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80" windowHeight="1170"/>
  </bookViews>
  <sheets>
    <sheet name="Дефектная ведомость" sheetId="5" r:id="rId1"/>
    <sheet name="Source" sheetId="1" state="hidden" r:id="rId2"/>
    <sheet name="SourceObSm" sheetId="2" state="hidden" r:id="rId3"/>
    <sheet name="SmtRes" sheetId="3" state="hidden" r:id="rId4"/>
    <sheet name="EtalonRes" sheetId="4" state="hidden" r:id="rId5"/>
  </sheets>
  <definedNames>
    <definedName name="_xlnm.Print_Titles" localSheetId="0">'Дефектная ведомость'!$17:$17</definedName>
    <definedName name="_xlnm.Print_Area" localSheetId="0">'Дефектная ведомость'!$A$1:$E$83</definedName>
  </definedNames>
  <calcPr calcId="144525"/>
</workbook>
</file>

<file path=xl/calcChain.xml><?xml version="1.0" encoding="utf-8"?>
<calcChain xmlns="http://schemas.openxmlformats.org/spreadsheetml/2006/main">
  <c r="D71" i="5" l="1"/>
  <c r="C70" i="5"/>
  <c r="B70" i="5"/>
  <c r="C69" i="5"/>
  <c r="B69" i="5"/>
  <c r="C68" i="5"/>
  <c r="B68" i="5"/>
  <c r="D67" i="5"/>
  <c r="C67" i="5"/>
  <c r="B67" i="5"/>
  <c r="C66" i="5"/>
  <c r="B66" i="5"/>
  <c r="D65" i="5"/>
  <c r="C65" i="5"/>
  <c r="B65" i="5"/>
  <c r="C64" i="5"/>
  <c r="B64" i="5"/>
  <c r="C63" i="5"/>
  <c r="B63" i="5"/>
  <c r="C62" i="5"/>
  <c r="B62" i="5"/>
  <c r="D61" i="5"/>
  <c r="C61" i="5"/>
  <c r="B61" i="5"/>
  <c r="D60" i="5"/>
  <c r="C60" i="5"/>
  <c r="B60" i="5"/>
  <c r="C59" i="5"/>
  <c r="B59" i="5"/>
  <c r="C58" i="5"/>
  <c r="B58" i="5"/>
  <c r="A57" i="5"/>
  <c r="D56" i="5"/>
  <c r="C56" i="5"/>
  <c r="B56" i="5"/>
  <c r="D55" i="5"/>
  <c r="C55" i="5"/>
  <c r="B55" i="5"/>
  <c r="D54" i="5"/>
  <c r="C54" i="5"/>
  <c r="B54" i="5"/>
  <c r="B53" i="5"/>
  <c r="D52" i="5"/>
  <c r="C52" i="5"/>
  <c r="B52" i="5"/>
  <c r="D51" i="5"/>
  <c r="C51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45" i="5"/>
  <c r="C45" i="5"/>
  <c r="B45" i="5"/>
  <c r="D44" i="5"/>
  <c r="C44" i="5"/>
  <c r="B44" i="5"/>
  <c r="A43" i="5"/>
  <c r="D42" i="5"/>
  <c r="C42" i="5"/>
  <c r="B42" i="5"/>
  <c r="D41" i="5"/>
  <c r="C41" i="5"/>
  <c r="B41" i="5"/>
  <c r="A41" i="5"/>
  <c r="A40" i="5"/>
  <c r="D39" i="5"/>
  <c r="C39" i="5"/>
  <c r="B39" i="5"/>
  <c r="A39" i="5"/>
  <c r="D38" i="5"/>
  <c r="C38" i="5"/>
  <c r="B38" i="5"/>
  <c r="A38" i="5"/>
  <c r="D37" i="5"/>
  <c r="C37" i="5"/>
  <c r="B37" i="5"/>
  <c r="A37" i="5"/>
  <c r="D36" i="5"/>
  <c r="C36" i="5"/>
  <c r="B36" i="5"/>
  <c r="A36" i="5"/>
  <c r="D35" i="5"/>
  <c r="C35" i="5"/>
  <c r="B35" i="5"/>
  <c r="A35" i="5"/>
  <c r="D34" i="5"/>
  <c r="C34" i="5"/>
  <c r="B34" i="5"/>
  <c r="A34" i="5"/>
  <c r="D33" i="5"/>
  <c r="C33" i="5"/>
  <c r="B33" i="5"/>
  <c r="A33" i="5"/>
  <c r="D32" i="5"/>
  <c r="C32" i="5"/>
  <c r="B32" i="5"/>
  <c r="A32" i="5"/>
  <c r="D31" i="5"/>
  <c r="C31" i="5"/>
  <c r="B31" i="5"/>
  <c r="A31" i="5"/>
  <c r="A30" i="5"/>
  <c r="C29" i="5"/>
  <c r="B29" i="5"/>
  <c r="A29" i="5"/>
  <c r="C28" i="5"/>
  <c r="B28" i="5"/>
  <c r="A28" i="5"/>
  <c r="C27" i="5"/>
  <c r="B27" i="5"/>
  <c r="A27" i="5"/>
  <c r="D26" i="5"/>
  <c r="C26" i="5"/>
  <c r="B26" i="5"/>
  <c r="A26" i="5"/>
  <c r="C25" i="5"/>
  <c r="B25" i="5"/>
  <c r="A25" i="5"/>
  <c r="C24" i="5"/>
  <c r="B24" i="5"/>
  <c r="A24" i="5"/>
  <c r="D23" i="5"/>
  <c r="C23" i="5"/>
  <c r="B23" i="5"/>
  <c r="A23" i="5"/>
  <c r="D22" i="5"/>
  <c r="C22" i="5"/>
  <c r="B22" i="5"/>
  <c r="A22" i="5"/>
  <c r="D21" i="5"/>
  <c r="C21" i="5"/>
  <c r="B21" i="5"/>
  <c r="A21" i="5"/>
  <c r="D20" i="5"/>
  <c r="C20" i="5"/>
  <c r="B20" i="5"/>
  <c r="A20" i="5"/>
  <c r="D19" i="5"/>
  <c r="C19" i="5"/>
  <c r="B19" i="5"/>
  <c r="A19" i="5"/>
  <c r="A18" i="5"/>
  <c r="A1" i="4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" i="3"/>
  <c r="CX1" i="3"/>
  <c r="CY1" i="3"/>
  <c r="CZ1" i="3"/>
  <c r="DA1" i="3"/>
  <c r="A2" i="3"/>
  <c r="CX2" i="3"/>
  <c r="CY2" i="3"/>
  <c r="CZ2" i="3"/>
  <c r="DA2" i="3"/>
  <c r="A3" i="3"/>
  <c r="CX3" i="3"/>
  <c r="CY3" i="3"/>
  <c r="CZ3" i="3"/>
  <c r="DA3" i="3"/>
  <c r="A4" i="3"/>
  <c r="CX4" i="3"/>
  <c r="CY4" i="3"/>
  <c r="CZ4" i="3"/>
  <c r="DA4" i="3"/>
  <c r="A5" i="3"/>
  <c r="CX5" i="3"/>
  <c r="CY5" i="3"/>
  <c r="CZ5" i="3"/>
  <c r="DA5" i="3"/>
  <c r="A6" i="3"/>
  <c r="CX6" i="3"/>
  <c r="CY6" i="3"/>
  <c r="CZ6" i="3"/>
  <c r="DA6" i="3"/>
  <c r="A7" i="3"/>
  <c r="CX7" i="3"/>
  <c r="CY7" i="3"/>
  <c r="CZ7" i="3"/>
  <c r="DA7" i="3"/>
  <c r="A8" i="3"/>
  <c r="CX8" i="3"/>
  <c r="CY8" i="3"/>
  <c r="CZ8" i="3"/>
  <c r="DA8" i="3"/>
  <c r="A9" i="3"/>
  <c r="CX9" i="3"/>
  <c r="CY9" i="3"/>
  <c r="CZ9" i="3"/>
  <c r="DA9" i="3"/>
  <c r="A10" i="3"/>
  <c r="CX10" i="3"/>
  <c r="CY10" i="3"/>
  <c r="CZ10" i="3"/>
  <c r="DA10" i="3"/>
  <c r="A11" i="3"/>
  <c r="CX11" i="3"/>
  <c r="CY11" i="3"/>
  <c r="CZ11" i="3"/>
  <c r="DA11" i="3"/>
  <c r="A12" i="3"/>
  <c r="CX12" i="3"/>
  <c r="CY12" i="3"/>
  <c r="CZ12" i="3"/>
  <c r="DA12" i="3"/>
  <c r="A13" i="3"/>
  <c r="CX13" i="3"/>
  <c r="CY13" i="3"/>
  <c r="CZ13" i="3"/>
  <c r="DA13" i="3"/>
  <c r="A14" i="3"/>
  <c r="CX14" i="3"/>
  <c r="CY14" i="3"/>
  <c r="CZ14" i="3"/>
  <c r="DA14" i="3"/>
  <c r="A15" i="3"/>
  <c r="CX15" i="3"/>
  <c r="CY15" i="3"/>
  <c r="CZ15" i="3"/>
  <c r="DA15" i="3"/>
  <c r="A16" i="3"/>
  <c r="CX16" i="3"/>
  <c r="CY16" i="3"/>
  <c r="CZ16" i="3"/>
  <c r="DA16" i="3"/>
  <c r="A17" i="3"/>
  <c r="CX17" i="3"/>
  <c r="CY17" i="3"/>
  <c r="CZ17" i="3"/>
  <c r="DA17" i="3"/>
  <c r="A18" i="3"/>
  <c r="CX18" i="3"/>
  <c r="CY18" i="3"/>
  <c r="CZ18" i="3"/>
  <c r="DA18" i="3"/>
  <c r="A19" i="3"/>
  <c r="CX19" i="3"/>
  <c r="CY19" i="3"/>
  <c r="CZ19" i="3"/>
  <c r="DA19" i="3"/>
  <c r="A20" i="3"/>
  <c r="CX20" i="3"/>
  <c r="CY20" i="3"/>
  <c r="CZ20" i="3"/>
  <c r="DA20" i="3"/>
  <c r="A21" i="3"/>
  <c r="CX21" i="3"/>
  <c r="CY21" i="3"/>
  <c r="CZ21" i="3"/>
  <c r="DA21" i="3"/>
  <c r="A22" i="3"/>
  <c r="CX22" i="3"/>
  <c r="CY22" i="3"/>
  <c r="CZ22" i="3"/>
  <c r="DA22" i="3"/>
  <c r="A23" i="3"/>
  <c r="CX23" i="3"/>
  <c r="CY23" i="3"/>
  <c r="CZ23" i="3"/>
  <c r="DA23" i="3"/>
  <c r="A24" i="3"/>
  <c r="CX24" i="3"/>
  <c r="CY24" i="3"/>
  <c r="CZ24" i="3"/>
  <c r="DA24" i="3"/>
  <c r="A25" i="3"/>
  <c r="CX25" i="3"/>
  <c r="CY25" i="3"/>
  <c r="CZ25" i="3"/>
  <c r="DA25" i="3"/>
  <c r="A26" i="3"/>
  <c r="CX26" i="3"/>
  <c r="CY26" i="3"/>
  <c r="CZ26" i="3"/>
  <c r="DA26" i="3"/>
  <c r="A27" i="3"/>
  <c r="CX27" i="3"/>
  <c r="CY27" i="3"/>
  <c r="CZ27" i="3"/>
  <c r="DA27" i="3"/>
  <c r="A28" i="3"/>
  <c r="CX28" i="3"/>
  <c r="CY28" i="3"/>
  <c r="CZ28" i="3"/>
  <c r="DA28" i="3"/>
  <c r="A29" i="3"/>
  <c r="CX29" i="3"/>
  <c r="CY29" i="3"/>
  <c r="CZ29" i="3"/>
  <c r="DA29" i="3"/>
  <c r="A30" i="3"/>
  <c r="CX30" i="3"/>
  <c r="CY30" i="3"/>
  <c r="CZ30" i="3"/>
  <c r="DA30" i="3"/>
  <c r="A31" i="3"/>
  <c r="CX31" i="3"/>
  <c r="CY31" i="3"/>
  <c r="CZ31" i="3"/>
  <c r="DA31" i="3"/>
  <c r="A32" i="3"/>
  <c r="CX32" i="3"/>
  <c r="CY32" i="3"/>
  <c r="CZ32" i="3"/>
  <c r="DA32" i="3"/>
  <c r="A33" i="3"/>
  <c r="CX33" i="3"/>
  <c r="CY33" i="3"/>
  <c r="CZ33" i="3"/>
  <c r="DA33" i="3"/>
  <c r="A34" i="3"/>
  <c r="CX34" i="3"/>
  <c r="CY34" i="3"/>
  <c r="CZ34" i="3"/>
  <c r="DA34" i="3"/>
  <c r="A35" i="3"/>
  <c r="CX35" i="3"/>
  <c r="CY35" i="3"/>
  <c r="CZ35" i="3"/>
  <c r="DA35" i="3"/>
  <c r="A36" i="3"/>
  <c r="CX36" i="3"/>
  <c r="CY36" i="3"/>
  <c r="CZ36" i="3"/>
  <c r="DA36" i="3"/>
  <c r="A37" i="3"/>
  <c r="CX37" i="3"/>
  <c r="CY37" i="3"/>
  <c r="CZ37" i="3"/>
  <c r="DA37" i="3"/>
  <c r="A38" i="3"/>
  <c r="CX38" i="3"/>
  <c r="CY38" i="3"/>
  <c r="CZ38" i="3"/>
  <c r="DA38" i="3"/>
  <c r="A39" i="3"/>
  <c r="CX39" i="3"/>
  <c r="CY39" i="3"/>
  <c r="CZ39" i="3"/>
  <c r="DA39" i="3"/>
  <c r="A40" i="3"/>
  <c r="CX40" i="3"/>
  <c r="CY40" i="3"/>
  <c r="CZ40" i="3"/>
  <c r="DA40" i="3"/>
  <c r="A41" i="3"/>
  <c r="CX41" i="3"/>
  <c r="CY41" i="3"/>
  <c r="CZ41" i="3"/>
  <c r="DA41" i="3"/>
  <c r="A42" i="3"/>
  <c r="CX42" i="3"/>
  <c r="CY42" i="3"/>
  <c r="CZ42" i="3"/>
  <c r="DA42" i="3"/>
  <c r="A43" i="3"/>
  <c r="CX43" i="3"/>
  <c r="CY43" i="3"/>
  <c r="CZ43" i="3"/>
  <c r="DA43" i="3"/>
  <c r="A44" i="3"/>
  <c r="CX44" i="3"/>
  <c r="CY44" i="3"/>
  <c r="CZ44" i="3"/>
  <c r="DA44" i="3"/>
  <c r="A45" i="3"/>
  <c r="CX45" i="3"/>
  <c r="CY45" i="3"/>
  <c r="CZ45" i="3"/>
  <c r="DA45" i="3"/>
  <c r="A46" i="3"/>
  <c r="CX46" i="3"/>
  <c r="CY46" i="3"/>
  <c r="CZ46" i="3"/>
  <c r="DA46" i="3"/>
  <c r="A47" i="3"/>
  <c r="CX47" i="3"/>
  <c r="CY47" i="3"/>
  <c r="CZ47" i="3"/>
  <c r="DA47" i="3"/>
  <c r="A48" i="3"/>
  <c r="CX48" i="3"/>
  <c r="CY48" i="3"/>
  <c r="CZ48" i="3"/>
  <c r="DA48" i="3"/>
  <c r="A49" i="3"/>
  <c r="CX49" i="3"/>
  <c r="CY49" i="3"/>
  <c r="CZ49" i="3"/>
  <c r="DA49" i="3"/>
  <c r="A50" i="3"/>
  <c r="CX50" i="3"/>
  <c r="CY50" i="3"/>
  <c r="CZ50" i="3"/>
  <c r="DA50" i="3"/>
  <c r="A51" i="3"/>
  <c r="CX51" i="3"/>
  <c r="CY51" i="3"/>
  <c r="CZ51" i="3"/>
  <c r="DA51" i="3"/>
  <c r="A52" i="3"/>
  <c r="CX52" i="3"/>
  <c r="CY52" i="3"/>
  <c r="CZ52" i="3"/>
  <c r="DA52" i="3"/>
  <c r="A53" i="3"/>
  <c r="CX53" i="3"/>
  <c r="CY53" i="3"/>
  <c r="CZ53" i="3"/>
  <c r="DA53" i="3"/>
  <c r="A54" i="3"/>
  <c r="CX54" i="3"/>
  <c r="CY54" i="3"/>
  <c r="CZ54" i="3"/>
  <c r="DA54" i="3"/>
  <c r="A55" i="3"/>
  <c r="CX55" i="3"/>
  <c r="CY55" i="3"/>
  <c r="CZ55" i="3"/>
  <c r="DA55" i="3"/>
  <c r="A56" i="3"/>
  <c r="CX56" i="3"/>
  <c r="CY56" i="3"/>
  <c r="CZ56" i="3"/>
  <c r="DA56" i="3"/>
  <c r="A57" i="3"/>
  <c r="CX57" i="3"/>
  <c r="CY57" i="3"/>
  <c r="CZ57" i="3"/>
  <c r="DA57" i="3"/>
  <c r="A58" i="3"/>
  <c r="CX58" i="3"/>
  <c r="CY58" i="3"/>
  <c r="CZ58" i="3"/>
  <c r="DA58" i="3"/>
  <c r="A59" i="3"/>
  <c r="CX59" i="3"/>
  <c r="CY59" i="3"/>
  <c r="CZ59" i="3"/>
  <c r="DA59" i="3"/>
  <c r="A60" i="3"/>
  <c r="CX60" i="3"/>
  <c r="CY60" i="3"/>
  <c r="CZ60" i="3"/>
  <c r="DA60" i="3"/>
  <c r="A61" i="3"/>
  <c r="CX61" i="3"/>
  <c r="CY61" i="3"/>
  <c r="CZ61" i="3"/>
  <c r="DA61" i="3"/>
  <c r="A62" i="3"/>
  <c r="CX62" i="3"/>
  <c r="CY62" i="3"/>
  <c r="CZ62" i="3"/>
  <c r="DA62" i="3"/>
  <c r="A63" i="3"/>
  <c r="CX63" i="3"/>
  <c r="CY63" i="3"/>
  <c r="CZ63" i="3"/>
  <c r="DA63" i="3"/>
  <c r="A64" i="3"/>
  <c r="CX64" i="3"/>
  <c r="CY64" i="3"/>
  <c r="CZ64" i="3"/>
  <c r="DA64" i="3"/>
  <c r="A65" i="3"/>
  <c r="CX65" i="3"/>
  <c r="CY65" i="3"/>
  <c r="CZ65" i="3"/>
  <c r="DA65" i="3"/>
  <c r="A66" i="3"/>
  <c r="CX66" i="3"/>
  <c r="CY66" i="3"/>
  <c r="CZ66" i="3"/>
  <c r="DA66" i="3"/>
  <c r="A67" i="3"/>
  <c r="CX67" i="3"/>
  <c r="CY67" i="3"/>
  <c r="CZ67" i="3"/>
  <c r="DA67" i="3"/>
  <c r="A68" i="3"/>
  <c r="CX68" i="3"/>
  <c r="CY68" i="3"/>
  <c r="CZ68" i="3"/>
  <c r="DA68" i="3"/>
  <c r="A69" i="3"/>
  <c r="CX69" i="3"/>
  <c r="CY69" i="3"/>
  <c r="CZ69" i="3"/>
  <c r="DA69" i="3"/>
  <c r="A70" i="3"/>
  <c r="CX70" i="3"/>
  <c r="CY70" i="3"/>
  <c r="CZ70" i="3"/>
  <c r="DA70" i="3"/>
  <c r="A71" i="3"/>
  <c r="CX71" i="3"/>
  <c r="CY71" i="3"/>
  <c r="CZ71" i="3"/>
  <c r="DA71" i="3"/>
  <c r="A72" i="3"/>
  <c r="CX72" i="3"/>
  <c r="CY72" i="3"/>
  <c r="CZ72" i="3"/>
  <c r="DA72" i="3"/>
  <c r="A73" i="3"/>
  <c r="CX73" i="3"/>
  <c r="CY73" i="3"/>
  <c r="CZ73" i="3"/>
  <c r="DA73" i="3"/>
  <c r="A74" i="3"/>
  <c r="CX74" i="3"/>
  <c r="CY74" i="3"/>
  <c r="CZ74" i="3"/>
  <c r="DA74" i="3"/>
  <c r="A75" i="3"/>
  <c r="CX75" i="3"/>
  <c r="CY75" i="3"/>
  <c r="CZ75" i="3"/>
  <c r="DA75" i="3"/>
  <c r="A76" i="3"/>
  <c r="CX76" i="3"/>
  <c r="CY76" i="3"/>
  <c r="CZ76" i="3"/>
  <c r="DA76" i="3"/>
  <c r="A77" i="3"/>
  <c r="CX77" i="3"/>
  <c r="CY77" i="3"/>
  <c r="CZ77" i="3"/>
  <c r="DA77" i="3"/>
  <c r="A78" i="3"/>
  <c r="CX78" i="3"/>
  <c r="CY78" i="3"/>
  <c r="CZ78" i="3"/>
  <c r="DA78" i="3"/>
  <c r="A79" i="3"/>
  <c r="CX79" i="3"/>
  <c r="CY79" i="3"/>
  <c r="CZ79" i="3"/>
  <c r="DA79" i="3"/>
  <c r="A80" i="3"/>
  <c r="CX80" i="3"/>
  <c r="CY80" i="3"/>
  <c r="CZ80" i="3"/>
  <c r="DA80" i="3"/>
  <c r="A81" i="3"/>
  <c r="CX81" i="3"/>
  <c r="CY81" i="3"/>
  <c r="CZ81" i="3"/>
  <c r="DA81" i="3"/>
  <c r="A82" i="3"/>
  <c r="CX82" i="3"/>
  <c r="CY82" i="3"/>
  <c r="CZ82" i="3"/>
  <c r="DA82" i="3"/>
  <c r="A83" i="3"/>
  <c r="CX83" i="3"/>
  <c r="CY83" i="3"/>
  <c r="CZ83" i="3"/>
  <c r="DA83" i="3"/>
  <c r="A84" i="3"/>
  <c r="CX84" i="3"/>
  <c r="CY84" i="3"/>
  <c r="CZ84" i="3"/>
  <c r="DA84" i="3"/>
  <c r="A85" i="3"/>
  <c r="I40" i="1"/>
  <c r="CX92" i="3" s="1"/>
  <c r="CY85" i="3"/>
  <c r="CZ85" i="3"/>
  <c r="DA85" i="3"/>
  <c r="A86" i="3"/>
  <c r="CY86" i="3"/>
  <c r="CZ86" i="3"/>
  <c r="DA86" i="3"/>
  <c r="A87" i="3"/>
  <c r="CY87" i="3"/>
  <c r="CZ87" i="3"/>
  <c r="DA87" i="3"/>
  <c r="A88" i="3"/>
  <c r="CX88" i="3"/>
  <c r="CY88" i="3"/>
  <c r="CZ88" i="3"/>
  <c r="DA88" i="3"/>
  <c r="A89" i="3"/>
  <c r="CY89" i="3"/>
  <c r="CZ89" i="3"/>
  <c r="DA89" i="3"/>
  <c r="A90" i="3"/>
  <c r="CY90" i="3"/>
  <c r="CZ90" i="3"/>
  <c r="DA90" i="3"/>
  <c r="A91" i="3"/>
  <c r="CY91" i="3"/>
  <c r="CZ91" i="3"/>
  <c r="DA91" i="3"/>
  <c r="A92" i="3"/>
  <c r="CY92" i="3"/>
  <c r="CZ92" i="3"/>
  <c r="DA92" i="3"/>
  <c r="A93" i="3"/>
  <c r="CY93" i="3"/>
  <c r="CZ93" i="3"/>
  <c r="DA93" i="3"/>
  <c r="A94" i="3"/>
  <c r="CY94" i="3"/>
  <c r="CZ94" i="3"/>
  <c r="DA94" i="3"/>
  <c r="A95" i="3"/>
  <c r="I41" i="1"/>
  <c r="CX96" i="3" s="1"/>
  <c r="CX95" i="3"/>
  <c r="CY95" i="3"/>
  <c r="CZ95" i="3"/>
  <c r="DA95" i="3"/>
  <c r="A96" i="3"/>
  <c r="CY96" i="3"/>
  <c r="CZ96" i="3"/>
  <c r="DA96" i="3"/>
  <c r="A97" i="3"/>
  <c r="CX97" i="3"/>
  <c r="CY97" i="3"/>
  <c r="CZ97" i="3"/>
  <c r="DA97" i="3"/>
  <c r="A98" i="3"/>
  <c r="CX98" i="3"/>
  <c r="CY98" i="3"/>
  <c r="CZ98" i="3"/>
  <c r="DA98" i="3"/>
  <c r="A99" i="3"/>
  <c r="CX99" i="3"/>
  <c r="CY99" i="3"/>
  <c r="CZ99" i="3"/>
  <c r="DA99" i="3"/>
  <c r="A100" i="3"/>
  <c r="CY100" i="3"/>
  <c r="CZ100" i="3"/>
  <c r="DA100" i="3"/>
  <c r="A101" i="3"/>
  <c r="CX101" i="3"/>
  <c r="CY101" i="3"/>
  <c r="CZ101" i="3"/>
  <c r="DA101" i="3"/>
  <c r="A102" i="3"/>
  <c r="CX102" i="3"/>
  <c r="CY102" i="3"/>
  <c r="CZ102" i="3"/>
  <c r="DA102" i="3"/>
  <c r="A103" i="3"/>
  <c r="CX103" i="3"/>
  <c r="CY103" i="3"/>
  <c r="CZ103" i="3"/>
  <c r="DA103" i="3"/>
  <c r="A104" i="3"/>
  <c r="CY104" i="3"/>
  <c r="CZ104" i="3"/>
  <c r="DA104" i="3"/>
  <c r="A105" i="3"/>
  <c r="I42" i="1"/>
  <c r="CY105" i="3"/>
  <c r="CZ105" i="3"/>
  <c r="DA105" i="3"/>
  <c r="A106" i="3"/>
  <c r="CY106" i="3"/>
  <c r="CZ106" i="3"/>
  <c r="DA106" i="3"/>
  <c r="A107" i="3"/>
  <c r="CY107" i="3"/>
  <c r="CZ107" i="3"/>
  <c r="DA107" i="3"/>
  <c r="A108" i="3"/>
  <c r="CY108" i="3"/>
  <c r="CZ108" i="3"/>
  <c r="DA108" i="3"/>
  <c r="A109" i="3"/>
  <c r="CY109" i="3"/>
  <c r="CZ109" i="3"/>
  <c r="DA109" i="3"/>
  <c r="A110" i="3"/>
  <c r="I43" i="1"/>
  <c r="CY110" i="3"/>
  <c r="CZ110" i="3"/>
  <c r="DA110" i="3"/>
  <c r="A111" i="3"/>
  <c r="CX111" i="3"/>
  <c r="CY111" i="3"/>
  <c r="CZ111" i="3"/>
  <c r="DA111" i="3"/>
  <c r="A112" i="3"/>
  <c r="CY112" i="3"/>
  <c r="CZ112" i="3"/>
  <c r="DA112" i="3"/>
  <c r="A113" i="3"/>
  <c r="CX113" i="3"/>
  <c r="CY113" i="3"/>
  <c r="CZ113" i="3"/>
  <c r="DA113" i="3"/>
  <c r="A114" i="3"/>
  <c r="CY114" i="3"/>
  <c r="CZ114" i="3"/>
  <c r="DA114" i="3"/>
  <c r="A115" i="3"/>
  <c r="CX115" i="3"/>
  <c r="CY115" i="3"/>
  <c r="CZ115" i="3"/>
  <c r="DA115" i="3"/>
  <c r="A116" i="3"/>
  <c r="CX116" i="3"/>
  <c r="CY116" i="3"/>
  <c r="CZ116" i="3"/>
  <c r="DA116" i="3"/>
  <c r="A117" i="3"/>
  <c r="CX117" i="3"/>
  <c r="CY117" i="3"/>
  <c r="CZ117" i="3"/>
  <c r="DA117" i="3"/>
  <c r="A118" i="3"/>
  <c r="CX118" i="3"/>
  <c r="CY118" i="3"/>
  <c r="CZ118" i="3"/>
  <c r="DA118" i="3"/>
  <c r="A119" i="3"/>
  <c r="CX119" i="3"/>
  <c r="CY119" i="3"/>
  <c r="CZ119" i="3"/>
  <c r="DA119" i="3"/>
  <c r="A120" i="3"/>
  <c r="CX120" i="3"/>
  <c r="CY120" i="3"/>
  <c r="CZ120" i="3"/>
  <c r="DA120" i="3"/>
  <c r="A121" i="3"/>
  <c r="CX121" i="3"/>
  <c r="CY121" i="3"/>
  <c r="CZ121" i="3"/>
  <c r="DA121" i="3"/>
  <c r="A122" i="3"/>
  <c r="CX122" i="3"/>
  <c r="CY122" i="3"/>
  <c r="CZ122" i="3"/>
  <c r="DA122" i="3"/>
  <c r="A123" i="3"/>
  <c r="CX123" i="3"/>
  <c r="CY123" i="3"/>
  <c r="CZ123" i="3"/>
  <c r="DA123" i="3"/>
  <c r="A124" i="3"/>
  <c r="CX124" i="3"/>
  <c r="CY124" i="3"/>
  <c r="CZ124" i="3"/>
  <c r="DA124" i="3"/>
  <c r="A125" i="3"/>
  <c r="CX125" i="3"/>
  <c r="CY125" i="3"/>
  <c r="CZ125" i="3"/>
  <c r="DA125" i="3"/>
  <c r="A126" i="3"/>
  <c r="CX126" i="3"/>
  <c r="CY126" i="3"/>
  <c r="CZ126" i="3"/>
  <c r="DA126" i="3"/>
  <c r="A127" i="3"/>
  <c r="CX127" i="3"/>
  <c r="CY127" i="3"/>
  <c r="CZ127" i="3"/>
  <c r="DA127" i="3"/>
  <c r="A128" i="3"/>
  <c r="CX128" i="3"/>
  <c r="CY128" i="3"/>
  <c r="CZ128" i="3"/>
  <c r="DA128" i="3"/>
  <c r="A129" i="3"/>
  <c r="CX129" i="3"/>
  <c r="CY129" i="3"/>
  <c r="CZ129" i="3"/>
  <c r="DA129" i="3"/>
  <c r="A130" i="3"/>
  <c r="CX130" i="3"/>
  <c r="CY130" i="3"/>
  <c r="CZ130" i="3"/>
  <c r="DA130" i="3"/>
  <c r="A131" i="3"/>
  <c r="CX131" i="3"/>
  <c r="CY131" i="3"/>
  <c r="CZ131" i="3"/>
  <c r="DA131" i="3"/>
  <c r="A132" i="3"/>
  <c r="CX132" i="3"/>
  <c r="CY132" i="3"/>
  <c r="CZ132" i="3"/>
  <c r="DA132" i="3"/>
  <c r="A133" i="3"/>
  <c r="CX133" i="3"/>
  <c r="CY133" i="3"/>
  <c r="CZ133" i="3"/>
  <c r="DA133" i="3"/>
  <c r="A134" i="3"/>
  <c r="CX134" i="3"/>
  <c r="CY134" i="3"/>
  <c r="CZ134" i="3"/>
  <c r="DA134" i="3"/>
  <c r="A135" i="3"/>
  <c r="I46" i="1"/>
  <c r="CY135" i="3"/>
  <c r="CZ135" i="3"/>
  <c r="DA135" i="3"/>
  <c r="A136" i="3"/>
  <c r="CY136" i="3"/>
  <c r="CZ136" i="3"/>
  <c r="DA136" i="3"/>
  <c r="A137" i="3"/>
  <c r="CY137" i="3"/>
  <c r="CZ137" i="3"/>
  <c r="DA137" i="3"/>
  <c r="A138" i="3"/>
  <c r="CX138" i="3"/>
  <c r="CY138" i="3"/>
  <c r="CZ138" i="3"/>
  <c r="DA138" i="3"/>
  <c r="A139" i="3"/>
  <c r="I47" i="1"/>
  <c r="CX140" i="3" s="1"/>
  <c r="CX139" i="3"/>
  <c r="CY139" i="3"/>
  <c r="CZ139" i="3"/>
  <c r="DA139" i="3"/>
  <c r="A140" i="3"/>
  <c r="CY140" i="3"/>
  <c r="CZ140" i="3"/>
  <c r="DA140" i="3"/>
  <c r="A141" i="3"/>
  <c r="CX141" i="3"/>
  <c r="CY141" i="3"/>
  <c r="CZ141" i="3"/>
  <c r="DA141" i="3"/>
  <c r="A142" i="3"/>
  <c r="CX142" i="3"/>
  <c r="CY142" i="3"/>
  <c r="CZ142" i="3"/>
  <c r="DA142" i="3"/>
  <c r="A143" i="3"/>
  <c r="I48" i="1"/>
  <c r="CY143" i="3"/>
  <c r="CZ143" i="3"/>
  <c r="DA143" i="3"/>
  <c r="A144" i="3"/>
  <c r="CX144" i="3"/>
  <c r="CY144" i="3"/>
  <c r="CZ144" i="3"/>
  <c r="DA144" i="3"/>
  <c r="A145" i="3"/>
  <c r="CY145" i="3"/>
  <c r="CZ145" i="3"/>
  <c r="DA145" i="3"/>
  <c r="A146" i="3"/>
  <c r="CY146" i="3"/>
  <c r="CZ146" i="3"/>
  <c r="DA146" i="3"/>
  <c r="A147" i="3"/>
  <c r="CY147" i="3"/>
  <c r="CZ147" i="3"/>
  <c r="DA147" i="3"/>
  <c r="A148" i="3"/>
  <c r="I49" i="1"/>
  <c r="CY148" i="3"/>
  <c r="CZ148" i="3"/>
  <c r="DA148" i="3"/>
  <c r="A149" i="3"/>
  <c r="CY149" i="3"/>
  <c r="CZ149" i="3"/>
  <c r="DA149" i="3"/>
  <c r="A150" i="3"/>
  <c r="CY150" i="3"/>
  <c r="CZ150" i="3"/>
  <c r="DA150" i="3"/>
  <c r="A151" i="3"/>
  <c r="CX151" i="3"/>
  <c r="CY151" i="3"/>
  <c r="CZ151" i="3"/>
  <c r="DA151" i="3"/>
  <c r="A152" i="3"/>
  <c r="CY152" i="3"/>
  <c r="CZ152" i="3"/>
  <c r="DA152" i="3"/>
  <c r="A153" i="3"/>
  <c r="I50" i="1"/>
  <c r="CY153" i="3"/>
  <c r="CZ153" i="3"/>
  <c r="DA153" i="3"/>
  <c r="A154" i="3"/>
  <c r="CX154" i="3"/>
  <c r="CY154" i="3"/>
  <c r="CZ154" i="3"/>
  <c r="DA154" i="3"/>
  <c r="A155" i="3"/>
  <c r="CY155" i="3"/>
  <c r="CZ155" i="3"/>
  <c r="DA155" i="3"/>
  <c r="A156" i="3"/>
  <c r="CX156" i="3"/>
  <c r="CY156" i="3"/>
  <c r="CZ156" i="3"/>
  <c r="DA156" i="3"/>
  <c r="A157" i="3"/>
  <c r="CY157" i="3"/>
  <c r="CZ157" i="3"/>
  <c r="DA157" i="3"/>
  <c r="A158" i="3"/>
  <c r="I51" i="1"/>
  <c r="CY158" i="3"/>
  <c r="CZ158" i="3"/>
  <c r="DA158" i="3"/>
  <c r="A159" i="3"/>
  <c r="CY159" i="3"/>
  <c r="CZ159" i="3"/>
  <c r="DA159" i="3"/>
  <c r="A160" i="3"/>
  <c r="CY160" i="3"/>
  <c r="CZ160" i="3"/>
  <c r="DA160" i="3"/>
  <c r="A161" i="3"/>
  <c r="CY161" i="3"/>
  <c r="CZ161" i="3"/>
  <c r="DA161" i="3"/>
  <c r="A162" i="3"/>
  <c r="CY162" i="3"/>
  <c r="CZ162" i="3"/>
  <c r="DA162" i="3"/>
  <c r="A163" i="3"/>
  <c r="CX163" i="3"/>
  <c r="CY163" i="3"/>
  <c r="CZ163" i="3"/>
  <c r="DA163" i="3"/>
  <c r="A164" i="3"/>
  <c r="CX164" i="3"/>
  <c r="CY164" i="3"/>
  <c r="CZ164" i="3"/>
  <c r="DA164" i="3"/>
  <c r="A165" i="3"/>
  <c r="CX165" i="3"/>
  <c r="CY165" i="3"/>
  <c r="CZ165" i="3"/>
  <c r="DA165" i="3"/>
  <c r="A166" i="3"/>
  <c r="CX166" i="3"/>
  <c r="CY166" i="3"/>
  <c r="CZ166" i="3"/>
  <c r="DA166" i="3"/>
  <c r="A167" i="3"/>
  <c r="CX167" i="3"/>
  <c r="CY167" i="3"/>
  <c r="CZ167" i="3"/>
  <c r="DA167" i="3"/>
  <c r="A168" i="3"/>
  <c r="CX168" i="3"/>
  <c r="CY168" i="3"/>
  <c r="CZ168" i="3"/>
  <c r="DA168" i="3"/>
  <c r="A169" i="3"/>
  <c r="CX169" i="3"/>
  <c r="CY169" i="3"/>
  <c r="CZ169" i="3"/>
  <c r="DA169" i="3"/>
  <c r="A170" i="3"/>
  <c r="CX170" i="3"/>
  <c r="CY170" i="3"/>
  <c r="CZ170" i="3"/>
  <c r="DA170" i="3"/>
  <c r="A171" i="3"/>
  <c r="CX171" i="3"/>
  <c r="CY171" i="3"/>
  <c r="CZ171" i="3"/>
  <c r="DA171" i="3"/>
  <c r="A172" i="3"/>
  <c r="CX172" i="3"/>
  <c r="CY172" i="3"/>
  <c r="CZ172" i="3"/>
  <c r="DA172" i="3"/>
  <c r="A173" i="3"/>
  <c r="CX173" i="3"/>
  <c r="CY173" i="3"/>
  <c r="CZ173" i="3"/>
  <c r="DA173" i="3"/>
  <c r="A174" i="3"/>
  <c r="CX174" i="3"/>
  <c r="CY174" i="3"/>
  <c r="CZ174" i="3"/>
  <c r="DA174" i="3"/>
  <c r="A175" i="3"/>
  <c r="CX175" i="3"/>
  <c r="CY175" i="3"/>
  <c r="CZ175" i="3"/>
  <c r="DA175" i="3"/>
  <c r="A176" i="3"/>
  <c r="CX176" i="3"/>
  <c r="CY176" i="3"/>
  <c r="CZ176" i="3"/>
  <c r="DA176" i="3"/>
  <c r="A177" i="3"/>
  <c r="CX177" i="3"/>
  <c r="CY177" i="3"/>
  <c r="CZ177" i="3"/>
  <c r="DA177" i="3"/>
  <c r="A178" i="3"/>
  <c r="CX178" i="3"/>
  <c r="CY178" i="3"/>
  <c r="CZ178" i="3"/>
  <c r="DA178" i="3"/>
  <c r="A179" i="3"/>
  <c r="CX179" i="3"/>
  <c r="CY179" i="3"/>
  <c r="CZ179" i="3"/>
  <c r="DA179" i="3"/>
  <c r="A180" i="3"/>
  <c r="CX180" i="3"/>
  <c r="CY180" i="3"/>
  <c r="CZ180" i="3"/>
  <c r="DA180" i="3"/>
  <c r="A181" i="3"/>
  <c r="CX181" i="3"/>
  <c r="CY181" i="3"/>
  <c r="CZ181" i="3"/>
  <c r="DA181" i="3"/>
  <c r="A182" i="3"/>
  <c r="CX182" i="3"/>
  <c r="CY182" i="3"/>
  <c r="CZ182" i="3"/>
  <c r="DA182" i="3"/>
  <c r="A183" i="3"/>
  <c r="CX183" i="3"/>
  <c r="CY183" i="3"/>
  <c r="CZ183" i="3"/>
  <c r="DA183" i="3"/>
  <c r="A184" i="3"/>
  <c r="CX184" i="3"/>
  <c r="CY184" i="3"/>
  <c r="CZ184" i="3"/>
  <c r="DA184" i="3"/>
  <c r="A185" i="3"/>
  <c r="CX185" i="3"/>
  <c r="CY185" i="3"/>
  <c r="CZ185" i="3"/>
  <c r="DA185" i="3"/>
  <c r="A186" i="3"/>
  <c r="CX186" i="3"/>
  <c r="CY186" i="3"/>
  <c r="CZ186" i="3"/>
  <c r="DA186" i="3"/>
  <c r="A187" i="3"/>
  <c r="CX187" i="3"/>
  <c r="CY187" i="3"/>
  <c r="CZ187" i="3"/>
  <c r="DA187" i="3"/>
  <c r="A188" i="3"/>
  <c r="CX188" i="3"/>
  <c r="CY188" i="3"/>
  <c r="CZ188" i="3"/>
  <c r="DA188" i="3"/>
  <c r="A189" i="3"/>
  <c r="CX189" i="3"/>
  <c r="CY189" i="3"/>
  <c r="CZ189" i="3"/>
  <c r="DA189" i="3"/>
  <c r="A190" i="3"/>
  <c r="CX190" i="3"/>
  <c r="CY190" i="3"/>
  <c r="CZ190" i="3"/>
  <c r="DA190" i="3"/>
  <c r="A191" i="3"/>
  <c r="CX191" i="3"/>
  <c r="CY191" i="3"/>
  <c r="CZ191" i="3"/>
  <c r="DA191" i="3"/>
  <c r="A192" i="3"/>
  <c r="CX192" i="3"/>
  <c r="CY192" i="3"/>
  <c r="CZ192" i="3"/>
  <c r="DA192" i="3"/>
  <c r="A193" i="3"/>
  <c r="CX193" i="3"/>
  <c r="CY193" i="3"/>
  <c r="CZ193" i="3"/>
  <c r="DA193" i="3"/>
  <c r="A194" i="3"/>
  <c r="CX194" i="3"/>
  <c r="CY194" i="3"/>
  <c r="CZ194" i="3"/>
  <c r="DA194" i="3"/>
  <c r="A195" i="3"/>
  <c r="CX195" i="3"/>
  <c r="CY195" i="3"/>
  <c r="CZ195" i="3"/>
  <c r="DA195" i="3"/>
  <c r="A196" i="3"/>
  <c r="CX196" i="3"/>
  <c r="CY196" i="3"/>
  <c r="CZ196" i="3"/>
  <c r="DA196" i="3"/>
  <c r="A197" i="3"/>
  <c r="CX197" i="3"/>
  <c r="CY197" i="3"/>
  <c r="CZ197" i="3"/>
  <c r="DA197" i="3"/>
  <c r="A198" i="3"/>
  <c r="CX198" i="3"/>
  <c r="CY198" i="3"/>
  <c r="CZ198" i="3"/>
  <c r="DA198" i="3"/>
  <c r="A199" i="3"/>
  <c r="CX199" i="3"/>
  <c r="CY199" i="3"/>
  <c r="CZ199" i="3"/>
  <c r="DA199" i="3"/>
  <c r="A200" i="3"/>
  <c r="CX200" i="3"/>
  <c r="CY200" i="3"/>
  <c r="CZ200" i="3"/>
  <c r="DA200" i="3"/>
  <c r="A201" i="3"/>
  <c r="CX201" i="3"/>
  <c r="CY201" i="3"/>
  <c r="CZ201" i="3"/>
  <c r="DA201" i="3"/>
  <c r="A202" i="3"/>
  <c r="CX202" i="3"/>
  <c r="CY202" i="3"/>
  <c r="CZ202" i="3"/>
  <c r="DA202" i="3"/>
  <c r="A203" i="3"/>
  <c r="CX203" i="3"/>
  <c r="CY203" i="3"/>
  <c r="CZ203" i="3"/>
  <c r="DA203" i="3"/>
  <c r="A204" i="3"/>
  <c r="CX204" i="3"/>
  <c r="CY204" i="3"/>
  <c r="CZ204" i="3"/>
  <c r="DA204" i="3"/>
  <c r="A205" i="3"/>
  <c r="CX205" i="3"/>
  <c r="CY205" i="3"/>
  <c r="CZ205" i="3"/>
  <c r="DA205" i="3"/>
  <c r="A206" i="3"/>
  <c r="CX206" i="3"/>
  <c r="CY206" i="3"/>
  <c r="CZ206" i="3"/>
  <c r="DA206" i="3"/>
  <c r="A207" i="3"/>
  <c r="CX207" i="3"/>
  <c r="CY207" i="3"/>
  <c r="CZ207" i="3"/>
  <c r="DA207" i="3"/>
  <c r="A208" i="3"/>
  <c r="CX208" i="3"/>
  <c r="CY208" i="3"/>
  <c r="CZ208" i="3"/>
  <c r="DA208" i="3"/>
  <c r="A209" i="3"/>
  <c r="CX209" i="3"/>
  <c r="CY209" i="3"/>
  <c r="CZ209" i="3"/>
  <c r="DA209" i="3"/>
  <c r="A210" i="3"/>
  <c r="CX210" i="3"/>
  <c r="CY210" i="3"/>
  <c r="CZ210" i="3"/>
  <c r="DA210" i="3"/>
  <c r="A211" i="3"/>
  <c r="CX211" i="3"/>
  <c r="CY211" i="3"/>
  <c r="CZ211" i="3"/>
  <c r="DA211" i="3"/>
  <c r="A212" i="3"/>
  <c r="CX212" i="3"/>
  <c r="CY212" i="3"/>
  <c r="CZ212" i="3"/>
  <c r="DA212" i="3"/>
  <c r="A213" i="3"/>
  <c r="CX213" i="3"/>
  <c r="CY213" i="3"/>
  <c r="CZ213" i="3"/>
  <c r="DA213" i="3"/>
  <c r="A214" i="3"/>
  <c r="CX214" i="3"/>
  <c r="CY214" i="3"/>
  <c r="CZ214" i="3"/>
  <c r="DA214" i="3"/>
  <c r="A215" i="3"/>
  <c r="CX215" i="3"/>
  <c r="CY215" i="3"/>
  <c r="CZ215" i="3"/>
  <c r="DA215" i="3"/>
  <c r="A216" i="3"/>
  <c r="CX216" i="3"/>
  <c r="CY216" i="3"/>
  <c r="CZ216" i="3"/>
  <c r="DA216" i="3"/>
  <c r="A217" i="3"/>
  <c r="CX217" i="3"/>
  <c r="CY217" i="3"/>
  <c r="CZ217" i="3"/>
  <c r="DA217" i="3"/>
  <c r="A218" i="3"/>
  <c r="CX218" i="3"/>
  <c r="CY218" i="3"/>
  <c r="CZ218" i="3"/>
  <c r="DA218" i="3"/>
  <c r="A219" i="3"/>
  <c r="CX219" i="3"/>
  <c r="CY219" i="3"/>
  <c r="CZ219" i="3"/>
  <c r="DA219" i="3"/>
  <c r="A220" i="3"/>
  <c r="CX220" i="3"/>
  <c r="CY220" i="3"/>
  <c r="CZ220" i="3"/>
  <c r="DA220" i="3"/>
  <c r="A221" i="3"/>
  <c r="CX221" i="3"/>
  <c r="CY221" i="3"/>
  <c r="CZ221" i="3"/>
  <c r="DA221" i="3"/>
  <c r="A222" i="3"/>
  <c r="CX222" i="3"/>
  <c r="CY222" i="3"/>
  <c r="CZ222" i="3"/>
  <c r="DA222" i="3"/>
  <c r="A223" i="3"/>
  <c r="CX223" i="3"/>
  <c r="CY223" i="3"/>
  <c r="CZ223" i="3"/>
  <c r="DA223" i="3"/>
  <c r="A224" i="3"/>
  <c r="CX224" i="3"/>
  <c r="CY224" i="3"/>
  <c r="CZ224" i="3"/>
  <c r="DA224" i="3"/>
  <c r="A225" i="3"/>
  <c r="CX225" i="3"/>
  <c r="CY225" i="3"/>
  <c r="CZ225" i="3"/>
  <c r="DA225" i="3"/>
  <c r="A226" i="3"/>
  <c r="CX226" i="3"/>
  <c r="CY226" i="3"/>
  <c r="CZ226" i="3"/>
  <c r="DA226" i="3"/>
  <c r="A227" i="3"/>
  <c r="CX227" i="3"/>
  <c r="CY227" i="3"/>
  <c r="CZ227" i="3"/>
  <c r="DA227" i="3"/>
  <c r="A228" i="3"/>
  <c r="CX228" i="3"/>
  <c r="CY228" i="3"/>
  <c r="CZ228" i="3"/>
  <c r="DA228" i="3"/>
  <c r="A229" i="3"/>
  <c r="CX229" i="3"/>
  <c r="CY229" i="3"/>
  <c r="CZ229" i="3"/>
  <c r="DA229" i="3"/>
  <c r="A230" i="3"/>
  <c r="CX230" i="3"/>
  <c r="CY230" i="3"/>
  <c r="CZ230" i="3"/>
  <c r="DA230" i="3"/>
  <c r="A231" i="3"/>
  <c r="CX231" i="3"/>
  <c r="CY231" i="3"/>
  <c r="CZ231" i="3"/>
  <c r="DA231" i="3"/>
  <c r="A232" i="3"/>
  <c r="CX232" i="3"/>
  <c r="CY232" i="3"/>
  <c r="CZ232" i="3"/>
  <c r="DA232" i="3"/>
  <c r="A233" i="3"/>
  <c r="CX233" i="3"/>
  <c r="CY233" i="3"/>
  <c r="CZ233" i="3"/>
  <c r="DA233" i="3"/>
  <c r="A234" i="3"/>
  <c r="CX234" i="3"/>
  <c r="CY234" i="3"/>
  <c r="CZ234" i="3"/>
  <c r="DA234" i="3"/>
  <c r="A235" i="3"/>
  <c r="CX235" i="3"/>
  <c r="CY235" i="3"/>
  <c r="CZ235" i="3"/>
  <c r="DA235" i="3"/>
  <c r="A236" i="3"/>
  <c r="CX236" i="3"/>
  <c r="CY236" i="3"/>
  <c r="CZ236" i="3"/>
  <c r="DA236" i="3"/>
  <c r="A237" i="3"/>
  <c r="CX237" i="3"/>
  <c r="CY237" i="3"/>
  <c r="CZ237" i="3"/>
  <c r="DA237" i="3"/>
  <c r="A238" i="3"/>
  <c r="CX238" i="3"/>
  <c r="CY238" i="3"/>
  <c r="CZ238" i="3"/>
  <c r="DA238" i="3"/>
  <c r="A239" i="3"/>
  <c r="CX239" i="3"/>
  <c r="CY239" i="3"/>
  <c r="CZ239" i="3"/>
  <c r="DA239" i="3"/>
  <c r="A240" i="3"/>
  <c r="CX240" i="3"/>
  <c r="CY240" i="3"/>
  <c r="CZ240" i="3"/>
  <c r="DA240" i="3"/>
  <c r="A241" i="3"/>
  <c r="CX241" i="3"/>
  <c r="CY241" i="3"/>
  <c r="CZ241" i="3"/>
  <c r="DA241" i="3"/>
  <c r="A242" i="3"/>
  <c r="CX242" i="3"/>
  <c r="CY242" i="3"/>
  <c r="CZ242" i="3"/>
  <c r="DA242" i="3"/>
  <c r="A243" i="3"/>
  <c r="CX243" i="3"/>
  <c r="CY243" i="3"/>
  <c r="CZ243" i="3"/>
  <c r="DA243" i="3"/>
  <c r="A244" i="3"/>
  <c r="CX244" i="3"/>
  <c r="CY244" i="3"/>
  <c r="CZ244" i="3"/>
  <c r="DA244" i="3"/>
  <c r="A245" i="3"/>
  <c r="CX245" i="3"/>
  <c r="CY245" i="3"/>
  <c r="CZ245" i="3"/>
  <c r="DA245" i="3"/>
  <c r="A246" i="3"/>
  <c r="CX246" i="3"/>
  <c r="CY246" i="3"/>
  <c r="CZ246" i="3"/>
  <c r="DA246" i="3"/>
  <c r="A247" i="3"/>
  <c r="CX247" i="3"/>
  <c r="CY247" i="3"/>
  <c r="CZ247" i="3"/>
  <c r="DA247" i="3"/>
  <c r="A248" i="3"/>
  <c r="CX248" i="3"/>
  <c r="CY248" i="3"/>
  <c r="CZ248" i="3"/>
  <c r="DA248" i="3"/>
  <c r="A249" i="3"/>
  <c r="CX249" i="3"/>
  <c r="CY249" i="3"/>
  <c r="CZ249" i="3"/>
  <c r="DA249" i="3"/>
  <c r="A250" i="3"/>
  <c r="CX250" i="3"/>
  <c r="CY250" i="3"/>
  <c r="CZ250" i="3"/>
  <c r="DA250" i="3"/>
  <c r="A251" i="3"/>
  <c r="CX251" i="3"/>
  <c r="CY251" i="3"/>
  <c r="CZ251" i="3"/>
  <c r="DA251" i="3"/>
  <c r="A252" i="3"/>
  <c r="CX252" i="3"/>
  <c r="CY252" i="3"/>
  <c r="CZ252" i="3"/>
  <c r="DA252" i="3"/>
  <c r="A253" i="3"/>
  <c r="CX253" i="3"/>
  <c r="CY253" i="3"/>
  <c r="CZ253" i="3"/>
  <c r="DA253" i="3"/>
  <c r="A254" i="3"/>
  <c r="CX254" i="3"/>
  <c r="CY254" i="3"/>
  <c r="CZ254" i="3"/>
  <c r="DA254" i="3"/>
  <c r="A255" i="3"/>
  <c r="CX255" i="3"/>
  <c r="CY255" i="3"/>
  <c r="CZ255" i="3"/>
  <c r="DA255" i="3"/>
  <c r="A256" i="3"/>
  <c r="CX256" i="3"/>
  <c r="CY256" i="3"/>
  <c r="CZ256" i="3"/>
  <c r="DA256" i="3"/>
  <c r="A257" i="3"/>
  <c r="CX257" i="3"/>
  <c r="CY257" i="3"/>
  <c r="CZ257" i="3"/>
  <c r="DA257" i="3"/>
  <c r="A258" i="3"/>
  <c r="CX258" i="3"/>
  <c r="CY258" i="3"/>
  <c r="CZ258" i="3"/>
  <c r="DA258" i="3"/>
  <c r="A259" i="3"/>
  <c r="CX259" i="3"/>
  <c r="CY259" i="3"/>
  <c r="CZ259" i="3"/>
  <c r="DA259" i="3"/>
  <c r="A260" i="3"/>
  <c r="CX260" i="3"/>
  <c r="CY260" i="3"/>
  <c r="CZ260" i="3"/>
  <c r="DA260" i="3"/>
  <c r="A261" i="3"/>
  <c r="CX261" i="3"/>
  <c r="CY261" i="3"/>
  <c r="CZ261" i="3"/>
  <c r="DA261" i="3"/>
  <c r="A262" i="3"/>
  <c r="CX262" i="3"/>
  <c r="CY262" i="3"/>
  <c r="CZ262" i="3"/>
  <c r="DA262" i="3"/>
  <c r="A263" i="3"/>
  <c r="CX263" i="3"/>
  <c r="CY263" i="3"/>
  <c r="CZ263" i="3"/>
  <c r="DA263" i="3"/>
  <c r="A264" i="3"/>
  <c r="CX264" i="3"/>
  <c r="CY264" i="3"/>
  <c r="CZ264" i="3"/>
  <c r="DA264" i="3"/>
  <c r="A265" i="3"/>
  <c r="CX265" i="3"/>
  <c r="CY265" i="3"/>
  <c r="CZ265" i="3"/>
  <c r="DA265" i="3"/>
  <c r="A266" i="3"/>
  <c r="CX266" i="3"/>
  <c r="CY266" i="3"/>
  <c r="CZ266" i="3"/>
  <c r="DA266" i="3"/>
  <c r="A267" i="3"/>
  <c r="CX267" i="3"/>
  <c r="CY267" i="3"/>
  <c r="CZ267" i="3"/>
  <c r="DA267" i="3"/>
  <c r="A268" i="3"/>
  <c r="CX268" i="3"/>
  <c r="CY268" i="3"/>
  <c r="CZ268" i="3"/>
  <c r="DA268" i="3"/>
  <c r="A269" i="3"/>
  <c r="CX269" i="3"/>
  <c r="CY269" i="3"/>
  <c r="CZ269" i="3"/>
  <c r="DA269" i="3"/>
  <c r="A270" i="3"/>
  <c r="CX270" i="3"/>
  <c r="CY270" i="3"/>
  <c r="CZ270" i="3"/>
  <c r="DA270" i="3"/>
  <c r="A271" i="3"/>
  <c r="CX271" i="3"/>
  <c r="CY271" i="3"/>
  <c r="CZ271" i="3"/>
  <c r="DA271" i="3"/>
  <c r="A272" i="3"/>
  <c r="CX272" i="3"/>
  <c r="CY272" i="3"/>
  <c r="CZ272" i="3"/>
  <c r="DA272" i="3"/>
  <c r="A273" i="3"/>
  <c r="CX273" i="3"/>
  <c r="CY273" i="3"/>
  <c r="CZ273" i="3"/>
  <c r="DA273" i="3"/>
  <c r="A274" i="3"/>
  <c r="CX274" i="3"/>
  <c r="CY274" i="3"/>
  <c r="CZ274" i="3"/>
  <c r="DA274" i="3"/>
  <c r="A275" i="3"/>
  <c r="CX275" i="3"/>
  <c r="CY275" i="3"/>
  <c r="CZ275" i="3"/>
  <c r="DA275" i="3"/>
  <c r="A276" i="3"/>
  <c r="CX276" i="3"/>
  <c r="CY276" i="3"/>
  <c r="CZ276" i="3"/>
  <c r="DA276" i="3"/>
  <c r="A277" i="3"/>
  <c r="CX277" i="3"/>
  <c r="CY277" i="3"/>
  <c r="CZ277" i="3"/>
  <c r="DA277" i="3"/>
  <c r="A278" i="3"/>
  <c r="CX278" i="3"/>
  <c r="CY278" i="3"/>
  <c r="CZ278" i="3"/>
  <c r="DA278" i="3"/>
  <c r="A279" i="3"/>
  <c r="CX279" i="3"/>
  <c r="CY279" i="3"/>
  <c r="CZ279" i="3"/>
  <c r="DA279" i="3"/>
  <c r="A280" i="3"/>
  <c r="CX280" i="3"/>
  <c r="CY280" i="3"/>
  <c r="CZ280" i="3"/>
  <c r="DA280" i="3"/>
  <c r="A281" i="3"/>
  <c r="CX281" i="3"/>
  <c r="CY281" i="3"/>
  <c r="CZ281" i="3"/>
  <c r="DA281" i="3"/>
  <c r="A282" i="3"/>
  <c r="CX282" i="3"/>
  <c r="CY282" i="3"/>
  <c r="CZ282" i="3"/>
  <c r="DA282" i="3"/>
  <c r="A283" i="3"/>
  <c r="CX283" i="3"/>
  <c r="CY283" i="3"/>
  <c r="CZ283" i="3"/>
  <c r="DA283" i="3"/>
  <c r="A284" i="3"/>
  <c r="CX284" i="3"/>
  <c r="CY284" i="3"/>
  <c r="CZ284" i="3"/>
  <c r="DA284" i="3"/>
  <c r="A285" i="3"/>
  <c r="CX285" i="3"/>
  <c r="CY285" i="3"/>
  <c r="CZ285" i="3"/>
  <c r="DA285" i="3"/>
  <c r="A286" i="3"/>
  <c r="CX286" i="3"/>
  <c r="CY286" i="3"/>
  <c r="CZ286" i="3"/>
  <c r="DA286" i="3"/>
  <c r="A287" i="3"/>
  <c r="CX287" i="3"/>
  <c r="CY287" i="3"/>
  <c r="CZ287" i="3"/>
  <c r="DA287" i="3"/>
  <c r="A288" i="3"/>
  <c r="CX288" i="3"/>
  <c r="CY288" i="3"/>
  <c r="CZ288" i="3"/>
  <c r="DA288" i="3"/>
  <c r="A289" i="3"/>
  <c r="CX289" i="3"/>
  <c r="CY289" i="3"/>
  <c r="CZ289" i="3"/>
  <c r="DA289" i="3"/>
  <c r="A290" i="3"/>
  <c r="CX290" i="3"/>
  <c r="CY290" i="3"/>
  <c r="CZ290" i="3"/>
  <c r="DA290" i="3"/>
  <c r="A291" i="3"/>
  <c r="CX291" i="3"/>
  <c r="CY291" i="3"/>
  <c r="CZ291" i="3"/>
  <c r="DA291" i="3"/>
  <c r="A292" i="3"/>
  <c r="CX292" i="3"/>
  <c r="CY292" i="3"/>
  <c r="CZ292" i="3"/>
  <c r="DA292" i="3"/>
  <c r="A293" i="3"/>
  <c r="CX293" i="3"/>
  <c r="CY293" i="3"/>
  <c r="CZ293" i="3"/>
  <c r="DA293" i="3"/>
  <c r="A294" i="3"/>
  <c r="CX294" i="3"/>
  <c r="CY294" i="3"/>
  <c r="CZ294" i="3"/>
  <c r="DA294" i="3"/>
  <c r="A295" i="3"/>
  <c r="CX295" i="3"/>
  <c r="CY295" i="3"/>
  <c r="CZ295" i="3"/>
  <c r="DA295" i="3"/>
  <c r="A296" i="3"/>
  <c r="CX296" i="3"/>
  <c r="CY296" i="3"/>
  <c r="CZ296" i="3"/>
  <c r="DA296" i="3"/>
  <c r="A297" i="3"/>
  <c r="CX297" i="3"/>
  <c r="CY297" i="3"/>
  <c r="CZ297" i="3"/>
  <c r="DA297" i="3"/>
  <c r="A298" i="3"/>
  <c r="CX298" i="3"/>
  <c r="CY298" i="3"/>
  <c r="CZ298" i="3"/>
  <c r="DA298" i="3"/>
  <c r="A299" i="3"/>
  <c r="CX299" i="3"/>
  <c r="CY299" i="3"/>
  <c r="CZ299" i="3"/>
  <c r="DA299" i="3"/>
  <c r="A300" i="3"/>
  <c r="CX300" i="3"/>
  <c r="CY300" i="3"/>
  <c r="CZ300" i="3"/>
  <c r="DA300" i="3"/>
  <c r="A301" i="3"/>
  <c r="CX301" i="3"/>
  <c r="CY301" i="3"/>
  <c r="CZ301" i="3"/>
  <c r="DA301" i="3"/>
  <c r="A302" i="3"/>
  <c r="CX302" i="3"/>
  <c r="CY302" i="3"/>
  <c r="CZ302" i="3"/>
  <c r="DA302" i="3"/>
  <c r="A303" i="3"/>
  <c r="CX303" i="3"/>
  <c r="CY303" i="3"/>
  <c r="CZ303" i="3"/>
  <c r="DA303" i="3"/>
  <c r="A304" i="3"/>
  <c r="CX304" i="3"/>
  <c r="CY304" i="3"/>
  <c r="CZ304" i="3"/>
  <c r="DA304" i="3"/>
  <c r="A305" i="3"/>
  <c r="CX305" i="3"/>
  <c r="CY305" i="3"/>
  <c r="CZ305" i="3"/>
  <c r="DA305" i="3"/>
  <c r="A306" i="3"/>
  <c r="CX306" i="3"/>
  <c r="CY306" i="3"/>
  <c r="CZ306" i="3"/>
  <c r="DA306" i="3"/>
  <c r="A307" i="3"/>
  <c r="CX307" i="3"/>
  <c r="CY307" i="3"/>
  <c r="CZ307" i="3"/>
  <c r="DA307" i="3"/>
  <c r="A308" i="3"/>
  <c r="CX308" i="3"/>
  <c r="CY308" i="3"/>
  <c r="CZ308" i="3"/>
  <c r="DA308" i="3"/>
  <c r="A309" i="3"/>
  <c r="CX309" i="3"/>
  <c r="CY309" i="3"/>
  <c r="CZ309" i="3"/>
  <c r="DA309" i="3"/>
  <c r="A310" i="3"/>
  <c r="CX310" i="3"/>
  <c r="CY310" i="3"/>
  <c r="CZ310" i="3"/>
  <c r="DA310" i="3"/>
  <c r="A311" i="3"/>
  <c r="CX311" i="3"/>
  <c r="CY311" i="3"/>
  <c r="CZ311" i="3"/>
  <c r="DA311" i="3"/>
  <c r="A312" i="3"/>
  <c r="CX312" i="3"/>
  <c r="CY312" i="3"/>
  <c r="CZ312" i="3"/>
  <c r="DA312" i="3"/>
  <c r="A313" i="3"/>
  <c r="CX313" i="3"/>
  <c r="CY313" i="3"/>
  <c r="CZ313" i="3"/>
  <c r="DA313" i="3"/>
  <c r="A314" i="3"/>
  <c r="CX314" i="3"/>
  <c r="CY314" i="3"/>
  <c r="CZ314" i="3"/>
  <c r="DA314" i="3"/>
  <c r="A315" i="3"/>
  <c r="CX315" i="3"/>
  <c r="CY315" i="3"/>
  <c r="CZ315" i="3"/>
  <c r="DA315" i="3"/>
  <c r="A316" i="3"/>
  <c r="CX316" i="3"/>
  <c r="CY316" i="3"/>
  <c r="CZ316" i="3"/>
  <c r="DA316" i="3"/>
  <c r="A317" i="3"/>
  <c r="CX317" i="3"/>
  <c r="CY317" i="3"/>
  <c r="CZ317" i="3"/>
  <c r="DA317" i="3"/>
  <c r="A318" i="3"/>
  <c r="CX318" i="3"/>
  <c r="CY318" i="3"/>
  <c r="CZ318" i="3"/>
  <c r="DA318" i="3"/>
  <c r="A319" i="3"/>
  <c r="CX319" i="3"/>
  <c r="CY319" i="3"/>
  <c r="CZ319" i="3"/>
  <c r="DA319" i="3"/>
  <c r="A320" i="3"/>
  <c r="CX320" i="3"/>
  <c r="CY320" i="3"/>
  <c r="CZ320" i="3"/>
  <c r="DA320" i="3"/>
  <c r="A321" i="3"/>
  <c r="CX321" i="3"/>
  <c r="CY321" i="3"/>
  <c r="CZ321" i="3"/>
  <c r="DA321" i="3"/>
  <c r="A322" i="3"/>
  <c r="CX322" i="3"/>
  <c r="CY322" i="3"/>
  <c r="CZ322" i="3"/>
  <c r="DA322" i="3"/>
  <c r="A323" i="3"/>
  <c r="CX323" i="3"/>
  <c r="CY323" i="3"/>
  <c r="CZ323" i="3"/>
  <c r="DA323" i="3"/>
  <c r="A324" i="3"/>
  <c r="CX324" i="3"/>
  <c r="CY324" i="3"/>
  <c r="CZ324" i="3"/>
  <c r="DA324" i="3"/>
  <c r="A325" i="3"/>
  <c r="CX325" i="3"/>
  <c r="CY325" i="3"/>
  <c r="CZ325" i="3"/>
  <c r="DA325" i="3"/>
  <c r="A326" i="3"/>
  <c r="CX326" i="3"/>
  <c r="CY326" i="3"/>
  <c r="CZ326" i="3"/>
  <c r="DA326" i="3"/>
  <c r="A327" i="3"/>
  <c r="CX327" i="3"/>
  <c r="CY327" i="3"/>
  <c r="CZ327" i="3"/>
  <c r="DA327" i="3"/>
  <c r="A328" i="3"/>
  <c r="CX328" i="3"/>
  <c r="CY328" i="3"/>
  <c r="CZ328" i="3"/>
  <c r="DA328" i="3"/>
  <c r="A329" i="3"/>
  <c r="CX329" i="3"/>
  <c r="CY329" i="3"/>
  <c r="CZ329" i="3"/>
  <c r="DA329" i="3"/>
  <c r="A330" i="3"/>
  <c r="CX330" i="3"/>
  <c r="CY330" i="3"/>
  <c r="CZ330" i="3"/>
  <c r="DA330" i="3"/>
  <c r="A331" i="3"/>
  <c r="CX331" i="3"/>
  <c r="CY331" i="3"/>
  <c r="CZ331" i="3"/>
  <c r="DA331" i="3"/>
  <c r="A332" i="3"/>
  <c r="CX332" i="3"/>
  <c r="CY332" i="3"/>
  <c r="CZ332" i="3"/>
  <c r="DA332" i="3"/>
  <c r="A333" i="3"/>
  <c r="CX333" i="3"/>
  <c r="CY333" i="3"/>
  <c r="CZ333" i="3"/>
  <c r="DA333" i="3"/>
  <c r="A334" i="3"/>
  <c r="CX334" i="3"/>
  <c r="CY334" i="3"/>
  <c r="CZ334" i="3"/>
  <c r="DA334" i="3"/>
  <c r="A335" i="3"/>
  <c r="CX335" i="3"/>
  <c r="CY335" i="3"/>
  <c r="CZ335" i="3"/>
  <c r="DA335" i="3"/>
  <c r="A336" i="3"/>
  <c r="CX336" i="3"/>
  <c r="CY336" i="3"/>
  <c r="CZ336" i="3"/>
  <c r="DA336" i="3"/>
  <c r="A337" i="3"/>
  <c r="CX337" i="3"/>
  <c r="CY337" i="3"/>
  <c r="CZ337" i="3"/>
  <c r="DA337" i="3"/>
  <c r="A338" i="3"/>
  <c r="CX338" i="3"/>
  <c r="CY338" i="3"/>
  <c r="CZ338" i="3"/>
  <c r="DA338" i="3"/>
  <c r="A339" i="3"/>
  <c r="CX339" i="3"/>
  <c r="CY339" i="3"/>
  <c r="CZ339" i="3"/>
  <c r="DA339" i="3"/>
  <c r="A340" i="3"/>
  <c r="CX340" i="3"/>
  <c r="CY340" i="3"/>
  <c r="CZ340" i="3"/>
  <c r="DA340" i="3"/>
  <c r="A341" i="3"/>
  <c r="CX341" i="3"/>
  <c r="CY341" i="3"/>
  <c r="CZ341" i="3"/>
  <c r="DA341" i="3"/>
  <c r="A342" i="3"/>
  <c r="CX342" i="3"/>
  <c r="CY342" i="3"/>
  <c r="CZ342" i="3"/>
  <c r="DA342" i="3"/>
  <c r="A343" i="3"/>
  <c r="CX343" i="3"/>
  <c r="CY343" i="3"/>
  <c r="CZ343" i="3"/>
  <c r="DA343" i="3"/>
  <c r="A344" i="3"/>
  <c r="CX344" i="3"/>
  <c r="CY344" i="3"/>
  <c r="CZ344" i="3"/>
  <c r="DA344" i="3"/>
  <c r="A345" i="3"/>
  <c r="CX345" i="3"/>
  <c r="CY345" i="3"/>
  <c r="CZ345" i="3"/>
  <c r="DA345" i="3"/>
  <c r="A346" i="3"/>
  <c r="CX346" i="3"/>
  <c r="CY346" i="3"/>
  <c r="CZ346" i="3"/>
  <c r="DA346" i="3"/>
  <c r="A347" i="3"/>
  <c r="CX347" i="3"/>
  <c r="CY347" i="3"/>
  <c r="CZ347" i="3"/>
  <c r="DA347" i="3"/>
  <c r="A348" i="3"/>
  <c r="CX348" i="3"/>
  <c r="CY348" i="3"/>
  <c r="CZ348" i="3"/>
  <c r="DA348" i="3"/>
  <c r="A349" i="3"/>
  <c r="CX349" i="3"/>
  <c r="CY349" i="3"/>
  <c r="CZ349" i="3"/>
  <c r="DA349" i="3"/>
  <c r="A350" i="3"/>
  <c r="CX350" i="3"/>
  <c r="CY350" i="3"/>
  <c r="CZ350" i="3"/>
  <c r="DA350" i="3"/>
  <c r="A351" i="3"/>
  <c r="CX351" i="3"/>
  <c r="CY351" i="3"/>
  <c r="CZ351" i="3"/>
  <c r="DA351" i="3"/>
  <c r="A352" i="3"/>
  <c r="CX352" i="3"/>
  <c r="CY352" i="3"/>
  <c r="CZ352" i="3"/>
  <c r="DA352" i="3"/>
  <c r="A353" i="3"/>
  <c r="CX353" i="3"/>
  <c r="CY353" i="3"/>
  <c r="CZ353" i="3"/>
  <c r="DA353" i="3"/>
  <c r="A354" i="3"/>
  <c r="CX354" i="3"/>
  <c r="CY354" i="3"/>
  <c r="CZ354" i="3"/>
  <c r="DA354" i="3"/>
  <c r="A355" i="3"/>
  <c r="CX355" i="3"/>
  <c r="CY355" i="3"/>
  <c r="CZ355" i="3"/>
  <c r="DA355" i="3"/>
  <c r="A356" i="3"/>
  <c r="CX356" i="3"/>
  <c r="CY356" i="3"/>
  <c r="CZ356" i="3"/>
  <c r="DA356" i="3"/>
  <c r="A357" i="3"/>
  <c r="CX357" i="3"/>
  <c r="CY357" i="3"/>
  <c r="CZ357" i="3"/>
  <c r="DA357" i="3"/>
  <c r="A358" i="3"/>
  <c r="CX358" i="3"/>
  <c r="CY358" i="3"/>
  <c r="CZ358" i="3"/>
  <c r="DA358" i="3"/>
  <c r="A359" i="3"/>
  <c r="CX359" i="3"/>
  <c r="CY359" i="3"/>
  <c r="CZ359" i="3"/>
  <c r="DA359" i="3"/>
  <c r="A360" i="3"/>
  <c r="CX360" i="3"/>
  <c r="CY360" i="3"/>
  <c r="CZ360" i="3"/>
  <c r="DA360" i="3"/>
  <c r="A361" i="3"/>
  <c r="CX361" i="3"/>
  <c r="CY361" i="3"/>
  <c r="CZ361" i="3"/>
  <c r="DA361" i="3"/>
  <c r="A362" i="3"/>
  <c r="CX362" i="3"/>
  <c r="CY362" i="3"/>
  <c r="CZ362" i="3"/>
  <c r="DA362" i="3"/>
  <c r="A363" i="3"/>
  <c r="CX363" i="3"/>
  <c r="CY363" i="3"/>
  <c r="CZ363" i="3"/>
  <c r="DA363" i="3"/>
  <c r="A364" i="3"/>
  <c r="CX364" i="3"/>
  <c r="CY364" i="3"/>
  <c r="CZ364" i="3"/>
  <c r="DA364" i="3"/>
  <c r="A365" i="3"/>
  <c r="CX365" i="3"/>
  <c r="CY365" i="3"/>
  <c r="CZ365" i="3"/>
  <c r="DA365" i="3"/>
  <c r="A366" i="3"/>
  <c r="CX366" i="3"/>
  <c r="CY366" i="3"/>
  <c r="CZ366" i="3"/>
  <c r="DA366" i="3"/>
  <c r="A367" i="3"/>
  <c r="CX367" i="3"/>
  <c r="CY367" i="3"/>
  <c r="CZ367" i="3"/>
  <c r="DA367" i="3"/>
  <c r="A368" i="3"/>
  <c r="CX368" i="3"/>
  <c r="CY368" i="3"/>
  <c r="CZ368" i="3"/>
  <c r="DA368" i="3"/>
  <c r="A369" i="3"/>
  <c r="CX369" i="3"/>
  <c r="CY369" i="3"/>
  <c r="CZ369" i="3"/>
  <c r="DA369" i="3"/>
  <c r="A370" i="3"/>
  <c r="CX370" i="3"/>
  <c r="CY370" i="3"/>
  <c r="CZ370" i="3"/>
  <c r="DA370" i="3"/>
  <c r="A371" i="3"/>
  <c r="CX371" i="3"/>
  <c r="CY371" i="3"/>
  <c r="CZ371" i="3"/>
  <c r="DA371" i="3"/>
  <c r="A372" i="3"/>
  <c r="CX372" i="3"/>
  <c r="CY372" i="3"/>
  <c r="CZ372" i="3"/>
  <c r="DA372" i="3"/>
  <c r="A373" i="3"/>
  <c r="CX373" i="3"/>
  <c r="CY373" i="3"/>
  <c r="CZ373" i="3"/>
  <c r="DA373" i="3"/>
  <c r="A374" i="3"/>
  <c r="CX374" i="3"/>
  <c r="CY374" i="3"/>
  <c r="CZ374" i="3"/>
  <c r="DA374" i="3"/>
  <c r="A375" i="3"/>
  <c r="CX375" i="3"/>
  <c r="CY375" i="3"/>
  <c r="CZ375" i="3"/>
  <c r="DA375" i="3"/>
  <c r="A376" i="3"/>
  <c r="CX376" i="3"/>
  <c r="CY376" i="3"/>
  <c r="CZ376" i="3"/>
  <c r="DA376" i="3"/>
  <c r="A377" i="3"/>
  <c r="CX377" i="3"/>
  <c r="CY377" i="3"/>
  <c r="CZ377" i="3"/>
  <c r="DA377" i="3"/>
  <c r="A378" i="3"/>
  <c r="CX378" i="3"/>
  <c r="CY378" i="3"/>
  <c r="CZ378" i="3"/>
  <c r="DA378" i="3"/>
  <c r="A379" i="3"/>
  <c r="CX379" i="3"/>
  <c r="CY379" i="3"/>
  <c r="CZ379" i="3"/>
  <c r="DA379" i="3"/>
  <c r="A380" i="3"/>
  <c r="CX380" i="3"/>
  <c r="CY380" i="3"/>
  <c r="CZ380" i="3"/>
  <c r="DA380" i="3"/>
  <c r="A381" i="3"/>
  <c r="CX381" i="3"/>
  <c r="CY381" i="3"/>
  <c r="CZ381" i="3"/>
  <c r="DA381" i="3"/>
  <c r="A382" i="3"/>
  <c r="CX382" i="3"/>
  <c r="CY382" i="3"/>
  <c r="CZ382" i="3"/>
  <c r="DA382" i="3"/>
  <c r="A383" i="3"/>
  <c r="CX383" i="3"/>
  <c r="CY383" i="3"/>
  <c r="CZ383" i="3"/>
  <c r="DA383" i="3"/>
  <c r="A384" i="3"/>
  <c r="CX384" i="3"/>
  <c r="CY384" i="3"/>
  <c r="CZ384" i="3"/>
  <c r="DA384" i="3"/>
  <c r="A385" i="3"/>
  <c r="CX385" i="3"/>
  <c r="CY385" i="3"/>
  <c r="CZ385" i="3"/>
  <c r="DA385" i="3"/>
  <c r="A386" i="3"/>
  <c r="CX386" i="3"/>
  <c r="CY386" i="3"/>
  <c r="CZ386" i="3"/>
  <c r="DA386" i="3"/>
  <c r="A387" i="3"/>
  <c r="CX387" i="3"/>
  <c r="CY387" i="3"/>
  <c r="CZ387" i="3"/>
  <c r="DA387" i="3"/>
  <c r="A388" i="3"/>
  <c r="CX388" i="3"/>
  <c r="CY388" i="3"/>
  <c r="CZ388" i="3"/>
  <c r="DA388" i="3"/>
  <c r="A389" i="3"/>
  <c r="CX389" i="3"/>
  <c r="CY389" i="3"/>
  <c r="CZ389" i="3"/>
  <c r="DA389" i="3"/>
  <c r="A390" i="3"/>
  <c r="CX390" i="3"/>
  <c r="CY390" i="3"/>
  <c r="CZ390" i="3"/>
  <c r="DA390" i="3"/>
  <c r="A391" i="3"/>
  <c r="CX391" i="3"/>
  <c r="CY391" i="3"/>
  <c r="CZ391" i="3"/>
  <c r="DA391" i="3"/>
  <c r="A392" i="3"/>
  <c r="CX392" i="3"/>
  <c r="CY392" i="3"/>
  <c r="CZ392" i="3"/>
  <c r="DA392" i="3"/>
  <c r="A393" i="3"/>
  <c r="CX393" i="3"/>
  <c r="CY393" i="3"/>
  <c r="CZ393" i="3"/>
  <c r="DA393" i="3"/>
  <c r="A394" i="3"/>
  <c r="CX394" i="3"/>
  <c r="CY394" i="3"/>
  <c r="CZ394" i="3"/>
  <c r="DA394" i="3"/>
  <c r="A395" i="3"/>
  <c r="CX395" i="3"/>
  <c r="CY395" i="3"/>
  <c r="CZ395" i="3"/>
  <c r="DA395" i="3"/>
  <c r="A396" i="3"/>
  <c r="CX396" i="3"/>
  <c r="CY396" i="3"/>
  <c r="CZ396" i="3"/>
  <c r="DA396" i="3"/>
  <c r="A397" i="3"/>
  <c r="CX397" i="3"/>
  <c r="CY397" i="3"/>
  <c r="CZ397" i="3"/>
  <c r="DA397" i="3"/>
  <c r="A398" i="3"/>
  <c r="CX398" i="3"/>
  <c r="CY398" i="3"/>
  <c r="CZ398" i="3"/>
  <c r="DA398" i="3"/>
  <c r="A399" i="3"/>
  <c r="CX399" i="3"/>
  <c r="CY399" i="3"/>
  <c r="CZ399" i="3"/>
  <c r="DA399" i="3"/>
  <c r="A400" i="3"/>
  <c r="CX400" i="3"/>
  <c r="CY400" i="3"/>
  <c r="CZ400" i="3"/>
  <c r="DA400" i="3"/>
  <c r="A401" i="3"/>
  <c r="CX401" i="3"/>
  <c r="CY401" i="3"/>
  <c r="CZ401" i="3"/>
  <c r="DA401" i="3"/>
  <c r="A402" i="3"/>
  <c r="CX402" i="3"/>
  <c r="CY402" i="3"/>
  <c r="CZ402" i="3"/>
  <c r="DA402" i="3"/>
  <c r="A403" i="3"/>
  <c r="CX403" i="3"/>
  <c r="CY403" i="3"/>
  <c r="CZ403" i="3"/>
  <c r="DA403" i="3"/>
  <c r="A404" i="3"/>
  <c r="CX404" i="3"/>
  <c r="CY404" i="3"/>
  <c r="CZ404" i="3"/>
  <c r="DA404" i="3"/>
  <c r="A405" i="3"/>
  <c r="CX405" i="3"/>
  <c r="CY405" i="3"/>
  <c r="CZ405" i="3"/>
  <c r="DA405" i="3"/>
  <c r="A406" i="3"/>
  <c r="CX406" i="3"/>
  <c r="CY406" i="3"/>
  <c r="CZ406" i="3"/>
  <c r="DA406" i="3"/>
  <c r="A407" i="3"/>
  <c r="CX407" i="3"/>
  <c r="CY407" i="3"/>
  <c r="CZ407" i="3"/>
  <c r="DA407" i="3"/>
  <c r="A408" i="3"/>
  <c r="CX408" i="3"/>
  <c r="CY408" i="3"/>
  <c r="CZ408" i="3"/>
  <c r="DA408" i="3"/>
  <c r="A409" i="3"/>
  <c r="CX409" i="3"/>
  <c r="CY409" i="3"/>
  <c r="CZ409" i="3"/>
  <c r="DA409" i="3"/>
  <c r="A410" i="3"/>
  <c r="CX410" i="3"/>
  <c r="CY410" i="3"/>
  <c r="CZ410" i="3"/>
  <c r="DA410" i="3"/>
  <c r="A411" i="3"/>
  <c r="CX411" i="3"/>
  <c r="CY411" i="3"/>
  <c r="CZ411" i="3"/>
  <c r="DA411" i="3"/>
  <c r="A412" i="3"/>
  <c r="CX412" i="3"/>
  <c r="CY412" i="3"/>
  <c r="CZ412" i="3"/>
  <c r="DA412" i="3"/>
  <c r="A413" i="3"/>
  <c r="CX413" i="3"/>
  <c r="CY413" i="3"/>
  <c r="CZ413" i="3"/>
  <c r="DA413" i="3"/>
  <c r="A414" i="3"/>
  <c r="CX414" i="3"/>
  <c r="CY414" i="3"/>
  <c r="CZ414" i="3"/>
  <c r="DA414" i="3"/>
  <c r="A415" i="3"/>
  <c r="CX415" i="3"/>
  <c r="CY415" i="3"/>
  <c r="CZ415" i="3"/>
  <c r="DA415" i="3"/>
  <c r="A416" i="3"/>
  <c r="CX416" i="3"/>
  <c r="CY416" i="3"/>
  <c r="CZ416" i="3"/>
  <c r="DA416" i="3"/>
  <c r="A417" i="3"/>
  <c r="CX417" i="3"/>
  <c r="CY417" i="3"/>
  <c r="CZ417" i="3"/>
  <c r="DA417" i="3"/>
  <c r="A418" i="3"/>
  <c r="CX418" i="3"/>
  <c r="CY418" i="3"/>
  <c r="CZ418" i="3"/>
  <c r="DA418" i="3"/>
  <c r="A419" i="3"/>
  <c r="CX419" i="3"/>
  <c r="CY419" i="3"/>
  <c r="CZ419" i="3"/>
  <c r="DA419" i="3"/>
  <c r="A420" i="3"/>
  <c r="CX420" i="3"/>
  <c r="CY420" i="3"/>
  <c r="CZ420" i="3"/>
  <c r="DA420" i="3"/>
  <c r="A421" i="3"/>
  <c r="CX421" i="3"/>
  <c r="CY421" i="3"/>
  <c r="CZ421" i="3"/>
  <c r="DA421" i="3"/>
  <c r="A422" i="3"/>
  <c r="CX422" i="3"/>
  <c r="CY422" i="3"/>
  <c r="CZ422" i="3"/>
  <c r="DA422" i="3"/>
  <c r="A423" i="3"/>
  <c r="CX423" i="3"/>
  <c r="CY423" i="3"/>
  <c r="CZ423" i="3"/>
  <c r="DA423" i="3"/>
  <c r="A424" i="3"/>
  <c r="CX424" i="3"/>
  <c r="CY424" i="3"/>
  <c r="CZ424" i="3"/>
  <c r="DA424" i="3"/>
  <c r="A425" i="3"/>
  <c r="CX425" i="3"/>
  <c r="CY425" i="3"/>
  <c r="CZ425" i="3"/>
  <c r="DA425" i="3"/>
  <c r="A426" i="3"/>
  <c r="CX426" i="3"/>
  <c r="CY426" i="3"/>
  <c r="CZ426" i="3"/>
  <c r="DA426" i="3"/>
  <c r="A427" i="3"/>
  <c r="CX427" i="3"/>
  <c r="CY427" i="3"/>
  <c r="CZ427" i="3"/>
  <c r="DA427" i="3"/>
  <c r="A428" i="3"/>
  <c r="CX428" i="3"/>
  <c r="CY428" i="3"/>
  <c r="CZ428" i="3"/>
  <c r="DA428" i="3"/>
  <c r="A429" i="3"/>
  <c r="CX429" i="3"/>
  <c r="CY429" i="3"/>
  <c r="CZ429" i="3"/>
  <c r="DA429" i="3"/>
  <c r="A430" i="3"/>
  <c r="CX430" i="3"/>
  <c r="CY430" i="3"/>
  <c r="CZ430" i="3"/>
  <c r="DA430" i="3"/>
  <c r="A431" i="3"/>
  <c r="CX431" i="3"/>
  <c r="CY431" i="3"/>
  <c r="CZ431" i="3"/>
  <c r="DA431" i="3"/>
  <c r="A432" i="3"/>
  <c r="CX432" i="3"/>
  <c r="CY432" i="3"/>
  <c r="CZ432" i="3"/>
  <c r="DA432" i="3"/>
  <c r="A433" i="3"/>
  <c r="CX433" i="3"/>
  <c r="CY433" i="3"/>
  <c r="CZ433" i="3"/>
  <c r="DA433" i="3"/>
  <c r="A434" i="3"/>
  <c r="CX434" i="3"/>
  <c r="CY434" i="3"/>
  <c r="CZ434" i="3"/>
  <c r="DA434" i="3"/>
  <c r="A435" i="3"/>
  <c r="CX435" i="3"/>
  <c r="CY435" i="3"/>
  <c r="CZ435" i="3"/>
  <c r="DA435" i="3"/>
  <c r="A436" i="3"/>
  <c r="CX436" i="3"/>
  <c r="CY436" i="3"/>
  <c r="CZ436" i="3"/>
  <c r="DA436" i="3"/>
  <c r="A437" i="3"/>
  <c r="CX437" i="3"/>
  <c r="CY437" i="3"/>
  <c r="CZ437" i="3"/>
  <c r="DA437" i="3"/>
  <c r="A438" i="3"/>
  <c r="CX438" i="3"/>
  <c r="CY438" i="3"/>
  <c r="CZ438" i="3"/>
  <c r="DA438" i="3"/>
  <c r="A439" i="3"/>
  <c r="CX439" i="3"/>
  <c r="CY439" i="3"/>
  <c r="CZ439" i="3"/>
  <c r="DA439" i="3"/>
  <c r="A440" i="3"/>
  <c r="CX440" i="3"/>
  <c r="CY440" i="3"/>
  <c r="CZ440" i="3"/>
  <c r="DA440" i="3"/>
  <c r="A441" i="3"/>
  <c r="CX441" i="3"/>
  <c r="CY441" i="3"/>
  <c r="CZ441" i="3"/>
  <c r="DA441" i="3"/>
  <c r="A442" i="3"/>
  <c r="CX442" i="3"/>
  <c r="CY442" i="3"/>
  <c r="CZ442" i="3"/>
  <c r="DA442" i="3"/>
  <c r="A443" i="3"/>
  <c r="CX443" i="3"/>
  <c r="CY443" i="3"/>
  <c r="CZ443" i="3"/>
  <c r="DA443" i="3"/>
  <c r="A444" i="3"/>
  <c r="CX444" i="3"/>
  <c r="CY444" i="3"/>
  <c r="CZ444" i="3"/>
  <c r="DA444" i="3"/>
  <c r="A445" i="3"/>
  <c r="CX445" i="3"/>
  <c r="CY445" i="3"/>
  <c r="CZ445" i="3"/>
  <c r="DA445" i="3"/>
  <c r="A446" i="3"/>
  <c r="CX446" i="3"/>
  <c r="CY446" i="3"/>
  <c r="CZ446" i="3"/>
  <c r="DA446" i="3"/>
  <c r="A447" i="3"/>
  <c r="CX447" i="3"/>
  <c r="CY447" i="3"/>
  <c r="CZ447" i="3"/>
  <c r="DA447" i="3"/>
  <c r="A448" i="3"/>
  <c r="CX448" i="3"/>
  <c r="CY448" i="3"/>
  <c r="CZ448" i="3"/>
  <c r="DA448" i="3"/>
  <c r="A449" i="3"/>
  <c r="CX449" i="3"/>
  <c r="CY449" i="3"/>
  <c r="CZ449" i="3"/>
  <c r="DA449" i="3"/>
  <c r="A450" i="3"/>
  <c r="CX450" i="3"/>
  <c r="CY450" i="3"/>
  <c r="CZ450" i="3"/>
  <c r="DA450" i="3"/>
  <c r="A451" i="3"/>
  <c r="CX451" i="3"/>
  <c r="CY451" i="3"/>
  <c r="CZ451" i="3"/>
  <c r="DA451" i="3"/>
  <c r="A452" i="3"/>
  <c r="CX452" i="3"/>
  <c r="CY452" i="3"/>
  <c r="CZ452" i="3"/>
  <c r="DA452" i="3"/>
  <c r="A453" i="3"/>
  <c r="CX453" i="3"/>
  <c r="CY453" i="3"/>
  <c r="CZ453" i="3"/>
  <c r="DA453" i="3"/>
  <c r="A454" i="3"/>
  <c r="CX454" i="3"/>
  <c r="CY454" i="3"/>
  <c r="CZ454" i="3"/>
  <c r="DA454" i="3"/>
  <c r="A455" i="3"/>
  <c r="I104" i="1"/>
  <c r="CY455" i="3"/>
  <c r="CZ455" i="3"/>
  <c r="DA455" i="3"/>
  <c r="A456" i="3"/>
  <c r="CX456" i="3"/>
  <c r="CY456" i="3"/>
  <c r="CZ456" i="3"/>
  <c r="DA456" i="3"/>
  <c r="A457" i="3"/>
  <c r="CY457" i="3"/>
  <c r="CZ457" i="3"/>
  <c r="DA457" i="3"/>
  <c r="A458" i="3"/>
  <c r="CX458" i="3"/>
  <c r="CY458" i="3"/>
  <c r="CZ458" i="3"/>
  <c r="DA458" i="3"/>
  <c r="A459" i="3"/>
  <c r="CY459" i="3"/>
  <c r="CZ459" i="3"/>
  <c r="DA459" i="3"/>
  <c r="A460" i="3"/>
  <c r="CX460" i="3"/>
  <c r="CY460" i="3"/>
  <c r="CZ460" i="3"/>
  <c r="DA460" i="3"/>
  <c r="A461" i="3"/>
  <c r="CY461" i="3"/>
  <c r="CZ461" i="3"/>
  <c r="DA461" i="3"/>
  <c r="A462" i="3"/>
  <c r="CX462" i="3"/>
  <c r="CY462" i="3"/>
  <c r="CZ462" i="3"/>
  <c r="DA462" i="3"/>
  <c r="A463" i="3"/>
  <c r="CY463" i="3"/>
  <c r="CZ463" i="3"/>
  <c r="DA463" i="3"/>
  <c r="A464" i="3"/>
  <c r="CX464" i="3"/>
  <c r="CY464" i="3"/>
  <c r="CZ464" i="3"/>
  <c r="DA464" i="3"/>
  <c r="A465" i="3"/>
  <c r="CY465" i="3"/>
  <c r="CZ465" i="3"/>
  <c r="DA465" i="3"/>
  <c r="A466" i="3"/>
  <c r="CX466" i="3"/>
  <c r="CY466" i="3"/>
  <c r="CZ466" i="3"/>
  <c r="DA466" i="3"/>
  <c r="A467" i="3"/>
  <c r="CY467" i="3"/>
  <c r="CZ467" i="3"/>
  <c r="DA467" i="3"/>
  <c r="A468" i="3"/>
  <c r="I105" i="1"/>
  <c r="CY468" i="3"/>
  <c r="CZ468" i="3"/>
  <c r="DA468" i="3"/>
  <c r="A469" i="3"/>
  <c r="CY469" i="3"/>
  <c r="CZ469" i="3"/>
  <c r="DA469" i="3"/>
  <c r="A470" i="3"/>
  <c r="CY470" i="3"/>
  <c r="CZ470" i="3"/>
  <c r="DA470" i="3"/>
  <c r="A471" i="3"/>
  <c r="CX471" i="3"/>
  <c r="CY471" i="3"/>
  <c r="CZ471" i="3"/>
  <c r="DA471" i="3"/>
  <c r="A472" i="3"/>
  <c r="CY472" i="3"/>
  <c r="CZ472" i="3"/>
  <c r="DA472" i="3"/>
  <c r="A473" i="3"/>
  <c r="CY473" i="3"/>
  <c r="CZ473" i="3"/>
  <c r="DA473" i="3"/>
  <c r="A474" i="3"/>
  <c r="CY474" i="3"/>
  <c r="CZ474" i="3"/>
  <c r="DA474" i="3"/>
  <c r="A475" i="3"/>
  <c r="CX475" i="3"/>
  <c r="CY475" i="3"/>
  <c r="CZ475" i="3"/>
  <c r="DA475" i="3"/>
  <c r="A476" i="3"/>
  <c r="CY476" i="3"/>
  <c r="CZ476" i="3"/>
  <c r="DA476" i="3"/>
  <c r="A477" i="3"/>
  <c r="CY477" i="3"/>
  <c r="CZ477" i="3"/>
  <c r="DA477" i="3"/>
  <c r="A478" i="3"/>
  <c r="CY478" i="3"/>
  <c r="CZ478" i="3"/>
  <c r="DA478" i="3"/>
  <c r="A479" i="3"/>
  <c r="CX479" i="3"/>
  <c r="CY479" i="3"/>
  <c r="CZ479" i="3"/>
  <c r="DA479" i="3"/>
  <c r="A480" i="3"/>
  <c r="CY480" i="3"/>
  <c r="CZ480" i="3"/>
  <c r="DA480" i="3"/>
  <c r="A481" i="3"/>
  <c r="CX481" i="3"/>
  <c r="CY481" i="3"/>
  <c r="CZ481" i="3"/>
  <c r="DA481" i="3"/>
  <c r="A482" i="3"/>
  <c r="CX482" i="3"/>
  <c r="CY482" i="3"/>
  <c r="CZ482" i="3"/>
  <c r="DA482" i="3"/>
  <c r="A483" i="3"/>
  <c r="CX483" i="3"/>
  <c r="CY483" i="3"/>
  <c r="CZ483" i="3"/>
  <c r="DA483" i="3"/>
  <c r="A484" i="3"/>
  <c r="CX484" i="3"/>
  <c r="CY484" i="3"/>
  <c r="CZ484" i="3"/>
  <c r="DA484" i="3"/>
  <c r="A485" i="3"/>
  <c r="CX485" i="3"/>
  <c r="CY485" i="3"/>
  <c r="CZ485" i="3"/>
  <c r="DA485" i="3"/>
  <c r="A486" i="3"/>
  <c r="CX486" i="3"/>
  <c r="CY486" i="3"/>
  <c r="CZ486" i="3"/>
  <c r="DA486" i="3"/>
  <c r="A487" i="3"/>
  <c r="CX487" i="3"/>
  <c r="CY487" i="3"/>
  <c r="CZ487" i="3"/>
  <c r="DA487" i="3"/>
  <c r="A488" i="3"/>
  <c r="CX488" i="3"/>
  <c r="CY488" i="3"/>
  <c r="CZ488" i="3"/>
  <c r="DA488" i="3"/>
  <c r="A489" i="3"/>
  <c r="CX489" i="3"/>
  <c r="CY489" i="3"/>
  <c r="CZ489" i="3"/>
  <c r="DA489" i="3"/>
  <c r="A490" i="3"/>
  <c r="CX490" i="3"/>
  <c r="CY490" i="3"/>
  <c r="CZ490" i="3"/>
  <c r="DA490" i="3"/>
  <c r="A491" i="3"/>
  <c r="CX491" i="3"/>
  <c r="CY491" i="3"/>
  <c r="CZ491" i="3"/>
  <c r="DA491" i="3"/>
  <c r="A492" i="3"/>
  <c r="CX492" i="3"/>
  <c r="CY492" i="3"/>
  <c r="CZ492" i="3"/>
  <c r="DA492" i="3"/>
  <c r="A493" i="3"/>
  <c r="CX493" i="3"/>
  <c r="CY493" i="3"/>
  <c r="CZ493" i="3"/>
  <c r="DA493" i="3"/>
  <c r="A494" i="3"/>
  <c r="CX494" i="3"/>
  <c r="CY494" i="3"/>
  <c r="CZ494" i="3"/>
  <c r="DA494" i="3"/>
  <c r="A495" i="3"/>
  <c r="CX495" i="3"/>
  <c r="CY495" i="3"/>
  <c r="CZ495" i="3"/>
  <c r="DA495" i="3"/>
  <c r="A496" i="3"/>
  <c r="CX496" i="3"/>
  <c r="CY496" i="3"/>
  <c r="CZ496" i="3"/>
  <c r="DA496" i="3"/>
  <c r="A497" i="3"/>
  <c r="CX497" i="3"/>
  <c r="CY497" i="3"/>
  <c r="CZ497" i="3"/>
  <c r="DA497" i="3"/>
  <c r="A498" i="3"/>
  <c r="CX498" i="3"/>
  <c r="CY498" i="3"/>
  <c r="CZ498" i="3"/>
  <c r="DA498" i="3"/>
  <c r="A499" i="3"/>
  <c r="CX499" i="3"/>
  <c r="CY499" i="3"/>
  <c r="CZ499" i="3"/>
  <c r="DA499" i="3"/>
  <c r="A500" i="3"/>
  <c r="CX500" i="3"/>
  <c r="CY500" i="3"/>
  <c r="CZ500" i="3"/>
  <c r="DA500" i="3"/>
  <c r="A501" i="3"/>
  <c r="CX501" i="3"/>
  <c r="CY501" i="3"/>
  <c r="CZ501" i="3"/>
  <c r="DA501" i="3"/>
  <c r="A502" i="3"/>
  <c r="CX502" i="3"/>
  <c r="CY502" i="3"/>
  <c r="CZ502" i="3"/>
  <c r="DA502" i="3"/>
  <c r="A503" i="3"/>
  <c r="CX503" i="3"/>
  <c r="CY503" i="3"/>
  <c r="CZ503" i="3"/>
  <c r="DA503" i="3"/>
  <c r="A504" i="3"/>
  <c r="CX504" i="3"/>
  <c r="CY504" i="3"/>
  <c r="CZ504" i="3"/>
  <c r="DA504" i="3"/>
  <c r="A505" i="3"/>
  <c r="CX505" i="3"/>
  <c r="CY505" i="3"/>
  <c r="CZ505" i="3"/>
  <c r="DA505" i="3"/>
  <c r="A506" i="3"/>
  <c r="CX506" i="3"/>
  <c r="CY506" i="3"/>
  <c r="CZ506" i="3"/>
  <c r="DA506" i="3"/>
  <c r="A507" i="3"/>
  <c r="CX507" i="3"/>
  <c r="CY507" i="3"/>
  <c r="CZ507" i="3"/>
  <c r="DA507" i="3"/>
  <c r="A508" i="3"/>
  <c r="CX508" i="3"/>
  <c r="CY508" i="3"/>
  <c r="CZ508" i="3"/>
  <c r="DA508" i="3"/>
  <c r="A509" i="3"/>
  <c r="CX509" i="3"/>
  <c r="CY509" i="3"/>
  <c r="CZ509" i="3"/>
  <c r="DA509" i="3"/>
  <c r="A510" i="3"/>
  <c r="CX510" i="3"/>
  <c r="CY510" i="3"/>
  <c r="CZ510" i="3"/>
  <c r="DA510" i="3"/>
  <c r="A511" i="3"/>
  <c r="CX511" i="3"/>
  <c r="CY511" i="3"/>
  <c r="CZ511" i="3"/>
  <c r="DA511" i="3"/>
  <c r="A512" i="3"/>
  <c r="CX512" i="3"/>
  <c r="CY512" i="3"/>
  <c r="CZ512" i="3"/>
  <c r="DA512" i="3"/>
  <c r="A513" i="3"/>
  <c r="CX513" i="3"/>
  <c r="CY513" i="3"/>
  <c r="CZ513" i="3"/>
  <c r="DA513" i="3"/>
  <c r="A514" i="3"/>
  <c r="CX514" i="3"/>
  <c r="CY514" i="3"/>
  <c r="CZ514" i="3"/>
  <c r="DA514" i="3"/>
  <c r="A515" i="3"/>
  <c r="CX515" i="3"/>
  <c r="CY515" i="3"/>
  <c r="CZ515" i="3"/>
  <c r="DA515" i="3"/>
  <c r="A516" i="3"/>
  <c r="CX516" i="3"/>
  <c r="CY516" i="3"/>
  <c r="CZ516" i="3"/>
  <c r="DA516" i="3"/>
  <c r="A517" i="3"/>
  <c r="CX517" i="3"/>
  <c r="CY517" i="3"/>
  <c r="CZ517" i="3"/>
  <c r="DA517" i="3"/>
  <c r="A518" i="3"/>
  <c r="CX518" i="3"/>
  <c r="CY518" i="3"/>
  <c r="CZ518" i="3"/>
  <c r="DA518" i="3"/>
  <c r="A519" i="3"/>
  <c r="CX519" i="3"/>
  <c r="CY519" i="3"/>
  <c r="CZ519" i="3"/>
  <c r="DA519" i="3"/>
  <c r="A520" i="3"/>
  <c r="CX520" i="3"/>
  <c r="CY520" i="3"/>
  <c r="CZ520" i="3"/>
  <c r="DA520" i="3"/>
  <c r="A521" i="3"/>
  <c r="CX521" i="3"/>
  <c r="CY521" i="3"/>
  <c r="CZ521" i="3"/>
  <c r="DA521" i="3"/>
  <c r="A522" i="3"/>
  <c r="CX522" i="3"/>
  <c r="CY522" i="3"/>
  <c r="CZ522" i="3"/>
  <c r="DA522" i="3"/>
  <c r="A523" i="3"/>
  <c r="CX523" i="3"/>
  <c r="CY523" i="3"/>
  <c r="CZ523" i="3"/>
  <c r="DA523" i="3"/>
  <c r="A524" i="3"/>
  <c r="CX524" i="3"/>
  <c r="CY524" i="3"/>
  <c r="CZ524" i="3"/>
  <c r="DA524" i="3"/>
  <c r="A525" i="3"/>
  <c r="CX525" i="3"/>
  <c r="CY525" i="3"/>
  <c r="CZ525" i="3"/>
  <c r="DA525" i="3"/>
  <c r="A526" i="3"/>
  <c r="CX526" i="3"/>
  <c r="CY526" i="3"/>
  <c r="CZ526" i="3"/>
  <c r="DA526" i="3"/>
  <c r="A527" i="3"/>
  <c r="CX527" i="3"/>
  <c r="CY527" i="3"/>
  <c r="CZ527" i="3"/>
  <c r="DA527" i="3"/>
  <c r="A528" i="3"/>
  <c r="CX528" i="3"/>
  <c r="CY528" i="3"/>
  <c r="CZ528" i="3"/>
  <c r="DA528" i="3"/>
  <c r="A529" i="3"/>
  <c r="CX529" i="3"/>
  <c r="CY529" i="3"/>
  <c r="CZ529" i="3"/>
  <c r="DA529" i="3"/>
  <c r="A530" i="3"/>
  <c r="CX530" i="3"/>
  <c r="CY530" i="3"/>
  <c r="CZ530" i="3"/>
  <c r="DA530" i="3"/>
  <c r="A531" i="3"/>
  <c r="CX531" i="3"/>
  <c r="CY531" i="3"/>
  <c r="CZ531" i="3"/>
  <c r="DA531" i="3"/>
  <c r="A532" i="3"/>
  <c r="CX532" i="3"/>
  <c r="CY532" i="3"/>
  <c r="CZ532" i="3"/>
  <c r="DA532" i="3"/>
  <c r="A533" i="3"/>
  <c r="CX533" i="3"/>
  <c r="CY533" i="3"/>
  <c r="CZ533" i="3"/>
  <c r="DA533" i="3"/>
  <c r="A534" i="3"/>
  <c r="CX534" i="3"/>
  <c r="CY534" i="3"/>
  <c r="CZ534" i="3"/>
  <c r="DA534" i="3"/>
  <c r="A535" i="3"/>
  <c r="CX535" i="3"/>
  <c r="CY535" i="3"/>
  <c r="CZ535" i="3"/>
  <c r="DA535" i="3"/>
  <c r="A536" i="3"/>
  <c r="CX536" i="3"/>
  <c r="CY536" i="3"/>
  <c r="CZ536" i="3"/>
  <c r="DA536" i="3"/>
  <c r="A537" i="3"/>
  <c r="CX537" i="3"/>
  <c r="CY537" i="3"/>
  <c r="CZ537" i="3"/>
  <c r="DA537" i="3"/>
  <c r="A538" i="3"/>
  <c r="CX538" i="3"/>
  <c r="CY538" i="3"/>
  <c r="CZ538" i="3"/>
  <c r="DA538" i="3"/>
  <c r="A539" i="3"/>
  <c r="CX539" i="3"/>
  <c r="CY539" i="3"/>
  <c r="CZ539" i="3"/>
  <c r="DA539" i="3"/>
  <c r="A540" i="3"/>
  <c r="CX540" i="3"/>
  <c r="CY540" i="3"/>
  <c r="CZ540" i="3"/>
  <c r="DA540" i="3"/>
  <c r="A541" i="3"/>
  <c r="CX541" i="3"/>
  <c r="CY541" i="3"/>
  <c r="CZ541" i="3"/>
  <c r="DA541" i="3"/>
  <c r="A542" i="3"/>
  <c r="CX542" i="3"/>
  <c r="CY542" i="3"/>
  <c r="CZ542" i="3"/>
  <c r="DA542" i="3"/>
  <c r="A543" i="3"/>
  <c r="CX543" i="3"/>
  <c r="CY543" i="3"/>
  <c r="CZ543" i="3"/>
  <c r="DA543" i="3"/>
  <c r="A544" i="3"/>
  <c r="CX544" i="3"/>
  <c r="CY544" i="3"/>
  <c r="CZ544" i="3"/>
  <c r="DA544" i="3"/>
  <c r="A545" i="3"/>
  <c r="CX545" i="3"/>
  <c r="CY545" i="3"/>
  <c r="CZ545" i="3"/>
  <c r="DA545" i="3"/>
  <c r="A546" i="3"/>
  <c r="CX546" i="3"/>
  <c r="CY546" i="3"/>
  <c r="CZ546" i="3"/>
  <c r="DA546" i="3"/>
  <c r="A547" i="3"/>
  <c r="CX547" i="3"/>
  <c r="CY547" i="3"/>
  <c r="CZ547" i="3"/>
  <c r="DA547" i="3"/>
  <c r="A548" i="3"/>
  <c r="CX548" i="3"/>
  <c r="CY548" i="3"/>
  <c r="CZ548" i="3"/>
  <c r="DA548" i="3"/>
  <c r="A549" i="3"/>
  <c r="CX549" i="3"/>
  <c r="CY549" i="3"/>
  <c r="CZ549" i="3"/>
  <c r="DA549" i="3"/>
  <c r="A550" i="3"/>
  <c r="CX550" i="3"/>
  <c r="CY550" i="3"/>
  <c r="CZ550" i="3"/>
  <c r="DA550" i="3"/>
  <c r="A551" i="3"/>
  <c r="CX551" i="3"/>
  <c r="CY551" i="3"/>
  <c r="CZ551" i="3"/>
  <c r="DA551" i="3"/>
  <c r="A552" i="3"/>
  <c r="CX552" i="3"/>
  <c r="CY552" i="3"/>
  <c r="CZ552" i="3"/>
  <c r="DA552" i="3"/>
  <c r="A553" i="3"/>
  <c r="CX553" i="3"/>
  <c r="CY553" i="3"/>
  <c r="CZ553" i="3"/>
  <c r="DA553" i="3"/>
  <c r="A554" i="3"/>
  <c r="CX554" i="3"/>
  <c r="CY554" i="3"/>
  <c r="CZ554" i="3"/>
  <c r="DA554" i="3"/>
  <c r="A555" i="3"/>
  <c r="CX555" i="3"/>
  <c r="CY555" i="3"/>
  <c r="CZ555" i="3"/>
  <c r="DA555" i="3"/>
  <c r="A556" i="3"/>
  <c r="CX556" i="3"/>
  <c r="CY556" i="3"/>
  <c r="CZ556" i="3"/>
  <c r="DA556" i="3"/>
  <c r="A557" i="3"/>
  <c r="CX557" i="3"/>
  <c r="CY557" i="3"/>
  <c r="CZ557" i="3"/>
  <c r="DA557" i="3"/>
  <c r="A558" i="3"/>
  <c r="CX558" i="3"/>
  <c r="CY558" i="3"/>
  <c r="CZ558" i="3"/>
  <c r="DA558" i="3"/>
  <c r="A559" i="3"/>
  <c r="CX559" i="3"/>
  <c r="CY559" i="3"/>
  <c r="CZ559" i="3"/>
  <c r="DA559" i="3"/>
  <c r="A560" i="3"/>
  <c r="CX560" i="3"/>
  <c r="CY560" i="3"/>
  <c r="CZ560" i="3"/>
  <c r="DA560" i="3"/>
  <c r="A561" i="3"/>
  <c r="CX561" i="3"/>
  <c r="CY561" i="3"/>
  <c r="CZ561" i="3"/>
  <c r="DA561" i="3"/>
  <c r="A562" i="3"/>
  <c r="CX562" i="3"/>
  <c r="CY562" i="3"/>
  <c r="CZ562" i="3"/>
  <c r="DA562" i="3"/>
  <c r="A563" i="3"/>
  <c r="CX563" i="3"/>
  <c r="CY563" i="3"/>
  <c r="CZ563" i="3"/>
  <c r="DA563" i="3"/>
  <c r="A564" i="3"/>
  <c r="CX564" i="3"/>
  <c r="CY564" i="3"/>
  <c r="CZ564" i="3"/>
  <c r="DA564" i="3"/>
  <c r="A565" i="3"/>
  <c r="CX565" i="3"/>
  <c r="CY565" i="3"/>
  <c r="CZ565" i="3"/>
  <c r="DA565" i="3"/>
  <c r="A566" i="3"/>
  <c r="CX566" i="3"/>
  <c r="CY566" i="3"/>
  <c r="CZ566" i="3"/>
  <c r="DA566" i="3"/>
  <c r="A567" i="3"/>
  <c r="CX567" i="3"/>
  <c r="CY567" i="3"/>
  <c r="CZ567" i="3"/>
  <c r="DA567" i="3"/>
  <c r="A568" i="3"/>
  <c r="CX568" i="3"/>
  <c r="CY568" i="3"/>
  <c r="CZ568" i="3"/>
  <c r="DA568" i="3"/>
  <c r="A569" i="3"/>
  <c r="CX569" i="3"/>
  <c r="CY569" i="3"/>
  <c r="CZ569" i="3"/>
  <c r="DA569" i="3"/>
  <c r="A570" i="3"/>
  <c r="CX570" i="3"/>
  <c r="CY570" i="3"/>
  <c r="CZ570" i="3"/>
  <c r="DA570" i="3"/>
  <c r="A571" i="3"/>
  <c r="CX571" i="3"/>
  <c r="CY571" i="3"/>
  <c r="CZ571" i="3"/>
  <c r="DA571" i="3"/>
  <c r="A572" i="3"/>
  <c r="CX572" i="3"/>
  <c r="CY572" i="3"/>
  <c r="CZ572" i="3"/>
  <c r="DA572" i="3"/>
  <c r="A573" i="3"/>
  <c r="CX573" i="3"/>
  <c r="CY573" i="3"/>
  <c r="CZ573" i="3"/>
  <c r="DA573" i="3"/>
  <c r="A574" i="3"/>
  <c r="CX574" i="3"/>
  <c r="CY574" i="3"/>
  <c r="CZ574" i="3"/>
  <c r="DA574" i="3"/>
  <c r="A575" i="3"/>
  <c r="CX575" i="3"/>
  <c r="CY575" i="3"/>
  <c r="CZ575" i="3"/>
  <c r="DA575" i="3"/>
  <c r="A576" i="3"/>
  <c r="CX576" i="3"/>
  <c r="CY576" i="3"/>
  <c r="CZ576" i="3"/>
  <c r="DA576" i="3"/>
  <c r="A577" i="3"/>
  <c r="CX577" i="3"/>
  <c r="CY577" i="3"/>
  <c r="CZ577" i="3"/>
  <c r="DA577" i="3"/>
  <c r="A578" i="3"/>
  <c r="CX578" i="3"/>
  <c r="CY578" i="3"/>
  <c r="CZ578" i="3"/>
  <c r="DA578" i="3"/>
  <c r="A579" i="3"/>
  <c r="CX579" i="3"/>
  <c r="CY579" i="3"/>
  <c r="CZ579" i="3"/>
  <c r="DA579" i="3"/>
  <c r="A580" i="3"/>
  <c r="CX580" i="3"/>
  <c r="CY580" i="3"/>
  <c r="CZ580" i="3"/>
  <c r="DA580" i="3"/>
  <c r="A581" i="3"/>
  <c r="CX581" i="3"/>
  <c r="CY581" i="3"/>
  <c r="CZ581" i="3"/>
  <c r="DA581" i="3"/>
  <c r="A582" i="3"/>
  <c r="CX582" i="3"/>
  <c r="CY582" i="3"/>
  <c r="CZ582" i="3"/>
  <c r="DA582" i="3"/>
  <c r="A583" i="3"/>
  <c r="CX583" i="3"/>
  <c r="CY583" i="3"/>
  <c r="CZ583" i="3"/>
  <c r="DA583" i="3"/>
  <c r="A584" i="3"/>
  <c r="CX584" i="3"/>
  <c r="CY584" i="3"/>
  <c r="CZ584" i="3"/>
  <c r="DA584" i="3"/>
  <c r="A585" i="3"/>
  <c r="CX585" i="3"/>
  <c r="CY585" i="3"/>
  <c r="CZ585" i="3"/>
  <c r="DA585" i="3"/>
  <c r="A586" i="3"/>
  <c r="CX586" i="3"/>
  <c r="CY586" i="3"/>
  <c r="CZ586" i="3"/>
  <c r="DA586" i="3"/>
  <c r="A587" i="3"/>
  <c r="CX587" i="3"/>
  <c r="CY587" i="3"/>
  <c r="CZ587" i="3"/>
  <c r="DA587" i="3"/>
  <c r="A588" i="3"/>
  <c r="CX588" i="3"/>
  <c r="CY588" i="3"/>
  <c r="CZ588" i="3"/>
  <c r="DA588" i="3"/>
  <c r="A589" i="3"/>
  <c r="CX589" i="3"/>
  <c r="CY589" i="3"/>
  <c r="CZ589" i="3"/>
  <c r="DA589" i="3"/>
  <c r="A590" i="3"/>
  <c r="CX590" i="3"/>
  <c r="CY590" i="3"/>
  <c r="CZ590" i="3"/>
  <c r="DA590" i="3"/>
  <c r="A591" i="3"/>
  <c r="CX591" i="3"/>
  <c r="CY591" i="3"/>
  <c r="CZ591" i="3"/>
  <c r="DA591" i="3"/>
  <c r="A592" i="3"/>
  <c r="CX592" i="3"/>
  <c r="CY592" i="3"/>
  <c r="CZ592" i="3"/>
  <c r="DA592" i="3"/>
  <c r="A593" i="3"/>
  <c r="CX593" i="3"/>
  <c r="CY593" i="3"/>
  <c r="CZ593" i="3"/>
  <c r="DA593" i="3"/>
  <c r="A594" i="3"/>
  <c r="CX594" i="3"/>
  <c r="CY594" i="3"/>
  <c r="CZ594" i="3"/>
  <c r="DA594" i="3"/>
  <c r="A595" i="3"/>
  <c r="CX595" i="3"/>
  <c r="CY595" i="3"/>
  <c r="CZ595" i="3"/>
  <c r="DA595" i="3"/>
  <c r="A596" i="3"/>
  <c r="CX596" i="3"/>
  <c r="CY596" i="3"/>
  <c r="CZ596" i="3"/>
  <c r="DA596" i="3"/>
  <c r="A597" i="3"/>
  <c r="CX597" i="3"/>
  <c r="CY597" i="3"/>
  <c r="CZ597" i="3"/>
  <c r="DA597" i="3"/>
  <c r="A598" i="3"/>
  <c r="CX598" i="3"/>
  <c r="CY598" i="3"/>
  <c r="CZ598" i="3"/>
  <c r="DA598" i="3"/>
  <c r="A599" i="3"/>
  <c r="CX599" i="3"/>
  <c r="CY599" i="3"/>
  <c r="CZ599" i="3"/>
  <c r="DA599" i="3"/>
  <c r="A600" i="3"/>
  <c r="CX600" i="3"/>
  <c r="CY600" i="3"/>
  <c r="CZ600" i="3"/>
  <c r="DA600" i="3"/>
  <c r="A601" i="3"/>
  <c r="CX601" i="3"/>
  <c r="CY601" i="3"/>
  <c r="CZ601" i="3"/>
  <c r="DA601" i="3"/>
  <c r="A602" i="3"/>
  <c r="CX602" i="3"/>
  <c r="CY602" i="3"/>
  <c r="CZ602" i="3"/>
  <c r="DA602" i="3"/>
  <c r="A603" i="3"/>
  <c r="CX603" i="3"/>
  <c r="CY603" i="3"/>
  <c r="CZ603" i="3"/>
  <c r="DA603" i="3"/>
  <c r="A604" i="3"/>
  <c r="CX604" i="3"/>
  <c r="CY604" i="3"/>
  <c r="CZ604" i="3"/>
  <c r="DA604" i="3"/>
  <c r="A605" i="3"/>
  <c r="CX605" i="3"/>
  <c r="CY605" i="3"/>
  <c r="CZ605" i="3"/>
  <c r="DA605" i="3"/>
  <c r="A606" i="3"/>
  <c r="CX606" i="3"/>
  <c r="CY606" i="3"/>
  <c r="CZ606" i="3"/>
  <c r="DA606" i="3"/>
  <c r="A607" i="3"/>
  <c r="CX607" i="3"/>
  <c r="CY607" i="3"/>
  <c r="CZ607" i="3"/>
  <c r="DA607" i="3"/>
  <c r="A608" i="3"/>
  <c r="CX608" i="3"/>
  <c r="CY608" i="3"/>
  <c r="CZ608" i="3"/>
  <c r="DA608" i="3"/>
  <c r="A609" i="3"/>
  <c r="CX609" i="3"/>
  <c r="CY609" i="3"/>
  <c r="CZ609" i="3"/>
  <c r="DA609" i="3"/>
  <c r="A610" i="3"/>
  <c r="CX610" i="3"/>
  <c r="CY610" i="3"/>
  <c r="CZ610" i="3"/>
  <c r="DA610" i="3"/>
  <c r="A611" i="3"/>
  <c r="CX611" i="3"/>
  <c r="CY611" i="3"/>
  <c r="CZ611" i="3"/>
  <c r="DA611" i="3"/>
  <c r="A612" i="3"/>
  <c r="CX612" i="3"/>
  <c r="CY612" i="3"/>
  <c r="CZ612" i="3"/>
  <c r="DA612" i="3"/>
  <c r="A613" i="3"/>
  <c r="CX613" i="3"/>
  <c r="CY613" i="3"/>
  <c r="CZ613" i="3"/>
  <c r="DA613" i="3"/>
  <c r="A614" i="3"/>
  <c r="CX614" i="3"/>
  <c r="CY614" i="3"/>
  <c r="CZ614" i="3"/>
  <c r="DA614" i="3"/>
  <c r="A615" i="3"/>
  <c r="CX615" i="3"/>
  <c r="CY615" i="3"/>
  <c r="CZ615" i="3"/>
  <c r="DA615" i="3"/>
  <c r="A616" i="3"/>
  <c r="CX616" i="3"/>
  <c r="CY616" i="3"/>
  <c r="CZ616" i="3"/>
  <c r="DA616" i="3"/>
  <c r="A617" i="3"/>
  <c r="CX617" i="3"/>
  <c r="CY617" i="3"/>
  <c r="CZ617" i="3"/>
  <c r="DA617" i="3"/>
  <c r="A618" i="3"/>
  <c r="CX618" i="3"/>
  <c r="CY618" i="3"/>
  <c r="CZ618" i="3"/>
  <c r="DA618" i="3"/>
  <c r="A619" i="3"/>
  <c r="CX619" i="3"/>
  <c r="CY619" i="3"/>
  <c r="CZ619" i="3"/>
  <c r="DA619" i="3"/>
  <c r="A620" i="3"/>
  <c r="CX620" i="3"/>
  <c r="CY620" i="3"/>
  <c r="CZ620" i="3"/>
  <c r="DA620" i="3"/>
  <c r="A621" i="3"/>
  <c r="CX621" i="3"/>
  <c r="CY621" i="3"/>
  <c r="CZ621" i="3"/>
  <c r="DA621" i="3"/>
  <c r="A622" i="3"/>
  <c r="CX622" i="3"/>
  <c r="CY622" i="3"/>
  <c r="CZ622" i="3"/>
  <c r="DA622" i="3"/>
  <c r="A623" i="3"/>
  <c r="CX623" i="3"/>
  <c r="CY623" i="3"/>
  <c r="CZ623" i="3"/>
  <c r="DA623" i="3"/>
  <c r="A624" i="3"/>
  <c r="CX624" i="3"/>
  <c r="CY624" i="3"/>
  <c r="CZ624" i="3"/>
  <c r="DA624" i="3"/>
  <c r="A625" i="3"/>
  <c r="CX625" i="3"/>
  <c r="CY625" i="3"/>
  <c r="CZ625" i="3"/>
  <c r="DA625" i="3"/>
  <c r="A626" i="3"/>
  <c r="CX626" i="3"/>
  <c r="CY626" i="3"/>
  <c r="CZ626" i="3"/>
  <c r="DA626" i="3"/>
  <c r="A627" i="3"/>
  <c r="CX627" i="3"/>
  <c r="CY627" i="3"/>
  <c r="CZ627" i="3"/>
  <c r="DA627" i="3"/>
  <c r="A628" i="3"/>
  <c r="CX628" i="3"/>
  <c r="CY628" i="3"/>
  <c r="CZ628" i="3"/>
  <c r="DA628" i="3"/>
  <c r="A629" i="3"/>
  <c r="CX629" i="3"/>
  <c r="CY629" i="3"/>
  <c r="CZ629" i="3"/>
  <c r="DA629" i="3"/>
  <c r="A630" i="3"/>
  <c r="CX630" i="3"/>
  <c r="CY630" i="3"/>
  <c r="CZ630" i="3"/>
  <c r="DA630" i="3"/>
  <c r="A631" i="3"/>
  <c r="CX631" i="3"/>
  <c r="CY631" i="3"/>
  <c r="CZ631" i="3"/>
  <c r="DA631" i="3"/>
  <c r="A632" i="3"/>
  <c r="CX632" i="3"/>
  <c r="CY632" i="3"/>
  <c r="CZ632" i="3"/>
  <c r="DA632" i="3"/>
  <c r="A633" i="3"/>
  <c r="CX633" i="3"/>
  <c r="CY633" i="3"/>
  <c r="CZ633" i="3"/>
  <c r="DA633" i="3"/>
  <c r="A634" i="3"/>
  <c r="CX634" i="3"/>
  <c r="CY634" i="3"/>
  <c r="CZ634" i="3"/>
  <c r="DA634" i="3"/>
  <c r="A635" i="3"/>
  <c r="CX635" i="3"/>
  <c r="CY635" i="3"/>
  <c r="CZ635" i="3"/>
  <c r="DA635" i="3"/>
  <c r="A636" i="3"/>
  <c r="CX636" i="3"/>
  <c r="CY636" i="3"/>
  <c r="CZ636" i="3"/>
  <c r="DA636" i="3"/>
  <c r="A637" i="3"/>
  <c r="CX637" i="3"/>
  <c r="CY637" i="3"/>
  <c r="CZ637" i="3"/>
  <c r="DA637" i="3"/>
  <c r="A638" i="3"/>
  <c r="CX638" i="3"/>
  <c r="CY638" i="3"/>
  <c r="CZ638" i="3"/>
  <c r="DA638" i="3"/>
  <c r="A639" i="3"/>
  <c r="CX639" i="3"/>
  <c r="CY639" i="3"/>
  <c r="CZ639" i="3"/>
  <c r="DA639" i="3"/>
  <c r="A640" i="3"/>
  <c r="CX640" i="3"/>
  <c r="CY640" i="3"/>
  <c r="CZ640" i="3"/>
  <c r="DA640" i="3"/>
  <c r="A641" i="3"/>
  <c r="CX641" i="3"/>
  <c r="CY641" i="3"/>
  <c r="CZ641" i="3"/>
  <c r="DA641" i="3"/>
  <c r="A642" i="3"/>
  <c r="CX642" i="3"/>
  <c r="CY642" i="3"/>
  <c r="CZ642" i="3"/>
  <c r="DA642" i="3"/>
  <c r="A643" i="3"/>
  <c r="CX643" i="3"/>
  <c r="CY643" i="3"/>
  <c r="CZ643" i="3"/>
  <c r="DA643" i="3"/>
  <c r="A644" i="3"/>
  <c r="CX644" i="3"/>
  <c r="CY644" i="3"/>
  <c r="CZ644" i="3"/>
  <c r="DA644" i="3"/>
  <c r="A645" i="3"/>
  <c r="CX645" i="3"/>
  <c r="CY645" i="3"/>
  <c r="CZ645" i="3"/>
  <c r="DA645" i="3"/>
  <c r="A646" i="3"/>
  <c r="CX646" i="3"/>
  <c r="CY646" i="3"/>
  <c r="CZ646" i="3"/>
  <c r="DA646" i="3"/>
  <c r="A647" i="3"/>
  <c r="CX647" i="3"/>
  <c r="CY647" i="3"/>
  <c r="CZ647" i="3"/>
  <c r="DA647" i="3"/>
  <c r="A648" i="3"/>
  <c r="CX648" i="3"/>
  <c r="CY648" i="3"/>
  <c r="CZ648" i="3"/>
  <c r="DA648" i="3"/>
  <c r="A649" i="3"/>
  <c r="CX649" i="3"/>
  <c r="CY649" i="3"/>
  <c r="CZ649" i="3"/>
  <c r="DA649" i="3"/>
  <c r="A650" i="3"/>
  <c r="CX650" i="3"/>
  <c r="CY650" i="3"/>
  <c r="CZ650" i="3"/>
  <c r="DA650" i="3"/>
  <c r="A651" i="3"/>
  <c r="CX651" i="3"/>
  <c r="CY651" i="3"/>
  <c r="CZ651" i="3"/>
  <c r="DA651" i="3"/>
  <c r="A652" i="3"/>
  <c r="CX652" i="3"/>
  <c r="CY652" i="3"/>
  <c r="CZ652" i="3"/>
  <c r="DA652" i="3"/>
  <c r="A653" i="3"/>
  <c r="CX653" i="3"/>
  <c r="CY653" i="3"/>
  <c r="CZ653" i="3"/>
  <c r="DA653" i="3"/>
  <c r="A654" i="3"/>
  <c r="CX654" i="3"/>
  <c r="CY654" i="3"/>
  <c r="CZ654" i="3"/>
  <c r="DA654" i="3"/>
  <c r="A655" i="3"/>
  <c r="CX655" i="3"/>
  <c r="CY655" i="3"/>
  <c r="CZ655" i="3"/>
  <c r="DA655" i="3"/>
  <c r="A656" i="3"/>
  <c r="CX656" i="3"/>
  <c r="CY656" i="3"/>
  <c r="CZ656" i="3"/>
  <c r="DA656" i="3"/>
  <c r="A657" i="3"/>
  <c r="CX657" i="3"/>
  <c r="CY657" i="3"/>
  <c r="CZ657" i="3"/>
  <c r="DA657" i="3"/>
  <c r="A658" i="3"/>
  <c r="CX658" i="3"/>
  <c r="CY658" i="3"/>
  <c r="CZ658" i="3"/>
  <c r="DA658" i="3"/>
  <c r="A659" i="3"/>
  <c r="CX659" i="3"/>
  <c r="CY659" i="3"/>
  <c r="CZ659" i="3"/>
  <c r="DA659" i="3"/>
  <c r="A660" i="3"/>
  <c r="CX660" i="3"/>
  <c r="CY660" i="3"/>
  <c r="CZ660" i="3"/>
  <c r="DA660" i="3"/>
  <c r="A661" i="3"/>
  <c r="CX661" i="3"/>
  <c r="CY661" i="3"/>
  <c r="CZ661" i="3"/>
  <c r="DA661" i="3"/>
  <c r="A662" i="3"/>
  <c r="CX662" i="3"/>
  <c r="CY662" i="3"/>
  <c r="CZ662" i="3"/>
  <c r="DA662" i="3"/>
  <c r="A663" i="3"/>
  <c r="CX663" i="3"/>
  <c r="CY663" i="3"/>
  <c r="CZ663" i="3"/>
  <c r="DA663" i="3"/>
  <c r="A664" i="3"/>
  <c r="CX664" i="3"/>
  <c r="CY664" i="3"/>
  <c r="CZ664" i="3"/>
  <c r="DA664" i="3"/>
  <c r="A665" i="3"/>
  <c r="CX665" i="3"/>
  <c r="CY665" i="3"/>
  <c r="CZ665" i="3"/>
  <c r="DA665" i="3"/>
  <c r="A666" i="3"/>
  <c r="CX666" i="3"/>
  <c r="CY666" i="3"/>
  <c r="CZ666" i="3"/>
  <c r="DA666" i="3"/>
  <c r="A667" i="3"/>
  <c r="CX667" i="3"/>
  <c r="CY667" i="3"/>
  <c r="CZ667" i="3"/>
  <c r="DA667" i="3"/>
  <c r="A668" i="3"/>
  <c r="CX668" i="3"/>
  <c r="CY668" i="3"/>
  <c r="CZ668" i="3"/>
  <c r="DA668" i="3"/>
  <c r="A669" i="3"/>
  <c r="CX669" i="3"/>
  <c r="CY669" i="3"/>
  <c r="CZ669" i="3"/>
  <c r="DA669" i="3"/>
  <c r="A670" i="3"/>
  <c r="CX670" i="3"/>
  <c r="CY670" i="3"/>
  <c r="CZ670" i="3"/>
  <c r="DA670" i="3"/>
  <c r="A671" i="3"/>
  <c r="CX671" i="3"/>
  <c r="CY671" i="3"/>
  <c r="CZ671" i="3"/>
  <c r="DA671" i="3"/>
  <c r="A672" i="3"/>
  <c r="CX672" i="3"/>
  <c r="CY672" i="3"/>
  <c r="CZ672" i="3"/>
  <c r="DA672" i="3"/>
  <c r="A673" i="3"/>
  <c r="CX673" i="3"/>
  <c r="CY673" i="3"/>
  <c r="CZ673" i="3"/>
  <c r="DA673" i="3"/>
  <c r="A674" i="3"/>
  <c r="CX674" i="3"/>
  <c r="CY674" i="3"/>
  <c r="CZ674" i="3"/>
  <c r="DA674" i="3"/>
  <c r="A675" i="3"/>
  <c r="CX675" i="3"/>
  <c r="CY675" i="3"/>
  <c r="CZ675" i="3"/>
  <c r="DA675" i="3"/>
  <c r="A676" i="3"/>
  <c r="CX676" i="3"/>
  <c r="CY676" i="3"/>
  <c r="CZ676" i="3"/>
  <c r="DA676" i="3"/>
  <c r="A677" i="3"/>
  <c r="CX677" i="3"/>
  <c r="CY677" i="3"/>
  <c r="CZ677" i="3"/>
  <c r="DA677" i="3"/>
  <c r="A678" i="3"/>
  <c r="CX678" i="3"/>
  <c r="CY678" i="3"/>
  <c r="CZ678" i="3"/>
  <c r="DA678" i="3"/>
  <c r="A679" i="3"/>
  <c r="CX679" i="3"/>
  <c r="CY679" i="3"/>
  <c r="CZ679" i="3"/>
  <c r="DA679" i="3"/>
  <c r="A680" i="3"/>
  <c r="CX680" i="3"/>
  <c r="CY680" i="3"/>
  <c r="CZ680" i="3"/>
  <c r="DA680" i="3"/>
  <c r="A681" i="3"/>
  <c r="CX681" i="3"/>
  <c r="CY681" i="3"/>
  <c r="CZ681" i="3"/>
  <c r="DA681" i="3"/>
  <c r="A682" i="3"/>
  <c r="CX682" i="3"/>
  <c r="CY682" i="3"/>
  <c r="CZ682" i="3"/>
  <c r="DA682" i="3"/>
  <c r="A683" i="3"/>
  <c r="CX683" i="3"/>
  <c r="CY683" i="3"/>
  <c r="CZ683" i="3"/>
  <c r="DA683" i="3"/>
  <c r="A684" i="3"/>
  <c r="CX684" i="3"/>
  <c r="CY684" i="3"/>
  <c r="CZ684" i="3"/>
  <c r="DA684" i="3"/>
  <c r="A685" i="3"/>
  <c r="CX685" i="3"/>
  <c r="CY685" i="3"/>
  <c r="CZ685" i="3"/>
  <c r="DA685" i="3"/>
  <c r="A686" i="3"/>
  <c r="CX686" i="3"/>
  <c r="CY686" i="3"/>
  <c r="CZ686" i="3"/>
  <c r="DA686" i="3"/>
  <c r="A687" i="3"/>
  <c r="CX687" i="3"/>
  <c r="CY687" i="3"/>
  <c r="CZ687" i="3"/>
  <c r="DA687" i="3"/>
  <c r="A688" i="3"/>
  <c r="CX688" i="3"/>
  <c r="CY688" i="3"/>
  <c r="CZ688" i="3"/>
  <c r="DA688" i="3"/>
  <c r="A689" i="3"/>
  <c r="CX689" i="3"/>
  <c r="CY689" i="3"/>
  <c r="CZ689" i="3"/>
  <c r="DA689" i="3"/>
  <c r="A690" i="3"/>
  <c r="CX690" i="3"/>
  <c r="CY690" i="3"/>
  <c r="CZ690" i="3"/>
  <c r="DA690" i="3"/>
  <c r="A691" i="3"/>
  <c r="CX691" i="3"/>
  <c r="CY691" i="3"/>
  <c r="CZ691" i="3"/>
  <c r="DA691" i="3"/>
  <c r="A692" i="3"/>
  <c r="CX692" i="3"/>
  <c r="CY692" i="3"/>
  <c r="CZ692" i="3"/>
  <c r="DA692" i="3"/>
  <c r="A693" i="3"/>
  <c r="CX693" i="3"/>
  <c r="CY693" i="3"/>
  <c r="CZ693" i="3"/>
  <c r="DA693" i="3"/>
  <c r="A694" i="3"/>
  <c r="CX694" i="3"/>
  <c r="CY694" i="3"/>
  <c r="CZ694" i="3"/>
  <c r="DA694" i="3"/>
  <c r="A695" i="3"/>
  <c r="CX695" i="3"/>
  <c r="CY695" i="3"/>
  <c r="CZ695" i="3"/>
  <c r="DA695" i="3"/>
  <c r="A696" i="3"/>
  <c r="CX696" i="3"/>
  <c r="CY696" i="3"/>
  <c r="CZ696" i="3"/>
  <c r="DA696" i="3"/>
  <c r="A697" i="3"/>
  <c r="CX697" i="3"/>
  <c r="CY697" i="3"/>
  <c r="CZ697" i="3"/>
  <c r="DA697" i="3"/>
  <c r="A698" i="3"/>
  <c r="CX698" i="3"/>
  <c r="CY698" i="3"/>
  <c r="CZ698" i="3"/>
  <c r="DA698" i="3"/>
  <c r="A699" i="3"/>
  <c r="CX699" i="3"/>
  <c r="CY699" i="3"/>
  <c r="CZ699" i="3"/>
  <c r="DA699" i="3"/>
  <c r="A700" i="3"/>
  <c r="CX700" i="3"/>
  <c r="CY700" i="3"/>
  <c r="CZ700" i="3"/>
  <c r="DA700" i="3"/>
  <c r="A701" i="3"/>
  <c r="CX701" i="3"/>
  <c r="CY701" i="3"/>
  <c r="CZ701" i="3"/>
  <c r="DA701" i="3"/>
  <c r="A702" i="3"/>
  <c r="CX702" i="3"/>
  <c r="CY702" i="3"/>
  <c r="CZ702" i="3"/>
  <c r="DA702" i="3"/>
  <c r="A703" i="3"/>
  <c r="CX703" i="3"/>
  <c r="CY703" i="3"/>
  <c r="CZ703" i="3"/>
  <c r="DA703" i="3"/>
  <c r="A704" i="3"/>
  <c r="CX704" i="3"/>
  <c r="CY704" i="3"/>
  <c r="CZ704" i="3"/>
  <c r="DA704" i="3"/>
  <c r="A705" i="3"/>
  <c r="CX705" i="3"/>
  <c r="CY705" i="3"/>
  <c r="CZ705" i="3"/>
  <c r="DA705" i="3"/>
  <c r="A706" i="3"/>
  <c r="CX706" i="3"/>
  <c r="CY706" i="3"/>
  <c r="CZ706" i="3"/>
  <c r="DA706" i="3"/>
  <c r="A707" i="3"/>
  <c r="CX707" i="3"/>
  <c r="CY707" i="3"/>
  <c r="CZ707" i="3"/>
  <c r="DA707" i="3"/>
  <c r="A708" i="3"/>
  <c r="CX708" i="3"/>
  <c r="CY708" i="3"/>
  <c r="CZ708" i="3"/>
  <c r="DA708" i="3"/>
  <c r="A709" i="3"/>
  <c r="CX709" i="3"/>
  <c r="CY709" i="3"/>
  <c r="CZ709" i="3"/>
  <c r="DA709" i="3"/>
  <c r="A710" i="3"/>
  <c r="CX710" i="3"/>
  <c r="CY710" i="3"/>
  <c r="CZ710" i="3"/>
  <c r="DA710" i="3"/>
  <c r="A711" i="3"/>
  <c r="CX711" i="3"/>
  <c r="CY711" i="3"/>
  <c r="CZ711" i="3"/>
  <c r="DA711" i="3"/>
  <c r="A712" i="3"/>
  <c r="CX712" i="3"/>
  <c r="CY712" i="3"/>
  <c r="CZ712" i="3"/>
  <c r="DA712" i="3"/>
  <c r="A713" i="3"/>
  <c r="CX713" i="3"/>
  <c r="CY713" i="3"/>
  <c r="CZ713" i="3"/>
  <c r="DA713" i="3"/>
  <c r="A714" i="3"/>
  <c r="CX714" i="3"/>
  <c r="CY714" i="3"/>
  <c r="CZ714" i="3"/>
  <c r="DA714" i="3"/>
  <c r="A715" i="3"/>
  <c r="CX715" i="3"/>
  <c r="CY715" i="3"/>
  <c r="CZ715" i="3"/>
  <c r="DA715" i="3"/>
  <c r="A716" i="3"/>
  <c r="CX716" i="3"/>
  <c r="CY716" i="3"/>
  <c r="CZ716" i="3"/>
  <c r="DA716" i="3"/>
  <c r="A717" i="3"/>
  <c r="CX717" i="3"/>
  <c r="CY717" i="3"/>
  <c r="CZ717" i="3"/>
  <c r="DA717" i="3"/>
  <c r="A718" i="3"/>
  <c r="CX718" i="3"/>
  <c r="CY718" i="3"/>
  <c r="CZ718" i="3"/>
  <c r="DA718" i="3"/>
  <c r="A719" i="3"/>
  <c r="CX719" i="3"/>
  <c r="CY719" i="3"/>
  <c r="CZ719" i="3"/>
  <c r="DA719" i="3"/>
  <c r="A720" i="3"/>
  <c r="CX720" i="3"/>
  <c r="CY720" i="3"/>
  <c r="CZ720" i="3"/>
  <c r="DA720" i="3"/>
  <c r="A721" i="3"/>
  <c r="CX721" i="3"/>
  <c r="CY721" i="3"/>
  <c r="CZ721" i="3"/>
  <c r="DA721" i="3"/>
  <c r="A722" i="3"/>
  <c r="CX722" i="3"/>
  <c r="CY722" i="3"/>
  <c r="CZ722" i="3"/>
  <c r="DA722" i="3"/>
  <c r="A723" i="3"/>
  <c r="CX723" i="3"/>
  <c r="CY723" i="3"/>
  <c r="CZ723" i="3"/>
  <c r="DA723" i="3"/>
  <c r="A724" i="3"/>
  <c r="CX724" i="3"/>
  <c r="CY724" i="3"/>
  <c r="CZ724" i="3"/>
  <c r="DA724" i="3"/>
  <c r="A725" i="3"/>
  <c r="CX725" i="3"/>
  <c r="CY725" i="3"/>
  <c r="CZ725" i="3"/>
  <c r="DA725" i="3"/>
  <c r="A726" i="3"/>
  <c r="CX726" i="3"/>
  <c r="CY726" i="3"/>
  <c r="CZ726" i="3"/>
  <c r="DA726" i="3"/>
  <c r="A727" i="3"/>
  <c r="CX727" i="3"/>
  <c r="CY727" i="3"/>
  <c r="CZ727" i="3"/>
  <c r="DA727" i="3"/>
  <c r="A728" i="3"/>
  <c r="CX728" i="3"/>
  <c r="CY728" i="3"/>
  <c r="CZ728" i="3"/>
  <c r="DA728" i="3"/>
  <c r="A729" i="3"/>
  <c r="CX729" i="3"/>
  <c r="CY729" i="3"/>
  <c r="CZ729" i="3"/>
  <c r="DA729" i="3"/>
  <c r="A730" i="3"/>
  <c r="CX730" i="3"/>
  <c r="CY730" i="3"/>
  <c r="CZ730" i="3"/>
  <c r="DA730" i="3"/>
  <c r="A731" i="3"/>
  <c r="CX731" i="3"/>
  <c r="CY731" i="3"/>
  <c r="CZ731" i="3"/>
  <c r="DA731" i="3"/>
  <c r="A732" i="3"/>
  <c r="CX732" i="3"/>
  <c r="CY732" i="3"/>
  <c r="CZ732" i="3"/>
  <c r="DA732" i="3"/>
  <c r="A733" i="3"/>
  <c r="CX733" i="3"/>
  <c r="CY733" i="3"/>
  <c r="CZ733" i="3"/>
  <c r="DA733" i="3"/>
  <c r="A734" i="3"/>
  <c r="CX734" i="3"/>
  <c r="CY734" i="3"/>
  <c r="CZ734" i="3"/>
  <c r="DA734" i="3"/>
  <c r="A735" i="3"/>
  <c r="CX735" i="3"/>
  <c r="CY735" i="3"/>
  <c r="CZ735" i="3"/>
  <c r="DA735" i="3"/>
  <c r="A736" i="3"/>
  <c r="CX736" i="3"/>
  <c r="CY736" i="3"/>
  <c r="CZ736" i="3"/>
  <c r="DA736" i="3"/>
  <c r="A737" i="3"/>
  <c r="CX737" i="3"/>
  <c r="CY737" i="3"/>
  <c r="CZ737" i="3"/>
  <c r="DA737" i="3"/>
  <c r="A738" i="3"/>
  <c r="CX738" i="3"/>
  <c r="CY738" i="3"/>
  <c r="CZ738" i="3"/>
  <c r="DA738" i="3"/>
  <c r="A739" i="3"/>
  <c r="CX739" i="3"/>
  <c r="CY739" i="3"/>
  <c r="CZ739" i="3"/>
  <c r="DA739" i="3"/>
  <c r="A740" i="3"/>
  <c r="CX740" i="3"/>
  <c r="CY740" i="3"/>
  <c r="CZ740" i="3"/>
  <c r="DA740" i="3"/>
  <c r="A741" i="3"/>
  <c r="CX741" i="3"/>
  <c r="CY741" i="3"/>
  <c r="CZ741" i="3"/>
  <c r="DA741" i="3"/>
  <c r="A742" i="3"/>
  <c r="CX742" i="3"/>
  <c r="CY742" i="3"/>
  <c r="CZ742" i="3"/>
  <c r="DA742" i="3"/>
  <c r="A743" i="3"/>
  <c r="CX743" i="3"/>
  <c r="CY743" i="3"/>
  <c r="CZ743" i="3"/>
  <c r="DA743" i="3"/>
  <c r="A744" i="3"/>
  <c r="CX744" i="3"/>
  <c r="CY744" i="3"/>
  <c r="CZ744" i="3"/>
  <c r="DA744" i="3"/>
  <c r="A745" i="3"/>
  <c r="CX745" i="3"/>
  <c r="CY745" i="3"/>
  <c r="CZ745" i="3"/>
  <c r="DA745" i="3"/>
  <c r="A746" i="3"/>
  <c r="CX746" i="3"/>
  <c r="CY746" i="3"/>
  <c r="CZ746" i="3"/>
  <c r="DA746" i="3"/>
  <c r="A747" i="3"/>
  <c r="CX747" i="3"/>
  <c r="CY747" i="3"/>
  <c r="CZ747" i="3"/>
  <c r="DA747" i="3"/>
  <c r="A748" i="3"/>
  <c r="CX748" i="3"/>
  <c r="CY748" i="3"/>
  <c r="CZ748" i="3"/>
  <c r="DA748" i="3"/>
  <c r="A749" i="3"/>
  <c r="CX749" i="3"/>
  <c r="CY749" i="3"/>
  <c r="CZ749" i="3"/>
  <c r="DA749" i="3"/>
  <c r="A750" i="3"/>
  <c r="CX750" i="3"/>
  <c r="CY750" i="3"/>
  <c r="CZ750" i="3"/>
  <c r="DA750" i="3"/>
  <c r="A751" i="3"/>
  <c r="CX751" i="3"/>
  <c r="CY751" i="3"/>
  <c r="CZ751" i="3"/>
  <c r="DA751" i="3"/>
  <c r="A752" i="3"/>
  <c r="CX752" i="3"/>
  <c r="CY752" i="3"/>
  <c r="CZ752" i="3"/>
  <c r="DA752" i="3"/>
  <c r="A753" i="3"/>
  <c r="CX753" i="3"/>
  <c r="CY753" i="3"/>
  <c r="CZ753" i="3"/>
  <c r="DA753" i="3"/>
  <c r="A754" i="3"/>
  <c r="CX754" i="3"/>
  <c r="CY754" i="3"/>
  <c r="CZ754" i="3"/>
  <c r="DA754" i="3"/>
  <c r="A755" i="3"/>
  <c r="CX755" i="3"/>
  <c r="CY755" i="3"/>
  <c r="CZ755" i="3"/>
  <c r="DA755" i="3"/>
  <c r="A756" i="3"/>
  <c r="CX756" i="3"/>
  <c r="CY756" i="3"/>
  <c r="CZ756" i="3"/>
  <c r="DA756" i="3"/>
  <c r="A757" i="3"/>
  <c r="CX757" i="3"/>
  <c r="CY757" i="3"/>
  <c r="CZ757" i="3"/>
  <c r="DA757" i="3"/>
  <c r="A758" i="3"/>
  <c r="CX758" i="3"/>
  <c r="CY758" i="3"/>
  <c r="CZ758" i="3"/>
  <c r="DA758" i="3"/>
  <c r="A759" i="3"/>
  <c r="CX759" i="3"/>
  <c r="CY759" i="3"/>
  <c r="CZ759" i="3"/>
  <c r="DA759" i="3"/>
  <c r="A760" i="3"/>
  <c r="CX760" i="3"/>
  <c r="CY760" i="3"/>
  <c r="CZ760" i="3"/>
  <c r="DA760" i="3"/>
  <c r="A761" i="3"/>
  <c r="CX761" i="3"/>
  <c r="CY761" i="3"/>
  <c r="CZ761" i="3"/>
  <c r="DA761" i="3"/>
  <c r="A762" i="3"/>
  <c r="CX762" i="3"/>
  <c r="CY762" i="3"/>
  <c r="CZ762" i="3"/>
  <c r="DA762" i="3"/>
  <c r="A763" i="3"/>
  <c r="CX763" i="3"/>
  <c r="CY763" i="3"/>
  <c r="CZ763" i="3"/>
  <c r="DA763" i="3"/>
  <c r="A764" i="3"/>
  <c r="CX764" i="3"/>
  <c r="CY764" i="3"/>
  <c r="CZ764" i="3"/>
  <c r="DA764" i="3"/>
  <c r="A765" i="3"/>
  <c r="CX765" i="3"/>
  <c r="CY765" i="3"/>
  <c r="CZ765" i="3"/>
  <c r="DA765" i="3"/>
  <c r="A766" i="3"/>
  <c r="CX766" i="3"/>
  <c r="CY766" i="3"/>
  <c r="CZ766" i="3"/>
  <c r="DA766" i="3"/>
  <c r="A767" i="3"/>
  <c r="CX767" i="3"/>
  <c r="CY767" i="3"/>
  <c r="CZ767" i="3"/>
  <c r="DA767" i="3"/>
  <c r="A768" i="3"/>
  <c r="CX768" i="3"/>
  <c r="CY768" i="3"/>
  <c r="CZ768" i="3"/>
  <c r="DA768" i="3"/>
  <c r="A769" i="3"/>
  <c r="CX769" i="3"/>
  <c r="CY769" i="3"/>
  <c r="CZ769" i="3"/>
  <c r="DA769" i="3"/>
  <c r="A770" i="3"/>
  <c r="CX770" i="3"/>
  <c r="CY770" i="3"/>
  <c r="CZ770" i="3"/>
  <c r="DA770" i="3"/>
  <c r="A771" i="3"/>
  <c r="CX771" i="3"/>
  <c r="CY771" i="3"/>
  <c r="CZ771" i="3"/>
  <c r="DA771" i="3"/>
  <c r="A772" i="3"/>
  <c r="CX772" i="3"/>
  <c r="CY772" i="3"/>
  <c r="CZ772" i="3"/>
  <c r="DA772" i="3"/>
  <c r="A773" i="3"/>
  <c r="CX773" i="3"/>
  <c r="CY773" i="3"/>
  <c r="CZ773" i="3"/>
  <c r="DA773" i="3"/>
  <c r="A774" i="3"/>
  <c r="CX774" i="3"/>
  <c r="CY774" i="3"/>
  <c r="CZ774" i="3"/>
  <c r="DA774" i="3"/>
  <c r="A775" i="3"/>
  <c r="CX775" i="3"/>
  <c r="CY775" i="3"/>
  <c r="CZ775" i="3"/>
  <c r="DA775" i="3"/>
  <c r="A776" i="3"/>
  <c r="CX776" i="3"/>
  <c r="CY776" i="3"/>
  <c r="CZ776" i="3"/>
  <c r="DA776" i="3"/>
  <c r="A777" i="3"/>
  <c r="CX777" i="3"/>
  <c r="CY777" i="3"/>
  <c r="CZ777" i="3"/>
  <c r="DA777" i="3"/>
  <c r="A778" i="3"/>
  <c r="CX778" i="3"/>
  <c r="CY778" i="3"/>
  <c r="CZ778" i="3"/>
  <c r="DA778" i="3"/>
  <c r="A779" i="3"/>
  <c r="CX779" i="3"/>
  <c r="CY779" i="3"/>
  <c r="CZ779" i="3"/>
  <c r="DA779" i="3"/>
  <c r="A780" i="3"/>
  <c r="CX780" i="3"/>
  <c r="CY780" i="3"/>
  <c r="CZ780" i="3"/>
  <c r="DA780" i="3"/>
  <c r="A781" i="3"/>
  <c r="CX781" i="3"/>
  <c r="CY781" i="3"/>
  <c r="CZ781" i="3"/>
  <c r="DA781" i="3"/>
  <c r="A782" i="3"/>
  <c r="CX782" i="3"/>
  <c r="CY782" i="3"/>
  <c r="CZ782" i="3"/>
  <c r="DA782" i="3"/>
  <c r="A783" i="3"/>
  <c r="CX783" i="3"/>
  <c r="CY783" i="3"/>
  <c r="CZ783" i="3"/>
  <c r="DA783" i="3"/>
  <c r="A784" i="3"/>
  <c r="CX784" i="3"/>
  <c r="CY784" i="3"/>
  <c r="CZ784" i="3"/>
  <c r="DA784" i="3"/>
  <c r="A785" i="3"/>
  <c r="CX785" i="3"/>
  <c r="CY785" i="3"/>
  <c r="CZ785" i="3"/>
  <c r="DA785" i="3"/>
  <c r="A786" i="3"/>
  <c r="CX786" i="3"/>
  <c r="CY786" i="3"/>
  <c r="CZ786" i="3"/>
  <c r="DA786" i="3"/>
  <c r="A787" i="3"/>
  <c r="CX787" i="3"/>
  <c r="CY787" i="3"/>
  <c r="CZ787" i="3"/>
  <c r="DA787" i="3"/>
  <c r="A788" i="3"/>
  <c r="CX788" i="3"/>
  <c r="CY788" i="3"/>
  <c r="CZ788" i="3"/>
  <c r="DA788" i="3"/>
  <c r="A789" i="3"/>
  <c r="CX789" i="3"/>
  <c r="CY789" i="3"/>
  <c r="CZ789" i="3"/>
  <c r="DA789" i="3"/>
  <c r="A790" i="3"/>
  <c r="CX790" i="3"/>
  <c r="CY790" i="3"/>
  <c r="CZ790" i="3"/>
  <c r="DA790" i="3"/>
  <c r="A791" i="3"/>
  <c r="CX791" i="3"/>
  <c r="CY791" i="3"/>
  <c r="CZ791" i="3"/>
  <c r="DA791" i="3"/>
  <c r="A792" i="3"/>
  <c r="CX792" i="3"/>
  <c r="CY792" i="3"/>
  <c r="CZ792" i="3"/>
  <c r="DA792" i="3"/>
  <c r="A793" i="3"/>
  <c r="CX793" i="3"/>
  <c r="CY793" i="3"/>
  <c r="CZ793" i="3"/>
  <c r="DA793" i="3"/>
  <c r="A794" i="3"/>
  <c r="CX794" i="3"/>
  <c r="CY794" i="3"/>
  <c r="CZ794" i="3"/>
  <c r="DA794" i="3"/>
  <c r="A795" i="3"/>
  <c r="CX795" i="3"/>
  <c r="CY795" i="3"/>
  <c r="CZ795" i="3"/>
  <c r="DA795" i="3"/>
  <c r="A796" i="3"/>
  <c r="CX796" i="3"/>
  <c r="CY796" i="3"/>
  <c r="CZ796" i="3"/>
  <c r="DA796" i="3"/>
  <c r="A797" i="3"/>
  <c r="CX797" i="3"/>
  <c r="CY797" i="3"/>
  <c r="CZ797" i="3"/>
  <c r="DA797" i="3"/>
  <c r="A798" i="3"/>
  <c r="CX798" i="3"/>
  <c r="CY798" i="3"/>
  <c r="CZ798" i="3"/>
  <c r="DA798" i="3"/>
  <c r="A799" i="3"/>
  <c r="CX799" i="3"/>
  <c r="CY799" i="3"/>
  <c r="CZ799" i="3"/>
  <c r="DA799" i="3"/>
  <c r="A800" i="3"/>
  <c r="CX800" i="3"/>
  <c r="CY800" i="3"/>
  <c r="CZ800" i="3"/>
  <c r="DA800" i="3"/>
  <c r="A801" i="3"/>
  <c r="CX801" i="3"/>
  <c r="CY801" i="3"/>
  <c r="CZ801" i="3"/>
  <c r="DA801" i="3"/>
  <c r="A802" i="3"/>
  <c r="CX802" i="3"/>
  <c r="CY802" i="3"/>
  <c r="CZ802" i="3"/>
  <c r="DA802" i="3"/>
  <c r="A803" i="3"/>
  <c r="CX803" i="3"/>
  <c r="CY803" i="3"/>
  <c r="CZ803" i="3"/>
  <c r="DA803" i="3"/>
  <c r="A804" i="3"/>
  <c r="CX804" i="3"/>
  <c r="CY804" i="3"/>
  <c r="CZ804" i="3"/>
  <c r="DA804" i="3"/>
  <c r="A805" i="3"/>
  <c r="CX805" i="3"/>
  <c r="CY805" i="3"/>
  <c r="CZ805" i="3"/>
  <c r="DA805" i="3"/>
  <c r="A806" i="3"/>
  <c r="CX806" i="3"/>
  <c r="CY806" i="3"/>
  <c r="CZ806" i="3"/>
  <c r="DA806" i="3"/>
  <c r="A807" i="3"/>
  <c r="CX807" i="3"/>
  <c r="CY807" i="3"/>
  <c r="CZ807" i="3"/>
  <c r="DA807" i="3"/>
  <c r="A808" i="3"/>
  <c r="CX808" i="3"/>
  <c r="CY808" i="3"/>
  <c r="CZ808" i="3"/>
  <c r="DA808" i="3"/>
  <c r="A809" i="3"/>
  <c r="CX809" i="3"/>
  <c r="CY809" i="3"/>
  <c r="CZ809" i="3"/>
  <c r="DA809" i="3"/>
  <c r="A810" i="3"/>
  <c r="CX810" i="3"/>
  <c r="CY810" i="3"/>
  <c r="CZ810" i="3"/>
  <c r="DA810" i="3"/>
  <c r="A811" i="3"/>
  <c r="CX811" i="3"/>
  <c r="CY811" i="3"/>
  <c r="CZ811" i="3"/>
  <c r="DA811" i="3"/>
  <c r="A812" i="3"/>
  <c r="CX812" i="3"/>
  <c r="CY812" i="3"/>
  <c r="CZ812" i="3"/>
  <c r="DA812" i="3"/>
  <c r="A813" i="3"/>
  <c r="CX813" i="3"/>
  <c r="CY813" i="3"/>
  <c r="CZ813" i="3"/>
  <c r="DA813" i="3"/>
  <c r="A814" i="3"/>
  <c r="CX814" i="3"/>
  <c r="CY814" i="3"/>
  <c r="CZ814" i="3"/>
  <c r="DA814" i="3"/>
  <c r="A815" i="3"/>
  <c r="CX815" i="3"/>
  <c r="CY815" i="3"/>
  <c r="CZ815" i="3"/>
  <c r="DA815" i="3"/>
  <c r="A816" i="3"/>
  <c r="CX816" i="3"/>
  <c r="CY816" i="3"/>
  <c r="CZ816" i="3"/>
  <c r="DA816" i="3"/>
  <c r="A817" i="3"/>
  <c r="CX817" i="3"/>
  <c r="CY817" i="3"/>
  <c r="CZ817" i="3"/>
  <c r="DA817" i="3"/>
  <c r="A818" i="3"/>
  <c r="CX818" i="3"/>
  <c r="CY818" i="3"/>
  <c r="CZ818" i="3"/>
  <c r="DA818" i="3"/>
  <c r="A819" i="3"/>
  <c r="CX819" i="3"/>
  <c r="CY819" i="3"/>
  <c r="CZ819" i="3"/>
  <c r="DA819" i="3"/>
  <c r="A820" i="3"/>
  <c r="CX820" i="3"/>
  <c r="CY820" i="3"/>
  <c r="CZ820" i="3"/>
  <c r="DA820" i="3"/>
  <c r="A821" i="3"/>
  <c r="CX821" i="3"/>
  <c r="CY821" i="3"/>
  <c r="CZ821" i="3"/>
  <c r="DA821" i="3"/>
  <c r="A822" i="3"/>
  <c r="CX822" i="3"/>
  <c r="CY822" i="3"/>
  <c r="CZ822" i="3"/>
  <c r="DA822" i="3"/>
  <c r="A823" i="3"/>
  <c r="CX823" i="3"/>
  <c r="CY823" i="3"/>
  <c r="CZ823" i="3"/>
  <c r="DA823" i="3"/>
  <c r="A824" i="3"/>
  <c r="CX824" i="3"/>
  <c r="CY824" i="3"/>
  <c r="CZ824" i="3"/>
  <c r="DA824" i="3"/>
  <c r="A825" i="3"/>
  <c r="CX825" i="3"/>
  <c r="CY825" i="3"/>
  <c r="CZ825" i="3"/>
  <c r="DA825" i="3"/>
  <c r="A826" i="3"/>
  <c r="CX826" i="3"/>
  <c r="CY826" i="3"/>
  <c r="CZ826" i="3"/>
  <c r="DA826" i="3"/>
  <c r="A827" i="3"/>
  <c r="CX827" i="3"/>
  <c r="CY827" i="3"/>
  <c r="CZ827" i="3"/>
  <c r="DA827" i="3"/>
  <c r="A828" i="3"/>
  <c r="CX828" i="3"/>
  <c r="CY828" i="3"/>
  <c r="CZ828" i="3"/>
  <c r="DA828" i="3"/>
  <c r="A829" i="3"/>
  <c r="CX829" i="3"/>
  <c r="CY829" i="3"/>
  <c r="CZ829" i="3"/>
  <c r="DA829" i="3"/>
  <c r="A830" i="3"/>
  <c r="CX830" i="3"/>
  <c r="CY830" i="3"/>
  <c r="CZ830" i="3"/>
  <c r="DA830" i="3"/>
  <c r="A831" i="3"/>
  <c r="CX831" i="3"/>
  <c r="CY831" i="3"/>
  <c r="CZ831" i="3"/>
  <c r="DA831" i="3"/>
  <c r="A832" i="3"/>
  <c r="CX832" i="3"/>
  <c r="CY832" i="3"/>
  <c r="CZ832" i="3"/>
  <c r="DA832" i="3"/>
  <c r="A833" i="3"/>
  <c r="CX833" i="3"/>
  <c r="CY833" i="3"/>
  <c r="CZ833" i="3"/>
  <c r="DA833" i="3"/>
  <c r="A834" i="3"/>
  <c r="CX834" i="3"/>
  <c r="CY834" i="3"/>
  <c r="CZ834" i="3"/>
  <c r="DA834" i="3"/>
  <c r="A835" i="3"/>
  <c r="CX835" i="3"/>
  <c r="CY835" i="3"/>
  <c r="CZ835" i="3"/>
  <c r="DA835" i="3"/>
  <c r="A836" i="3"/>
  <c r="CX836" i="3"/>
  <c r="CY836" i="3"/>
  <c r="CZ836" i="3"/>
  <c r="DA836" i="3"/>
  <c r="A837" i="3"/>
  <c r="CX837" i="3"/>
  <c r="CY837" i="3"/>
  <c r="CZ837" i="3"/>
  <c r="DA837" i="3"/>
  <c r="A838" i="3"/>
  <c r="CX838" i="3"/>
  <c r="CY838" i="3"/>
  <c r="CZ838" i="3"/>
  <c r="DA838" i="3"/>
  <c r="A839" i="3"/>
  <c r="CX839" i="3"/>
  <c r="CY839" i="3"/>
  <c r="CZ839" i="3"/>
  <c r="DA839" i="3"/>
  <c r="A840" i="3"/>
  <c r="CX840" i="3"/>
  <c r="CY840" i="3"/>
  <c r="CZ840" i="3"/>
  <c r="DA840" i="3"/>
  <c r="A841" i="3"/>
  <c r="CX841" i="3"/>
  <c r="CY841" i="3"/>
  <c r="CZ841" i="3"/>
  <c r="DA841" i="3"/>
  <c r="A842" i="3"/>
  <c r="CX842" i="3"/>
  <c r="CY842" i="3"/>
  <c r="CZ842" i="3"/>
  <c r="DA842" i="3"/>
  <c r="A843" i="3"/>
  <c r="CX843" i="3"/>
  <c r="CY843" i="3"/>
  <c r="CZ843" i="3"/>
  <c r="DA843" i="3"/>
  <c r="A844" i="3"/>
  <c r="CX844" i="3"/>
  <c r="CY844" i="3"/>
  <c r="CZ844" i="3"/>
  <c r="DA844" i="3"/>
  <c r="A845" i="3"/>
  <c r="CX845" i="3"/>
  <c r="CY845" i="3"/>
  <c r="CZ845" i="3"/>
  <c r="DA845" i="3"/>
  <c r="A846" i="3"/>
  <c r="CX846" i="3"/>
  <c r="CY846" i="3"/>
  <c r="CZ846" i="3"/>
  <c r="DA846" i="3"/>
  <c r="A847" i="3"/>
  <c r="CX847" i="3"/>
  <c r="CY847" i="3"/>
  <c r="CZ847" i="3"/>
  <c r="DA847" i="3"/>
  <c r="A848" i="3"/>
  <c r="CX848" i="3"/>
  <c r="CY848" i="3"/>
  <c r="CZ848" i="3"/>
  <c r="DA848" i="3"/>
  <c r="A849" i="3"/>
  <c r="CX849" i="3"/>
  <c r="CY849" i="3"/>
  <c r="CZ849" i="3"/>
  <c r="DA849" i="3"/>
  <c r="A850" i="3"/>
  <c r="CX850" i="3"/>
  <c r="CY850" i="3"/>
  <c r="CZ850" i="3"/>
  <c r="DA850" i="3"/>
  <c r="A851" i="3"/>
  <c r="CX851" i="3"/>
  <c r="CY851" i="3"/>
  <c r="CZ851" i="3"/>
  <c r="DA851" i="3"/>
  <c r="A852" i="3"/>
  <c r="CX852" i="3"/>
  <c r="CY852" i="3"/>
  <c r="CZ852" i="3"/>
  <c r="DA852" i="3"/>
  <c r="A853" i="3"/>
  <c r="CX853" i="3"/>
  <c r="CY853" i="3"/>
  <c r="CZ853" i="3"/>
  <c r="DA853" i="3"/>
  <c r="A854" i="3"/>
  <c r="CX854" i="3"/>
  <c r="CY854" i="3"/>
  <c r="CZ854" i="3"/>
  <c r="DA854" i="3"/>
  <c r="A855" i="3"/>
  <c r="CX855" i="3"/>
  <c r="CY855" i="3"/>
  <c r="CZ855" i="3"/>
  <c r="DA855" i="3"/>
  <c r="A856" i="3"/>
  <c r="CX856" i="3"/>
  <c r="CY856" i="3"/>
  <c r="CZ856" i="3"/>
  <c r="DA856" i="3"/>
  <c r="A857" i="3"/>
  <c r="CX857" i="3"/>
  <c r="CY857" i="3"/>
  <c r="CZ857" i="3"/>
  <c r="DA857" i="3"/>
  <c r="A858" i="3"/>
  <c r="CX858" i="3"/>
  <c r="CY858" i="3"/>
  <c r="CZ858" i="3"/>
  <c r="DA858" i="3"/>
  <c r="A859" i="3"/>
  <c r="I166" i="1"/>
  <c r="CY859" i="3"/>
  <c r="CZ859" i="3"/>
  <c r="DA859" i="3"/>
  <c r="A860" i="3"/>
  <c r="CX860" i="3"/>
  <c r="CY860" i="3"/>
  <c r="CZ860" i="3"/>
  <c r="DA860" i="3"/>
  <c r="A861" i="3"/>
  <c r="CY861" i="3"/>
  <c r="CZ861" i="3"/>
  <c r="DA861" i="3"/>
  <c r="A862" i="3"/>
  <c r="CX862" i="3"/>
  <c r="CY862" i="3"/>
  <c r="CZ862" i="3"/>
  <c r="DA862" i="3"/>
  <c r="A863" i="3"/>
  <c r="CY863" i="3"/>
  <c r="CZ863" i="3"/>
  <c r="DA863" i="3"/>
  <c r="A864" i="3"/>
  <c r="CX864" i="3"/>
  <c r="CY864" i="3"/>
  <c r="CZ864" i="3"/>
  <c r="DA864" i="3"/>
  <c r="A865" i="3"/>
  <c r="CY865" i="3"/>
  <c r="CZ865" i="3"/>
  <c r="DA865" i="3"/>
  <c r="A866" i="3"/>
  <c r="CX866" i="3"/>
  <c r="CY866" i="3"/>
  <c r="CZ866" i="3"/>
  <c r="DA866" i="3"/>
  <c r="A867" i="3"/>
  <c r="CY867" i="3"/>
  <c r="CZ867" i="3"/>
  <c r="DA867" i="3"/>
  <c r="A868" i="3"/>
  <c r="CX868" i="3"/>
  <c r="CY868" i="3"/>
  <c r="CZ868" i="3"/>
  <c r="DA868" i="3"/>
  <c r="A869" i="3"/>
  <c r="CY869" i="3"/>
  <c r="CZ869" i="3"/>
  <c r="DA869" i="3"/>
  <c r="A870" i="3"/>
  <c r="CX870" i="3"/>
  <c r="CY870" i="3"/>
  <c r="CZ870" i="3"/>
  <c r="DA870" i="3"/>
  <c r="A871" i="3"/>
  <c r="CY871" i="3"/>
  <c r="CZ871" i="3"/>
  <c r="DA871" i="3"/>
  <c r="A872" i="3"/>
  <c r="I167" i="1"/>
  <c r="CY872" i="3"/>
  <c r="CZ872" i="3"/>
  <c r="DA872" i="3"/>
  <c r="A873" i="3"/>
  <c r="CY873" i="3"/>
  <c r="CZ873" i="3"/>
  <c r="DA873" i="3"/>
  <c r="A874" i="3"/>
  <c r="CY874" i="3"/>
  <c r="CZ874" i="3"/>
  <c r="DA874" i="3"/>
  <c r="A875" i="3"/>
  <c r="CY875" i="3"/>
  <c r="CZ875" i="3"/>
  <c r="DA875" i="3"/>
  <c r="A876" i="3"/>
  <c r="CY876" i="3"/>
  <c r="CZ876" i="3"/>
  <c r="DA876" i="3"/>
  <c r="A877" i="3"/>
  <c r="CY877" i="3"/>
  <c r="CZ877" i="3"/>
  <c r="DA877" i="3"/>
  <c r="A878" i="3"/>
  <c r="CY878" i="3"/>
  <c r="CZ878" i="3"/>
  <c r="DA878" i="3"/>
  <c r="A879" i="3"/>
  <c r="CY879" i="3"/>
  <c r="CZ879" i="3"/>
  <c r="DA879" i="3"/>
  <c r="A880" i="3"/>
  <c r="CY880" i="3"/>
  <c r="CZ880" i="3"/>
  <c r="DA880" i="3"/>
  <c r="A881" i="3"/>
  <c r="CY881" i="3"/>
  <c r="CZ881" i="3"/>
  <c r="DA881" i="3"/>
  <c r="A882" i="3"/>
  <c r="CY882" i="3"/>
  <c r="CZ882" i="3"/>
  <c r="DA882" i="3"/>
  <c r="A883" i="3"/>
  <c r="CY883" i="3"/>
  <c r="CZ883" i="3"/>
  <c r="DA883" i="3"/>
  <c r="A884" i="3"/>
  <c r="CY884" i="3"/>
  <c r="CZ884" i="3"/>
  <c r="DA884" i="3"/>
  <c r="A885" i="3"/>
  <c r="CX885" i="3"/>
  <c r="CY885" i="3"/>
  <c r="CZ885" i="3"/>
  <c r="DA885" i="3"/>
  <c r="A886" i="3"/>
  <c r="CX886" i="3"/>
  <c r="CY886" i="3"/>
  <c r="CZ886" i="3"/>
  <c r="DA886" i="3"/>
  <c r="A887" i="3"/>
  <c r="CX887" i="3"/>
  <c r="CY887" i="3"/>
  <c r="CZ887" i="3"/>
  <c r="DA887" i="3"/>
  <c r="A888" i="3"/>
  <c r="CX888" i="3"/>
  <c r="CY888" i="3"/>
  <c r="CZ888" i="3"/>
  <c r="DA888" i="3"/>
  <c r="A889" i="3"/>
  <c r="CX889" i="3"/>
  <c r="CY889" i="3"/>
  <c r="CZ889" i="3"/>
  <c r="DA889" i="3"/>
  <c r="A890" i="3"/>
  <c r="CX890" i="3"/>
  <c r="CY890" i="3"/>
  <c r="CZ890" i="3"/>
  <c r="DA890" i="3"/>
  <c r="A891" i="3"/>
  <c r="CX891" i="3"/>
  <c r="CY891" i="3"/>
  <c r="CZ891" i="3"/>
  <c r="DA891" i="3"/>
  <c r="A892" i="3"/>
  <c r="CX892" i="3"/>
  <c r="CY892" i="3"/>
  <c r="CZ892" i="3"/>
  <c r="DA892" i="3"/>
  <c r="A893" i="3"/>
  <c r="CX893" i="3"/>
  <c r="CY893" i="3"/>
  <c r="CZ893" i="3"/>
  <c r="DA893" i="3"/>
  <c r="A894" i="3"/>
  <c r="CX894" i="3"/>
  <c r="CY894" i="3"/>
  <c r="CZ894" i="3"/>
  <c r="DA894" i="3"/>
  <c r="A895" i="3"/>
  <c r="CX895" i="3"/>
  <c r="CY895" i="3"/>
  <c r="CZ895" i="3"/>
  <c r="DA895" i="3"/>
  <c r="A896" i="3"/>
  <c r="CX896" i="3"/>
  <c r="CY896" i="3"/>
  <c r="CZ896" i="3"/>
  <c r="DA896" i="3"/>
  <c r="A897" i="3"/>
  <c r="CX897" i="3"/>
  <c r="CY897" i="3"/>
  <c r="CZ897" i="3"/>
  <c r="DA897" i="3"/>
  <c r="A898" i="3"/>
  <c r="CX898" i="3"/>
  <c r="CY898" i="3"/>
  <c r="CZ898" i="3"/>
  <c r="DA898" i="3"/>
  <c r="A899" i="3"/>
  <c r="CX899" i="3"/>
  <c r="CY899" i="3"/>
  <c r="CZ899" i="3"/>
  <c r="DA899" i="3"/>
  <c r="A900" i="3"/>
  <c r="CX900" i="3"/>
  <c r="CY900" i="3"/>
  <c r="CZ900" i="3"/>
  <c r="DA900" i="3"/>
  <c r="A901" i="3"/>
  <c r="CX901" i="3"/>
  <c r="CY901" i="3"/>
  <c r="CZ901" i="3"/>
  <c r="DA901" i="3"/>
  <c r="A902" i="3"/>
  <c r="CX902" i="3"/>
  <c r="CY902" i="3"/>
  <c r="CZ902" i="3"/>
  <c r="DA902" i="3"/>
  <c r="A903" i="3"/>
  <c r="CX903" i="3"/>
  <c r="CY903" i="3"/>
  <c r="CZ903" i="3"/>
  <c r="DA903" i="3"/>
  <c r="A904" i="3"/>
  <c r="CX904" i="3"/>
  <c r="CY904" i="3"/>
  <c r="CZ904" i="3"/>
  <c r="DA904" i="3"/>
  <c r="A905" i="3"/>
  <c r="CX905" i="3"/>
  <c r="CY905" i="3"/>
  <c r="CZ905" i="3"/>
  <c r="DA905" i="3"/>
  <c r="A906" i="3"/>
  <c r="CX906" i="3"/>
  <c r="CY906" i="3"/>
  <c r="CZ906" i="3"/>
  <c r="DA906" i="3"/>
  <c r="A907" i="3"/>
  <c r="CX907" i="3"/>
  <c r="CY907" i="3"/>
  <c r="CZ907" i="3"/>
  <c r="DA907" i="3"/>
  <c r="A908" i="3"/>
  <c r="CX908" i="3"/>
  <c r="CY908" i="3"/>
  <c r="CZ908" i="3"/>
  <c r="DA908" i="3"/>
  <c r="A909" i="3"/>
  <c r="CX909" i="3"/>
  <c r="CY909" i="3"/>
  <c r="CZ909" i="3"/>
  <c r="DA909" i="3"/>
  <c r="A910" i="3"/>
  <c r="CX910" i="3"/>
  <c r="CY910" i="3"/>
  <c r="CZ910" i="3"/>
  <c r="DA910" i="3"/>
  <c r="A911" i="3"/>
  <c r="CX911" i="3"/>
  <c r="CY911" i="3"/>
  <c r="CZ911" i="3"/>
  <c r="DA911" i="3"/>
  <c r="A912" i="3"/>
  <c r="CX912" i="3"/>
  <c r="CY912" i="3"/>
  <c r="CZ912" i="3"/>
  <c r="DA912" i="3"/>
  <c r="A913" i="3"/>
  <c r="CX913" i="3"/>
  <c r="CY913" i="3"/>
  <c r="CZ913" i="3"/>
  <c r="DA913" i="3"/>
  <c r="A914" i="3"/>
  <c r="CX914" i="3"/>
  <c r="CY914" i="3"/>
  <c r="CZ914" i="3"/>
  <c r="DA914" i="3"/>
  <c r="A915" i="3"/>
  <c r="CX915" i="3"/>
  <c r="CY915" i="3"/>
  <c r="CZ915" i="3"/>
  <c r="DA915" i="3"/>
  <c r="A916" i="3"/>
  <c r="CX916" i="3"/>
  <c r="CY916" i="3"/>
  <c r="CZ916" i="3"/>
  <c r="DA916" i="3"/>
  <c r="A917" i="3"/>
  <c r="CX917" i="3"/>
  <c r="CY917" i="3"/>
  <c r="CZ917" i="3"/>
  <c r="DA917" i="3"/>
  <c r="A918" i="3"/>
  <c r="CX918" i="3"/>
  <c r="CY918" i="3"/>
  <c r="CZ918" i="3"/>
  <c r="DA918" i="3"/>
  <c r="A919" i="3"/>
  <c r="CX919" i="3"/>
  <c r="CY919" i="3"/>
  <c r="CZ919" i="3"/>
  <c r="DA919" i="3"/>
  <c r="A920" i="3"/>
  <c r="CX920" i="3"/>
  <c r="CY920" i="3"/>
  <c r="CZ920" i="3"/>
  <c r="DA920" i="3"/>
  <c r="A921" i="3"/>
  <c r="CX921" i="3"/>
  <c r="CY921" i="3"/>
  <c r="CZ921" i="3"/>
  <c r="DA921" i="3"/>
  <c r="A922" i="3"/>
  <c r="CX922" i="3"/>
  <c r="CY922" i="3"/>
  <c r="CZ922" i="3"/>
  <c r="DA922" i="3"/>
  <c r="A923" i="3"/>
  <c r="CX923" i="3"/>
  <c r="CY923" i="3"/>
  <c r="CZ923" i="3"/>
  <c r="DA923" i="3"/>
  <c r="A924" i="3"/>
  <c r="CX924" i="3"/>
  <c r="CY924" i="3"/>
  <c r="CZ924" i="3"/>
  <c r="DA924" i="3"/>
  <c r="A925" i="3"/>
  <c r="CX925" i="3"/>
  <c r="CY925" i="3"/>
  <c r="CZ925" i="3"/>
  <c r="DA925" i="3"/>
  <c r="A926" i="3"/>
  <c r="CX926" i="3"/>
  <c r="CY926" i="3"/>
  <c r="CZ926" i="3"/>
  <c r="DA926" i="3"/>
  <c r="A927" i="3"/>
  <c r="CX927" i="3"/>
  <c r="CY927" i="3"/>
  <c r="CZ927" i="3"/>
  <c r="DA927" i="3"/>
  <c r="A928" i="3"/>
  <c r="CX928" i="3"/>
  <c r="CY928" i="3"/>
  <c r="CZ928" i="3"/>
  <c r="DA928" i="3"/>
  <c r="A929" i="3"/>
  <c r="CX929" i="3"/>
  <c r="CY929" i="3"/>
  <c r="CZ929" i="3"/>
  <c r="DA929" i="3"/>
  <c r="A930" i="3"/>
  <c r="CX930" i="3"/>
  <c r="CY930" i="3"/>
  <c r="CZ930" i="3"/>
  <c r="DA930" i="3"/>
  <c r="A931" i="3"/>
  <c r="CX931" i="3"/>
  <c r="CY931" i="3"/>
  <c r="CZ931" i="3"/>
  <c r="DA931" i="3"/>
  <c r="A932" i="3"/>
  <c r="CX932" i="3"/>
  <c r="CY932" i="3"/>
  <c r="CZ932" i="3"/>
  <c r="DA932" i="3"/>
  <c r="A933" i="3"/>
  <c r="CX933" i="3"/>
  <c r="CY933" i="3"/>
  <c r="CZ933" i="3"/>
  <c r="DA933" i="3"/>
  <c r="A934" i="3"/>
  <c r="CX934" i="3"/>
  <c r="CY934" i="3"/>
  <c r="CZ934" i="3"/>
  <c r="DA934" i="3"/>
  <c r="A935" i="3"/>
  <c r="CX935" i="3"/>
  <c r="CY935" i="3"/>
  <c r="CZ935" i="3"/>
  <c r="DA935" i="3"/>
  <c r="A936" i="3"/>
  <c r="CX936" i="3"/>
  <c r="CY936" i="3"/>
  <c r="CZ936" i="3"/>
  <c r="DA936" i="3"/>
  <c r="A937" i="3"/>
  <c r="CX937" i="3"/>
  <c r="CY937" i="3"/>
  <c r="CZ937" i="3"/>
  <c r="DA937" i="3"/>
  <c r="A938" i="3"/>
  <c r="CX938" i="3"/>
  <c r="CY938" i="3"/>
  <c r="CZ938" i="3"/>
  <c r="DA938" i="3"/>
  <c r="A939" i="3"/>
  <c r="CX939" i="3"/>
  <c r="CY939" i="3"/>
  <c r="CZ939" i="3"/>
  <c r="DA939" i="3"/>
  <c r="A940" i="3"/>
  <c r="CX940" i="3"/>
  <c r="CY940" i="3"/>
  <c r="CZ940" i="3"/>
  <c r="DA940" i="3"/>
  <c r="A941" i="3"/>
  <c r="CX941" i="3"/>
  <c r="CY941" i="3"/>
  <c r="CZ941" i="3"/>
  <c r="DA941" i="3"/>
  <c r="A942" i="3"/>
  <c r="CX942" i="3"/>
  <c r="CY942" i="3"/>
  <c r="CZ942" i="3"/>
  <c r="DA942" i="3"/>
  <c r="A943" i="3"/>
  <c r="CX943" i="3"/>
  <c r="CY943" i="3"/>
  <c r="CZ943" i="3"/>
  <c r="DA943" i="3"/>
  <c r="A944" i="3"/>
  <c r="CX944" i="3"/>
  <c r="CY944" i="3"/>
  <c r="CZ944" i="3"/>
  <c r="DA944" i="3"/>
  <c r="A945" i="3"/>
  <c r="CX945" i="3"/>
  <c r="CY945" i="3"/>
  <c r="CZ945" i="3"/>
  <c r="DA945" i="3"/>
  <c r="A946" i="3"/>
  <c r="CX946" i="3"/>
  <c r="CY946" i="3"/>
  <c r="CZ946" i="3"/>
  <c r="DA946" i="3"/>
  <c r="A947" i="3"/>
  <c r="CX947" i="3"/>
  <c r="CY947" i="3"/>
  <c r="CZ947" i="3"/>
  <c r="DA947" i="3"/>
  <c r="A948" i="3"/>
  <c r="CX948" i="3"/>
  <c r="CY948" i="3"/>
  <c r="CZ948" i="3"/>
  <c r="DA948" i="3"/>
  <c r="A949" i="3"/>
  <c r="CX949" i="3"/>
  <c r="CY949" i="3"/>
  <c r="CZ949" i="3"/>
  <c r="DA949" i="3"/>
  <c r="A950" i="3"/>
  <c r="CX950" i="3"/>
  <c r="CY950" i="3"/>
  <c r="CZ950" i="3"/>
  <c r="DA950" i="3"/>
  <c r="A951" i="3"/>
  <c r="CX951" i="3"/>
  <c r="CY951" i="3"/>
  <c r="CZ951" i="3"/>
  <c r="DA951" i="3"/>
  <c r="A952" i="3"/>
  <c r="CX952" i="3"/>
  <c r="CY952" i="3"/>
  <c r="CZ952" i="3"/>
  <c r="DA952" i="3"/>
  <c r="A953" i="3"/>
  <c r="CX953" i="3"/>
  <c r="CY953" i="3"/>
  <c r="CZ953" i="3"/>
  <c r="DA953" i="3"/>
  <c r="A954" i="3"/>
  <c r="CX954" i="3"/>
  <c r="CY954" i="3"/>
  <c r="CZ954" i="3"/>
  <c r="DA954" i="3"/>
  <c r="A955" i="3"/>
  <c r="CX955" i="3"/>
  <c r="CY955" i="3"/>
  <c r="CZ955" i="3"/>
  <c r="DA955" i="3"/>
  <c r="A956" i="3"/>
  <c r="CX956" i="3"/>
  <c r="CY956" i="3"/>
  <c r="CZ956" i="3"/>
  <c r="DA956" i="3"/>
  <c r="A957" i="3"/>
  <c r="CX957" i="3"/>
  <c r="CY957" i="3"/>
  <c r="CZ957" i="3"/>
  <c r="DA957" i="3"/>
  <c r="A958" i="3"/>
  <c r="CX958" i="3"/>
  <c r="CY958" i="3"/>
  <c r="CZ958" i="3"/>
  <c r="DA958" i="3"/>
  <c r="A959" i="3"/>
  <c r="CX959" i="3"/>
  <c r="CY959" i="3"/>
  <c r="CZ959" i="3"/>
  <c r="DA959" i="3"/>
  <c r="A960" i="3"/>
  <c r="CX960" i="3"/>
  <c r="CY960" i="3"/>
  <c r="CZ960" i="3"/>
  <c r="DA960" i="3"/>
  <c r="A961" i="3"/>
  <c r="CX961" i="3"/>
  <c r="CY961" i="3"/>
  <c r="CZ961" i="3"/>
  <c r="DA961" i="3"/>
  <c r="A962" i="3"/>
  <c r="CX962" i="3"/>
  <c r="CY962" i="3"/>
  <c r="CZ962" i="3"/>
  <c r="DA962" i="3"/>
  <c r="A963" i="3"/>
  <c r="CX963" i="3"/>
  <c r="CY963" i="3"/>
  <c r="CZ963" i="3"/>
  <c r="DA963" i="3"/>
  <c r="A964" i="3"/>
  <c r="CX964" i="3"/>
  <c r="CY964" i="3"/>
  <c r="CZ964" i="3"/>
  <c r="DA964" i="3"/>
  <c r="A965" i="3"/>
  <c r="CX965" i="3"/>
  <c r="CY965" i="3"/>
  <c r="CZ965" i="3"/>
  <c r="DA965" i="3"/>
  <c r="A966" i="3"/>
  <c r="CX966" i="3"/>
  <c r="CY966" i="3"/>
  <c r="CZ966" i="3"/>
  <c r="DA966" i="3"/>
  <c r="A967" i="3"/>
  <c r="CX967" i="3"/>
  <c r="CY967" i="3"/>
  <c r="CZ967" i="3"/>
  <c r="DA967" i="3"/>
  <c r="A968" i="3"/>
  <c r="CX968" i="3"/>
  <c r="CY968" i="3"/>
  <c r="CZ968" i="3"/>
  <c r="DA968" i="3"/>
  <c r="A969" i="3"/>
  <c r="CX969" i="3"/>
  <c r="CY969" i="3"/>
  <c r="CZ969" i="3"/>
  <c r="DA969" i="3"/>
  <c r="A970" i="3"/>
  <c r="CX970" i="3"/>
  <c r="CY970" i="3"/>
  <c r="CZ970" i="3"/>
  <c r="DA970" i="3"/>
  <c r="A971" i="3"/>
  <c r="CX971" i="3"/>
  <c r="CY971" i="3"/>
  <c r="CZ971" i="3"/>
  <c r="DA971" i="3"/>
  <c r="A972" i="3"/>
  <c r="CX972" i="3"/>
  <c r="CY972" i="3"/>
  <c r="CZ972" i="3"/>
  <c r="DA972" i="3"/>
  <c r="A973" i="3"/>
  <c r="CX973" i="3"/>
  <c r="CY973" i="3"/>
  <c r="CZ973" i="3"/>
  <c r="DA973" i="3"/>
  <c r="A974" i="3"/>
  <c r="CX974" i="3"/>
  <c r="CY974" i="3"/>
  <c r="CZ974" i="3"/>
  <c r="DA974" i="3"/>
  <c r="A975" i="3"/>
  <c r="CX975" i="3"/>
  <c r="CY975" i="3"/>
  <c r="CZ975" i="3"/>
  <c r="DA975" i="3"/>
  <c r="A976" i="3"/>
  <c r="CX976" i="3"/>
  <c r="CY976" i="3"/>
  <c r="CZ976" i="3"/>
  <c r="DA976" i="3"/>
  <c r="A977" i="3"/>
  <c r="CX977" i="3"/>
  <c r="CY977" i="3"/>
  <c r="CZ977" i="3"/>
  <c r="DA977" i="3"/>
  <c r="A978" i="3"/>
  <c r="CX978" i="3"/>
  <c r="CY978" i="3"/>
  <c r="CZ978" i="3"/>
  <c r="DA978" i="3"/>
  <c r="A979" i="3"/>
  <c r="CX979" i="3"/>
  <c r="CY979" i="3"/>
  <c r="CZ979" i="3"/>
  <c r="DA979" i="3"/>
  <c r="A980" i="3"/>
  <c r="CX980" i="3"/>
  <c r="CY980" i="3"/>
  <c r="CZ980" i="3"/>
  <c r="DA980" i="3"/>
  <c r="A981" i="3"/>
  <c r="CX981" i="3"/>
  <c r="CY981" i="3"/>
  <c r="CZ981" i="3"/>
  <c r="DA981" i="3"/>
  <c r="A982" i="3"/>
  <c r="CX982" i="3"/>
  <c r="CY982" i="3"/>
  <c r="CZ982" i="3"/>
  <c r="DA982" i="3"/>
  <c r="A983" i="3"/>
  <c r="CX983" i="3"/>
  <c r="CY983" i="3"/>
  <c r="CZ983" i="3"/>
  <c r="DA983" i="3"/>
  <c r="A984" i="3"/>
  <c r="CX984" i="3"/>
  <c r="CY984" i="3"/>
  <c r="CZ984" i="3"/>
  <c r="DA984" i="3"/>
  <c r="A985" i="3"/>
  <c r="CX985" i="3"/>
  <c r="CY985" i="3"/>
  <c r="CZ985" i="3"/>
  <c r="DA985" i="3"/>
  <c r="A986" i="3"/>
  <c r="CX986" i="3"/>
  <c r="CY986" i="3"/>
  <c r="CZ986" i="3"/>
  <c r="DA986" i="3"/>
  <c r="A987" i="3"/>
  <c r="CX987" i="3"/>
  <c r="CY987" i="3"/>
  <c r="CZ987" i="3"/>
  <c r="DA987" i="3"/>
  <c r="A988" i="3"/>
  <c r="CX988" i="3"/>
  <c r="CY988" i="3"/>
  <c r="CZ988" i="3"/>
  <c r="DA988" i="3"/>
  <c r="A989" i="3"/>
  <c r="CX989" i="3"/>
  <c r="CY989" i="3"/>
  <c r="CZ989" i="3"/>
  <c r="DA989" i="3"/>
  <c r="A990" i="3"/>
  <c r="CX990" i="3"/>
  <c r="CY990" i="3"/>
  <c r="CZ990" i="3"/>
  <c r="DA990" i="3"/>
  <c r="A991" i="3"/>
  <c r="CX991" i="3"/>
  <c r="CY991" i="3"/>
  <c r="CZ991" i="3"/>
  <c r="DA991" i="3"/>
  <c r="A992" i="3"/>
  <c r="CX992" i="3"/>
  <c r="CY992" i="3"/>
  <c r="CZ992" i="3"/>
  <c r="DA992" i="3"/>
  <c r="A993" i="3"/>
  <c r="CX993" i="3"/>
  <c r="CY993" i="3"/>
  <c r="CZ993" i="3"/>
  <c r="DA993" i="3"/>
  <c r="A994" i="3"/>
  <c r="CX994" i="3"/>
  <c r="CY994" i="3"/>
  <c r="CZ994" i="3"/>
  <c r="DA994" i="3"/>
  <c r="A995" i="3"/>
  <c r="CX995" i="3"/>
  <c r="CY995" i="3"/>
  <c r="CZ995" i="3"/>
  <c r="DA995" i="3"/>
  <c r="A996" i="3"/>
  <c r="CX996" i="3"/>
  <c r="CY996" i="3"/>
  <c r="CZ996" i="3"/>
  <c r="DA996" i="3"/>
  <c r="A997" i="3"/>
  <c r="CX997" i="3"/>
  <c r="CY997" i="3"/>
  <c r="CZ997" i="3"/>
  <c r="DA997" i="3"/>
  <c r="A998" i="3"/>
  <c r="CX998" i="3"/>
  <c r="CY998" i="3"/>
  <c r="CZ998" i="3"/>
  <c r="DA998" i="3"/>
  <c r="A999" i="3"/>
  <c r="CX999" i="3"/>
  <c r="CY999" i="3"/>
  <c r="CZ999" i="3"/>
  <c r="DA999" i="3"/>
  <c r="A1000" i="3"/>
  <c r="CX1000" i="3"/>
  <c r="CY1000" i="3"/>
  <c r="CZ1000" i="3"/>
  <c r="DA1000" i="3"/>
  <c r="A1001" i="3"/>
  <c r="CX1001" i="3"/>
  <c r="CY1001" i="3"/>
  <c r="CZ1001" i="3"/>
  <c r="DA1001" i="3"/>
  <c r="A1002" i="3"/>
  <c r="CX1002" i="3"/>
  <c r="CY1002" i="3"/>
  <c r="CZ1002" i="3"/>
  <c r="DA1002" i="3"/>
  <c r="A1003" i="3"/>
  <c r="CX1003" i="3"/>
  <c r="CY1003" i="3"/>
  <c r="CZ1003" i="3"/>
  <c r="DA1003" i="3"/>
  <c r="A1004" i="3"/>
  <c r="CX1004" i="3"/>
  <c r="CY1004" i="3"/>
  <c r="CZ1004" i="3"/>
  <c r="DA1004" i="3"/>
  <c r="A1005" i="3"/>
  <c r="CX1005" i="3"/>
  <c r="CY1005" i="3"/>
  <c r="CZ1005" i="3"/>
  <c r="DA1005" i="3"/>
  <c r="A1006" i="3"/>
  <c r="CX1006" i="3"/>
  <c r="CY1006" i="3"/>
  <c r="CZ1006" i="3"/>
  <c r="DA1006" i="3"/>
  <c r="A1007" i="3"/>
  <c r="CX1007" i="3"/>
  <c r="CY1007" i="3"/>
  <c r="CZ1007" i="3"/>
  <c r="DA1007" i="3"/>
  <c r="A1008" i="3"/>
  <c r="CX1008" i="3"/>
  <c r="CY1008" i="3"/>
  <c r="CZ1008" i="3"/>
  <c r="DA1008" i="3"/>
  <c r="A1009" i="3"/>
  <c r="CX1009" i="3"/>
  <c r="CY1009" i="3"/>
  <c r="CZ1009" i="3"/>
  <c r="DA1009" i="3"/>
  <c r="A1010" i="3"/>
  <c r="CX1010" i="3"/>
  <c r="CY1010" i="3"/>
  <c r="CZ1010" i="3"/>
  <c r="DA1010" i="3"/>
  <c r="A1011" i="3"/>
  <c r="I216" i="1"/>
  <c r="CY1011" i="3"/>
  <c r="CZ1011" i="3"/>
  <c r="DA1011" i="3"/>
  <c r="A1012" i="3"/>
  <c r="CX1012" i="3"/>
  <c r="CY1012" i="3"/>
  <c r="CZ1012" i="3"/>
  <c r="DA1012" i="3"/>
  <c r="A1013" i="3"/>
  <c r="CY1013" i="3"/>
  <c r="CZ1013" i="3"/>
  <c r="DA1013" i="3"/>
  <c r="A1014" i="3"/>
  <c r="CX1014" i="3"/>
  <c r="CY1014" i="3"/>
  <c r="CZ1014" i="3"/>
  <c r="DA1014" i="3"/>
  <c r="A1015" i="3"/>
  <c r="I217" i="1"/>
  <c r="CX1016" i="3" s="1"/>
  <c r="CX1015" i="3"/>
  <c r="CY1015" i="3"/>
  <c r="CZ1015" i="3"/>
  <c r="DA1015" i="3"/>
  <c r="A1016" i="3"/>
  <c r="CY1016" i="3"/>
  <c r="CZ1016" i="3"/>
  <c r="DA1016" i="3"/>
  <c r="A1017" i="3"/>
  <c r="CX1017" i="3"/>
  <c r="CY1017" i="3"/>
  <c r="CZ1017" i="3"/>
  <c r="DA1017" i="3"/>
  <c r="A1018" i="3"/>
  <c r="CX1018" i="3"/>
  <c r="CY1018" i="3"/>
  <c r="CZ1018" i="3"/>
  <c r="DA1018" i="3"/>
  <c r="A1019" i="3"/>
  <c r="I222" i="1"/>
  <c r="CY1019" i="3"/>
  <c r="CZ1019" i="3"/>
  <c r="DA1019" i="3"/>
  <c r="A1020" i="3"/>
  <c r="CY1020" i="3"/>
  <c r="CZ1020" i="3"/>
  <c r="DA1020" i="3"/>
  <c r="A1021" i="3"/>
  <c r="CY1021" i="3"/>
  <c r="CZ1021" i="3"/>
  <c r="DA1021" i="3"/>
  <c r="A1022" i="3"/>
  <c r="CX1022" i="3"/>
  <c r="CY1022" i="3"/>
  <c r="CZ1022" i="3"/>
  <c r="DA1022" i="3"/>
  <c r="A1023" i="3"/>
  <c r="I223" i="1"/>
  <c r="CX1023" i="3"/>
  <c r="CY1023" i="3"/>
  <c r="CZ1023" i="3"/>
  <c r="DA1023" i="3"/>
  <c r="A1024" i="3"/>
  <c r="CX1024" i="3"/>
  <c r="CY1024" i="3"/>
  <c r="CZ1024" i="3"/>
  <c r="DA1024" i="3"/>
  <c r="A1025" i="3"/>
  <c r="CX1025" i="3"/>
  <c r="CY1025" i="3"/>
  <c r="CZ1025" i="3"/>
  <c r="DA1025" i="3"/>
  <c r="A1026" i="3"/>
  <c r="CX1026" i="3"/>
  <c r="CY1026" i="3"/>
  <c r="CZ1026" i="3"/>
  <c r="DA1026" i="3"/>
  <c r="A1027" i="3"/>
  <c r="CX1027" i="3"/>
  <c r="CY1027" i="3"/>
  <c r="CZ1027" i="3"/>
  <c r="DA1027" i="3"/>
  <c r="A1028" i="3"/>
  <c r="CX1028" i="3"/>
  <c r="CY1028" i="3"/>
  <c r="CZ1028" i="3"/>
  <c r="DA1028" i="3"/>
  <c r="A1029" i="3"/>
  <c r="CX1029" i="3"/>
  <c r="CY1029" i="3"/>
  <c r="CZ1029" i="3"/>
  <c r="DA1029" i="3"/>
  <c r="A1030" i="3"/>
  <c r="CX1030" i="3"/>
  <c r="CY1030" i="3"/>
  <c r="CZ1030" i="3"/>
  <c r="DA1030" i="3"/>
  <c r="A1031" i="3"/>
  <c r="CX1031" i="3"/>
  <c r="CY1031" i="3"/>
  <c r="CZ1031" i="3"/>
  <c r="DA1031" i="3"/>
  <c r="A1032" i="3"/>
  <c r="CX1032" i="3"/>
  <c r="CY1032" i="3"/>
  <c r="CZ1032" i="3"/>
  <c r="DA1032" i="3"/>
  <c r="A1033" i="3"/>
  <c r="CX1033" i="3"/>
  <c r="CY1033" i="3"/>
  <c r="CZ1033" i="3"/>
  <c r="DA1033" i="3"/>
  <c r="A1034" i="3"/>
  <c r="CX1034" i="3"/>
  <c r="CY1034" i="3"/>
  <c r="CZ1034" i="3"/>
  <c r="DA1034" i="3"/>
  <c r="A1035" i="3"/>
  <c r="CX1035" i="3"/>
  <c r="CY1035" i="3"/>
  <c r="CZ1035" i="3"/>
  <c r="DA1035" i="3"/>
  <c r="A1036" i="3"/>
  <c r="CX1036" i="3"/>
  <c r="CY1036" i="3"/>
  <c r="CZ1036" i="3"/>
  <c r="DA1036" i="3"/>
  <c r="A1037" i="3"/>
  <c r="CX1037" i="3"/>
  <c r="CY1037" i="3"/>
  <c r="CZ1037" i="3"/>
  <c r="DA1037" i="3"/>
  <c r="A1038" i="3"/>
  <c r="CX1038" i="3"/>
  <c r="CY1038" i="3"/>
  <c r="CZ1038" i="3"/>
  <c r="DA1038" i="3"/>
  <c r="A1039" i="3"/>
  <c r="CX1039" i="3"/>
  <c r="CY1039" i="3"/>
  <c r="CZ1039" i="3"/>
  <c r="DA1039" i="3"/>
  <c r="A1040" i="3"/>
  <c r="CX1040" i="3"/>
  <c r="CY1040" i="3"/>
  <c r="CZ1040" i="3"/>
  <c r="DA1040" i="3"/>
  <c r="A1041" i="3"/>
  <c r="CX1041" i="3"/>
  <c r="CY1041" i="3"/>
  <c r="CZ1041" i="3"/>
  <c r="DA1041" i="3"/>
  <c r="A1042" i="3"/>
  <c r="CX1042" i="3"/>
  <c r="CY1042" i="3"/>
  <c r="CZ1042" i="3"/>
  <c r="DA1042" i="3"/>
  <c r="A1043" i="3"/>
  <c r="CX1043" i="3"/>
  <c r="CY1043" i="3"/>
  <c r="CZ1043" i="3"/>
  <c r="DA1043" i="3"/>
  <c r="A1044" i="3"/>
  <c r="CX1044" i="3"/>
  <c r="CY1044" i="3"/>
  <c r="CZ1044" i="3"/>
  <c r="DA1044" i="3"/>
  <c r="A1045" i="3"/>
  <c r="CX1045" i="3"/>
  <c r="CY1045" i="3"/>
  <c r="CZ1045" i="3"/>
  <c r="DA1045" i="3"/>
  <c r="A1046" i="3"/>
  <c r="CX1046" i="3"/>
  <c r="CY1046" i="3"/>
  <c r="CZ1046" i="3"/>
  <c r="DA1046" i="3"/>
  <c r="A1047" i="3"/>
  <c r="CX1047" i="3"/>
  <c r="CY1047" i="3"/>
  <c r="CZ1047" i="3"/>
  <c r="DA1047" i="3"/>
  <c r="A1048" i="3"/>
  <c r="CX1048" i="3"/>
  <c r="CY1048" i="3"/>
  <c r="CZ1048" i="3"/>
  <c r="DA1048" i="3"/>
  <c r="A1049" i="3"/>
  <c r="CX1049" i="3"/>
  <c r="CY1049" i="3"/>
  <c r="CZ1049" i="3"/>
  <c r="DA1049" i="3"/>
  <c r="A1050" i="3"/>
  <c r="CX1050" i="3"/>
  <c r="CY1050" i="3"/>
  <c r="CZ1050" i="3"/>
  <c r="DA1050" i="3"/>
  <c r="A1051" i="3"/>
  <c r="CX1051" i="3"/>
  <c r="CY1051" i="3"/>
  <c r="CZ1051" i="3"/>
  <c r="DA1051" i="3"/>
  <c r="A1052" i="3"/>
  <c r="CX1052" i="3"/>
  <c r="CY1052" i="3"/>
  <c r="CZ1052" i="3"/>
  <c r="DA1052" i="3"/>
  <c r="A1053" i="3"/>
  <c r="CX1053" i="3"/>
  <c r="CY1053" i="3"/>
  <c r="CZ1053" i="3"/>
  <c r="DA1053" i="3"/>
  <c r="A1054" i="3"/>
  <c r="CX1054" i="3"/>
  <c r="CY1054" i="3"/>
  <c r="CZ1054" i="3"/>
  <c r="DA1054" i="3"/>
  <c r="A1055" i="3"/>
  <c r="CX1055" i="3"/>
  <c r="CY1055" i="3"/>
  <c r="CZ1055" i="3"/>
  <c r="DA1055" i="3"/>
  <c r="A1056" i="3"/>
  <c r="CX1056" i="3"/>
  <c r="CY1056" i="3"/>
  <c r="CZ1056" i="3"/>
  <c r="DA1056" i="3"/>
  <c r="A1057" i="3"/>
  <c r="CX1057" i="3"/>
  <c r="CY1057" i="3"/>
  <c r="CZ1057" i="3"/>
  <c r="DA1057" i="3"/>
  <c r="A1058" i="3"/>
  <c r="CX1058" i="3"/>
  <c r="CY1058" i="3"/>
  <c r="CZ1058" i="3"/>
  <c r="DA1058" i="3"/>
  <c r="A1059" i="3"/>
  <c r="CX1059" i="3"/>
  <c r="CY1059" i="3"/>
  <c r="CZ1059" i="3"/>
  <c r="DA1059" i="3"/>
  <c r="A1060" i="3"/>
  <c r="CX1060" i="3"/>
  <c r="CY1060" i="3"/>
  <c r="CZ1060" i="3"/>
  <c r="DA1060" i="3"/>
  <c r="A1061" i="3"/>
  <c r="CX1061" i="3"/>
  <c r="CY1061" i="3"/>
  <c r="CZ1061" i="3"/>
  <c r="DA1061" i="3"/>
  <c r="A1062" i="3"/>
  <c r="CX1062" i="3"/>
  <c r="CY1062" i="3"/>
  <c r="CZ1062" i="3"/>
  <c r="DA1062" i="3"/>
  <c r="A1063" i="3"/>
  <c r="CX1063" i="3"/>
  <c r="CY1063" i="3"/>
  <c r="CZ1063" i="3"/>
  <c r="DA1063" i="3"/>
  <c r="A1064" i="3"/>
  <c r="CX1064" i="3"/>
  <c r="CY1064" i="3"/>
  <c r="CZ1064" i="3"/>
  <c r="DA1064" i="3"/>
  <c r="A1065" i="3"/>
  <c r="CX1065" i="3"/>
  <c r="CY1065" i="3"/>
  <c r="CZ1065" i="3"/>
  <c r="DA1065" i="3"/>
  <c r="A1066" i="3"/>
  <c r="CX1066" i="3"/>
  <c r="CY1066" i="3"/>
  <c r="CZ1066" i="3"/>
  <c r="DA1066" i="3"/>
  <c r="A1067" i="3"/>
  <c r="CX1067" i="3"/>
  <c r="CY1067" i="3"/>
  <c r="CZ1067" i="3"/>
  <c r="DA1067" i="3"/>
  <c r="A1068" i="3"/>
  <c r="CX1068" i="3"/>
  <c r="CY1068" i="3"/>
  <c r="CZ1068" i="3"/>
  <c r="DA1068" i="3"/>
  <c r="A1069" i="3"/>
  <c r="CX1069" i="3"/>
  <c r="CY1069" i="3"/>
  <c r="CZ1069" i="3"/>
  <c r="DA1069" i="3"/>
  <c r="A1070" i="3"/>
  <c r="CX1070" i="3"/>
  <c r="CY1070" i="3"/>
  <c r="CZ1070" i="3"/>
  <c r="DA1070" i="3"/>
  <c r="A1071" i="3"/>
  <c r="CX1071" i="3"/>
  <c r="CY1071" i="3"/>
  <c r="CZ1071" i="3"/>
  <c r="DA1071" i="3"/>
  <c r="A1072" i="3"/>
  <c r="CX1072" i="3"/>
  <c r="CY1072" i="3"/>
  <c r="CZ1072" i="3"/>
  <c r="DA1072" i="3"/>
  <c r="A1073" i="3"/>
  <c r="CX1073" i="3"/>
  <c r="CY1073" i="3"/>
  <c r="CZ1073" i="3"/>
  <c r="DA1073" i="3"/>
  <c r="A1074" i="3"/>
  <c r="CX1074" i="3"/>
  <c r="CY1074" i="3"/>
  <c r="CZ1074" i="3"/>
  <c r="DA1074" i="3"/>
  <c r="A1075" i="3"/>
  <c r="CX1075" i="3"/>
  <c r="CY1075" i="3"/>
  <c r="CZ1075" i="3"/>
  <c r="DA1075" i="3"/>
  <c r="A1076" i="3"/>
  <c r="CX1076" i="3"/>
  <c r="CY1076" i="3"/>
  <c r="CZ1076" i="3"/>
  <c r="DA1076" i="3"/>
  <c r="A1077" i="3"/>
  <c r="CX1077" i="3"/>
  <c r="CY1077" i="3"/>
  <c r="CZ1077" i="3"/>
  <c r="DA1077" i="3"/>
  <c r="A1078" i="3"/>
  <c r="CX1078" i="3"/>
  <c r="CY1078" i="3"/>
  <c r="CZ1078" i="3"/>
  <c r="DA1078" i="3"/>
  <c r="A1079" i="3"/>
  <c r="CX1079" i="3"/>
  <c r="CY1079" i="3"/>
  <c r="CZ1079" i="3"/>
  <c r="DA1079" i="3"/>
  <c r="A1080" i="3"/>
  <c r="CX1080" i="3"/>
  <c r="CY1080" i="3"/>
  <c r="CZ1080" i="3"/>
  <c r="DA1080" i="3"/>
  <c r="A1081" i="3"/>
  <c r="CX1081" i="3"/>
  <c r="CY1081" i="3"/>
  <c r="CZ1081" i="3"/>
  <c r="DA1081" i="3"/>
  <c r="A1082" i="3"/>
  <c r="CX1082" i="3"/>
  <c r="CY1082" i="3"/>
  <c r="CZ1082" i="3"/>
  <c r="DA1082" i="3"/>
  <c r="A1083" i="3"/>
  <c r="CX1083" i="3"/>
  <c r="CY1083" i="3"/>
  <c r="CZ1083" i="3"/>
  <c r="DA1083" i="3"/>
  <c r="A1084" i="3"/>
  <c r="CX1084" i="3"/>
  <c r="CY1084" i="3"/>
  <c r="CZ1084" i="3"/>
  <c r="DA1084" i="3"/>
  <c r="A1085" i="3"/>
  <c r="CX1085" i="3"/>
  <c r="CY1085" i="3"/>
  <c r="CZ1085" i="3"/>
  <c r="DA1085" i="3"/>
  <c r="A1086" i="3"/>
  <c r="CX1086" i="3"/>
  <c r="CY1086" i="3"/>
  <c r="CZ1086" i="3"/>
  <c r="DA1086" i="3"/>
  <c r="A1087" i="3"/>
  <c r="CX1087" i="3"/>
  <c r="CY1087" i="3"/>
  <c r="CZ1087" i="3"/>
  <c r="DA1087" i="3"/>
  <c r="A1088" i="3"/>
  <c r="CX1088" i="3"/>
  <c r="CY1088" i="3"/>
  <c r="CZ1088" i="3"/>
  <c r="DA1088" i="3"/>
  <c r="A1089" i="3"/>
  <c r="CX1089" i="3"/>
  <c r="CY1089" i="3"/>
  <c r="CZ1089" i="3"/>
  <c r="DA1089" i="3"/>
  <c r="A1090" i="3"/>
  <c r="CX1090" i="3"/>
  <c r="CY1090" i="3"/>
  <c r="CZ1090" i="3"/>
  <c r="DA1090" i="3"/>
  <c r="A1091" i="3"/>
  <c r="CX1091" i="3"/>
  <c r="CY1091" i="3"/>
  <c r="CZ1091" i="3"/>
  <c r="DA1091" i="3"/>
  <c r="A1092" i="3"/>
  <c r="CX1092" i="3"/>
  <c r="CY1092" i="3"/>
  <c r="CZ1092" i="3"/>
  <c r="DA1092" i="3"/>
  <c r="A1093" i="3"/>
  <c r="CX1093" i="3"/>
  <c r="CY1093" i="3"/>
  <c r="CZ1093" i="3"/>
  <c r="DA1093" i="3"/>
  <c r="A1094" i="3"/>
  <c r="CX1094" i="3"/>
  <c r="CY1094" i="3"/>
  <c r="CZ1094" i="3"/>
  <c r="DA1094" i="3"/>
  <c r="A1095" i="3"/>
  <c r="CX1095" i="3"/>
  <c r="CY1095" i="3"/>
  <c r="CZ1095" i="3"/>
  <c r="DA1095" i="3"/>
  <c r="A1096" i="3"/>
  <c r="CX1096" i="3"/>
  <c r="CY1096" i="3"/>
  <c r="CZ1096" i="3"/>
  <c r="DA1096" i="3"/>
  <c r="A1097" i="3"/>
  <c r="CX1097" i="3"/>
  <c r="CY1097" i="3"/>
  <c r="CZ1097" i="3"/>
  <c r="DA1097" i="3"/>
  <c r="A1098" i="3"/>
  <c r="CX1098" i="3"/>
  <c r="CY1098" i="3"/>
  <c r="CZ1098" i="3"/>
  <c r="DA1098" i="3"/>
  <c r="A1099" i="3"/>
  <c r="CX1099" i="3"/>
  <c r="CY1099" i="3"/>
  <c r="CZ1099" i="3"/>
  <c r="DA1099" i="3"/>
  <c r="A1100" i="3"/>
  <c r="CX1100" i="3"/>
  <c r="CY1100" i="3"/>
  <c r="CZ1100" i="3"/>
  <c r="DA1100" i="3"/>
  <c r="A1101" i="3"/>
  <c r="CX1101" i="3"/>
  <c r="CY1101" i="3"/>
  <c r="CZ1101" i="3"/>
  <c r="DA1101" i="3"/>
  <c r="A1102" i="3"/>
  <c r="CX1102" i="3"/>
  <c r="CY1102" i="3"/>
  <c r="CZ1102" i="3"/>
  <c r="DA1102" i="3"/>
  <c r="A1103" i="3"/>
  <c r="CX1103" i="3"/>
  <c r="CY1103" i="3"/>
  <c r="CZ1103" i="3"/>
  <c r="DA1103" i="3"/>
  <c r="A1104" i="3"/>
  <c r="CX1104" i="3"/>
  <c r="CY1104" i="3"/>
  <c r="CZ1104" i="3"/>
  <c r="DA1104" i="3"/>
  <c r="A1105" i="3"/>
  <c r="CX1105" i="3"/>
  <c r="CY1105" i="3"/>
  <c r="CZ1105" i="3"/>
  <c r="DA1105" i="3"/>
  <c r="A1106" i="3"/>
  <c r="CX1106" i="3"/>
  <c r="CY1106" i="3"/>
  <c r="CZ1106" i="3"/>
  <c r="DA1106" i="3"/>
  <c r="A1107" i="3"/>
  <c r="CX1107" i="3"/>
  <c r="CY1107" i="3"/>
  <c r="CZ1107" i="3"/>
  <c r="DA1107" i="3"/>
  <c r="A1108" i="3"/>
  <c r="CX1108" i="3"/>
  <c r="CY1108" i="3"/>
  <c r="CZ1108" i="3"/>
  <c r="DA1108" i="3"/>
  <c r="A1109" i="3"/>
  <c r="CX1109" i="3"/>
  <c r="CY1109" i="3"/>
  <c r="CZ1109" i="3"/>
  <c r="DA1109" i="3"/>
  <c r="A1110" i="3"/>
  <c r="CX1110" i="3"/>
  <c r="CY1110" i="3"/>
  <c r="CZ1110" i="3"/>
  <c r="DA1110" i="3"/>
  <c r="A1111" i="3"/>
  <c r="CX1111" i="3"/>
  <c r="CY1111" i="3"/>
  <c r="CZ1111" i="3"/>
  <c r="DA1111" i="3"/>
  <c r="A1112" i="3"/>
  <c r="CX1112" i="3"/>
  <c r="CY1112" i="3"/>
  <c r="CZ1112" i="3"/>
  <c r="DA1112" i="3"/>
  <c r="A1113" i="3"/>
  <c r="CX1113" i="3"/>
  <c r="CY1113" i="3"/>
  <c r="CZ1113" i="3"/>
  <c r="DA1113" i="3"/>
  <c r="A1114" i="3"/>
  <c r="CX1114" i="3"/>
  <c r="CY1114" i="3"/>
  <c r="CZ1114" i="3"/>
  <c r="DA1114" i="3"/>
  <c r="A1115" i="3"/>
  <c r="CX1115" i="3"/>
  <c r="CY1115" i="3"/>
  <c r="CZ1115" i="3"/>
  <c r="DA1115" i="3"/>
  <c r="A1116" i="3"/>
  <c r="CX1116" i="3"/>
  <c r="CY1116" i="3"/>
  <c r="CZ1116" i="3"/>
  <c r="DA1116" i="3"/>
  <c r="A1117" i="3"/>
  <c r="CX1117" i="3"/>
  <c r="CY1117" i="3"/>
  <c r="CZ1117" i="3"/>
  <c r="DA1117" i="3"/>
  <c r="A1118" i="3"/>
  <c r="CX1118" i="3"/>
  <c r="CY1118" i="3"/>
  <c r="CZ1118" i="3"/>
  <c r="DA1118" i="3"/>
  <c r="A1119" i="3"/>
  <c r="CX1119" i="3"/>
  <c r="CY1119" i="3"/>
  <c r="CZ1119" i="3"/>
  <c r="DA1119" i="3"/>
  <c r="A1120" i="3"/>
  <c r="CX1120" i="3"/>
  <c r="CY1120" i="3"/>
  <c r="CZ1120" i="3"/>
  <c r="DA1120" i="3"/>
  <c r="A1121" i="3"/>
  <c r="CX1121" i="3"/>
  <c r="CY1121" i="3"/>
  <c r="CZ1121" i="3"/>
  <c r="DA1121" i="3"/>
  <c r="A1122" i="3"/>
  <c r="CX1122" i="3"/>
  <c r="CY1122" i="3"/>
  <c r="CZ1122" i="3"/>
  <c r="DA1122" i="3"/>
  <c r="A1123" i="3"/>
  <c r="CX1123" i="3"/>
  <c r="CY1123" i="3"/>
  <c r="CZ1123" i="3"/>
  <c r="DA1123" i="3"/>
  <c r="A1124" i="3"/>
  <c r="CX1124" i="3"/>
  <c r="CY1124" i="3"/>
  <c r="CZ1124" i="3"/>
  <c r="DA1124" i="3"/>
  <c r="A1125" i="3"/>
  <c r="CX1125" i="3"/>
  <c r="CY1125" i="3"/>
  <c r="CZ1125" i="3"/>
  <c r="DA1125" i="3"/>
  <c r="A1126" i="3"/>
  <c r="CX1126" i="3"/>
  <c r="CY1126" i="3"/>
  <c r="CZ1126" i="3"/>
  <c r="DA1126" i="3"/>
  <c r="A1127" i="3"/>
  <c r="CX1127" i="3"/>
  <c r="CY1127" i="3"/>
  <c r="CZ1127" i="3"/>
  <c r="DA1127" i="3"/>
  <c r="A1128" i="3"/>
  <c r="CX1128" i="3"/>
  <c r="CY1128" i="3"/>
  <c r="CZ1128" i="3"/>
  <c r="DA1128" i="3"/>
  <c r="A1129" i="3"/>
  <c r="CX1129" i="3"/>
  <c r="CY1129" i="3"/>
  <c r="CZ1129" i="3"/>
  <c r="DA1129" i="3"/>
  <c r="A1130" i="3"/>
  <c r="CX1130" i="3"/>
  <c r="CY1130" i="3"/>
  <c r="CZ1130" i="3"/>
  <c r="DA1130" i="3"/>
  <c r="A1131" i="3"/>
  <c r="CX1131" i="3"/>
  <c r="CY1131" i="3"/>
  <c r="CZ1131" i="3"/>
  <c r="DA1131" i="3"/>
  <c r="A1132" i="3"/>
  <c r="CX1132" i="3"/>
  <c r="CY1132" i="3"/>
  <c r="CZ1132" i="3"/>
  <c r="DA1132" i="3"/>
  <c r="A1133" i="3"/>
  <c r="CX1133" i="3"/>
  <c r="CY1133" i="3"/>
  <c r="CZ1133" i="3"/>
  <c r="DA1133" i="3"/>
  <c r="A1134" i="3"/>
  <c r="CX1134" i="3"/>
  <c r="CY1134" i="3"/>
  <c r="CZ1134" i="3"/>
  <c r="DA1134" i="3"/>
  <c r="A1135" i="3"/>
  <c r="CX1135" i="3"/>
  <c r="CY1135" i="3"/>
  <c r="CZ1135" i="3"/>
  <c r="DA1135" i="3"/>
  <c r="A1136" i="3"/>
  <c r="CX1136" i="3"/>
  <c r="CY1136" i="3"/>
  <c r="CZ1136" i="3"/>
  <c r="DA1136" i="3"/>
  <c r="A1137" i="3"/>
  <c r="CX1137" i="3"/>
  <c r="CY1137" i="3"/>
  <c r="CZ1137" i="3"/>
  <c r="DA1137" i="3"/>
  <c r="A1138" i="3"/>
  <c r="CX1138" i="3"/>
  <c r="CY1138" i="3"/>
  <c r="CZ1138" i="3"/>
  <c r="DA1138" i="3"/>
  <c r="A1139" i="3"/>
  <c r="CX1139" i="3"/>
  <c r="CY1139" i="3"/>
  <c r="CZ1139" i="3"/>
  <c r="DA1139" i="3"/>
  <c r="A1140" i="3"/>
  <c r="CX1140" i="3"/>
  <c r="CY1140" i="3"/>
  <c r="CZ1140" i="3"/>
  <c r="DA1140" i="3"/>
  <c r="A1141" i="3"/>
  <c r="I244" i="1"/>
  <c r="CY1141" i="3"/>
  <c r="CZ1141" i="3"/>
  <c r="DA1141" i="3"/>
  <c r="A1142" i="3"/>
  <c r="CY1142" i="3"/>
  <c r="CZ1142" i="3"/>
  <c r="DA1142" i="3"/>
  <c r="A1143" i="3"/>
  <c r="CY1143" i="3"/>
  <c r="CZ1143" i="3"/>
  <c r="DA1143" i="3"/>
  <c r="A1144" i="3"/>
  <c r="CY1144" i="3"/>
  <c r="CZ1144" i="3"/>
  <c r="DA1144" i="3"/>
  <c r="A1145" i="3"/>
  <c r="CY1145" i="3"/>
  <c r="CZ1145" i="3"/>
  <c r="DA1145" i="3"/>
  <c r="A1146" i="3"/>
  <c r="CY1146" i="3"/>
  <c r="CZ1146" i="3"/>
  <c r="DA1146" i="3"/>
  <c r="A1147" i="3"/>
  <c r="CY1147" i="3"/>
  <c r="CZ1147" i="3"/>
  <c r="DA1147" i="3"/>
  <c r="A1148" i="3"/>
  <c r="CY1148" i="3"/>
  <c r="CZ1148" i="3"/>
  <c r="DA1148" i="3"/>
  <c r="A1149" i="3"/>
  <c r="CY1149" i="3"/>
  <c r="CZ1149" i="3"/>
  <c r="DA1149" i="3"/>
  <c r="A1150" i="3"/>
  <c r="CY1150" i="3"/>
  <c r="CZ1150" i="3"/>
  <c r="DA1150" i="3"/>
  <c r="A1151" i="3"/>
  <c r="I245" i="1"/>
  <c r="CX1152" i="3" s="1"/>
  <c r="CX1151" i="3"/>
  <c r="CY1151" i="3"/>
  <c r="CZ1151" i="3"/>
  <c r="DA1151" i="3"/>
  <c r="A1152" i="3"/>
  <c r="CY1152" i="3"/>
  <c r="CZ1152" i="3"/>
  <c r="DA1152" i="3"/>
  <c r="A1153" i="3"/>
  <c r="CX1153" i="3"/>
  <c r="CY1153" i="3"/>
  <c r="CZ1153" i="3"/>
  <c r="DA1153" i="3"/>
  <c r="A1154" i="3"/>
  <c r="CX1154" i="3"/>
  <c r="CY1154" i="3"/>
  <c r="CZ1154" i="3"/>
  <c r="DA1154" i="3"/>
  <c r="A1155" i="3"/>
  <c r="CX1155" i="3"/>
  <c r="CY1155" i="3"/>
  <c r="CZ1155" i="3"/>
  <c r="DA1155" i="3"/>
  <c r="A1156" i="3"/>
  <c r="CX1156" i="3"/>
  <c r="CY1156" i="3"/>
  <c r="CZ1156" i="3"/>
  <c r="DA1156" i="3"/>
  <c r="A1157" i="3"/>
  <c r="CX1157" i="3"/>
  <c r="CY1157" i="3"/>
  <c r="CZ1157" i="3"/>
  <c r="DA1157" i="3"/>
  <c r="A1158" i="3"/>
  <c r="CX1158" i="3"/>
  <c r="CY1158" i="3"/>
  <c r="CZ1158" i="3"/>
  <c r="DA1158" i="3"/>
  <c r="A1159" i="3"/>
  <c r="CX1159" i="3"/>
  <c r="CY1159" i="3"/>
  <c r="CZ1159" i="3"/>
  <c r="DA1159" i="3"/>
  <c r="A1160" i="3"/>
  <c r="CX1160" i="3"/>
  <c r="CY1160" i="3"/>
  <c r="CZ1160" i="3"/>
  <c r="DA1160" i="3"/>
  <c r="A1161" i="3"/>
  <c r="I246" i="1"/>
  <c r="CY1161" i="3"/>
  <c r="CZ1161" i="3"/>
  <c r="DA1161" i="3"/>
  <c r="A1162" i="3"/>
  <c r="CY1162" i="3"/>
  <c r="CZ1162" i="3"/>
  <c r="DA1162" i="3"/>
  <c r="A1163" i="3"/>
  <c r="CY1163" i="3"/>
  <c r="CZ1163" i="3"/>
  <c r="DA1163" i="3"/>
  <c r="A1164" i="3"/>
  <c r="CX1164" i="3"/>
  <c r="CY1164" i="3"/>
  <c r="CZ1164" i="3"/>
  <c r="DA1164" i="3"/>
  <c r="A1165" i="3"/>
  <c r="CY1165" i="3"/>
  <c r="CZ1165" i="3"/>
  <c r="DA1165" i="3"/>
  <c r="A1166" i="3"/>
  <c r="I247" i="1"/>
  <c r="CY1166" i="3"/>
  <c r="CZ1166" i="3"/>
  <c r="DA1166" i="3"/>
  <c r="A1167" i="3"/>
  <c r="CX1167" i="3"/>
  <c r="CY1167" i="3"/>
  <c r="CZ1167" i="3"/>
  <c r="DA1167" i="3"/>
  <c r="A1168" i="3"/>
  <c r="CY1168" i="3"/>
  <c r="CZ1168" i="3"/>
  <c r="DA1168" i="3"/>
  <c r="A1169" i="3"/>
  <c r="CX1169" i="3"/>
  <c r="CY1169" i="3"/>
  <c r="CZ1169" i="3"/>
  <c r="DA1169" i="3"/>
  <c r="A1170" i="3"/>
  <c r="CY1170" i="3"/>
  <c r="CZ1170" i="3"/>
  <c r="DA1170" i="3"/>
  <c r="A1171" i="3"/>
  <c r="I248" i="1"/>
  <c r="CY1171" i="3"/>
  <c r="CZ1171" i="3"/>
  <c r="DA1171" i="3"/>
  <c r="A1172" i="3"/>
  <c r="CY1172" i="3"/>
  <c r="CZ1172" i="3"/>
  <c r="DA1172" i="3"/>
  <c r="A1173" i="3"/>
  <c r="CY1173" i="3"/>
  <c r="CZ1173" i="3"/>
  <c r="DA1173" i="3"/>
  <c r="A1174" i="3"/>
  <c r="CY1174" i="3"/>
  <c r="CZ1174" i="3"/>
  <c r="DA1174" i="3"/>
  <c r="A1175" i="3"/>
  <c r="I249" i="1"/>
  <c r="CX1176" i="3" s="1"/>
  <c r="CX1175" i="3"/>
  <c r="CY1175" i="3"/>
  <c r="CZ1175" i="3"/>
  <c r="DA1175" i="3"/>
  <c r="A1176" i="3"/>
  <c r="CY1176" i="3"/>
  <c r="CZ1176" i="3"/>
  <c r="DA1176" i="3"/>
  <c r="A1177" i="3"/>
  <c r="CX1177" i="3"/>
  <c r="CY1177" i="3"/>
  <c r="CZ1177" i="3"/>
  <c r="DA1177" i="3"/>
  <c r="A1178" i="3"/>
  <c r="CX1178" i="3"/>
  <c r="CY1178" i="3"/>
  <c r="CZ1178" i="3"/>
  <c r="DA1178" i="3"/>
  <c r="A1179" i="3"/>
  <c r="CX1179" i="3"/>
  <c r="CY1179" i="3"/>
  <c r="CZ1179" i="3"/>
  <c r="DA1179" i="3"/>
  <c r="A1180" i="3"/>
  <c r="CX1180" i="3"/>
  <c r="CY1180" i="3"/>
  <c r="CZ1180" i="3"/>
  <c r="DA1180" i="3"/>
  <c r="A1181" i="3"/>
  <c r="CX1181" i="3"/>
  <c r="CY1181" i="3"/>
  <c r="CZ1181" i="3"/>
  <c r="DA1181" i="3"/>
  <c r="A1182" i="3"/>
  <c r="CX1182" i="3"/>
  <c r="CY1182" i="3"/>
  <c r="CZ1182" i="3"/>
  <c r="DA1182" i="3"/>
  <c r="A1183" i="3"/>
  <c r="CX1183" i="3"/>
  <c r="CY1183" i="3"/>
  <c r="CZ1183" i="3"/>
  <c r="DA1183" i="3"/>
  <c r="A1184" i="3"/>
  <c r="CX1184" i="3"/>
  <c r="CY1184" i="3"/>
  <c r="CZ1184" i="3"/>
  <c r="DA1184" i="3"/>
  <c r="A1185" i="3"/>
  <c r="CX1185" i="3"/>
  <c r="CY1185" i="3"/>
  <c r="CZ1185" i="3"/>
  <c r="DA1185" i="3"/>
  <c r="A1186" i="3"/>
  <c r="CX1186" i="3"/>
  <c r="CY1186" i="3"/>
  <c r="CZ1186" i="3"/>
  <c r="DA1186" i="3"/>
  <c r="A1187" i="3"/>
  <c r="CX1187" i="3"/>
  <c r="CY1187" i="3"/>
  <c r="CZ1187" i="3"/>
  <c r="DA1187" i="3"/>
  <c r="A1188" i="3"/>
  <c r="CX1188" i="3"/>
  <c r="CY1188" i="3"/>
  <c r="CZ1188" i="3"/>
  <c r="DA1188" i="3"/>
  <c r="A1189" i="3"/>
  <c r="CX1189" i="3"/>
  <c r="CY1189" i="3"/>
  <c r="CZ1189" i="3"/>
  <c r="DA1189" i="3"/>
  <c r="A1190" i="3"/>
  <c r="CX1190" i="3"/>
  <c r="CY1190" i="3"/>
  <c r="CZ1190" i="3"/>
  <c r="DA1190" i="3"/>
  <c r="A1191" i="3"/>
  <c r="CX1191" i="3"/>
  <c r="CY1191" i="3"/>
  <c r="CZ1191" i="3"/>
  <c r="DA1191" i="3"/>
  <c r="A1192" i="3"/>
  <c r="CX1192" i="3"/>
  <c r="CY1192" i="3"/>
  <c r="CZ1192" i="3"/>
  <c r="DA1192" i="3"/>
  <c r="A1193" i="3"/>
  <c r="CX1193" i="3"/>
  <c r="CY1193" i="3"/>
  <c r="CZ1193" i="3"/>
  <c r="DA1193" i="3"/>
  <c r="A1194" i="3"/>
  <c r="CX1194" i="3"/>
  <c r="CY1194" i="3"/>
  <c r="CZ1194" i="3"/>
  <c r="DA1194" i="3"/>
  <c r="A1195" i="3"/>
  <c r="CX1195" i="3"/>
  <c r="CY1195" i="3"/>
  <c r="CZ1195" i="3"/>
  <c r="DA1195" i="3"/>
  <c r="A1196" i="3"/>
  <c r="CX1196" i="3"/>
  <c r="CY1196" i="3"/>
  <c r="CZ1196" i="3"/>
  <c r="DA1196" i="3"/>
  <c r="A1197" i="3"/>
  <c r="CX1197" i="3"/>
  <c r="CY1197" i="3"/>
  <c r="CZ1197" i="3"/>
  <c r="DA1197" i="3"/>
  <c r="A1198" i="3"/>
  <c r="CX1198" i="3"/>
  <c r="CY1198" i="3"/>
  <c r="CZ1198" i="3"/>
  <c r="DA1198" i="3"/>
  <c r="A1199" i="3"/>
  <c r="I254" i="1"/>
  <c r="CY1199" i="3"/>
  <c r="CZ1199" i="3"/>
  <c r="DA1199" i="3"/>
  <c r="A1200" i="3"/>
  <c r="CX1200" i="3"/>
  <c r="CY1200" i="3"/>
  <c r="CZ1200" i="3"/>
  <c r="DA1200" i="3"/>
  <c r="A1201" i="3"/>
  <c r="CY1201" i="3"/>
  <c r="CZ1201" i="3"/>
  <c r="DA1201" i="3"/>
  <c r="A1202" i="3"/>
  <c r="CX1202" i="3"/>
  <c r="CY1202" i="3"/>
  <c r="CZ1202" i="3"/>
  <c r="DA1202" i="3"/>
  <c r="A1203" i="3"/>
  <c r="CY1203" i="3"/>
  <c r="CZ1203" i="3"/>
  <c r="DA1203" i="3"/>
  <c r="A1204" i="3"/>
  <c r="I255" i="1"/>
  <c r="CY1204" i="3"/>
  <c r="CZ1204" i="3"/>
  <c r="DA1204" i="3"/>
  <c r="A1205" i="3"/>
  <c r="CY1205" i="3"/>
  <c r="CZ1205" i="3"/>
  <c r="DA1205" i="3"/>
  <c r="A1206" i="3"/>
  <c r="CY1206" i="3"/>
  <c r="CZ1206" i="3"/>
  <c r="DA1206" i="3"/>
  <c r="A1207" i="3"/>
  <c r="CX1207" i="3"/>
  <c r="CY1207" i="3"/>
  <c r="CZ1207" i="3"/>
  <c r="DA1207" i="3"/>
  <c r="A1208" i="3"/>
  <c r="CY1208" i="3"/>
  <c r="CZ1208" i="3"/>
  <c r="DA1208" i="3"/>
  <c r="A1209" i="3"/>
  <c r="I256" i="1"/>
  <c r="CY1209" i="3"/>
  <c r="CZ1209" i="3"/>
  <c r="DA1209" i="3"/>
  <c r="A1210" i="3"/>
  <c r="CX1210" i="3"/>
  <c r="CY1210" i="3"/>
  <c r="CZ1210" i="3"/>
  <c r="DA1210" i="3"/>
  <c r="A1211" i="3"/>
  <c r="CY1211" i="3"/>
  <c r="CZ1211" i="3"/>
  <c r="DA1211" i="3"/>
  <c r="A1212" i="3"/>
  <c r="CX1212" i="3"/>
  <c r="CY1212" i="3"/>
  <c r="CZ1212" i="3"/>
  <c r="DA1212" i="3"/>
  <c r="A1213" i="3"/>
  <c r="CY1213" i="3"/>
  <c r="CZ1213" i="3"/>
  <c r="DA1213" i="3"/>
  <c r="A1214" i="3"/>
  <c r="CX1214" i="3"/>
  <c r="CY1214" i="3"/>
  <c r="CZ1214" i="3"/>
  <c r="DA1214" i="3"/>
  <c r="A1215" i="3"/>
  <c r="I257" i="1"/>
  <c r="CX1216" i="3" s="1"/>
  <c r="CX1215" i="3"/>
  <c r="CY1215" i="3"/>
  <c r="CZ1215" i="3"/>
  <c r="DA1215" i="3"/>
  <c r="A1216" i="3"/>
  <c r="CY1216" i="3"/>
  <c r="CZ1216" i="3"/>
  <c r="DA1216" i="3"/>
  <c r="A1217" i="3"/>
  <c r="CX1217" i="3"/>
  <c r="CY1217" i="3"/>
  <c r="CZ1217" i="3"/>
  <c r="DA1217" i="3"/>
  <c r="A1218" i="3"/>
  <c r="CX1218" i="3"/>
  <c r="CY1218" i="3"/>
  <c r="CZ1218" i="3"/>
  <c r="DA1218" i="3"/>
  <c r="A1219" i="3"/>
  <c r="CX1219" i="3"/>
  <c r="CY1219" i="3"/>
  <c r="CZ1219" i="3"/>
  <c r="DA1219" i="3"/>
  <c r="A1220" i="3"/>
  <c r="CX1220" i="3"/>
  <c r="CY1220" i="3"/>
  <c r="CZ1220" i="3"/>
  <c r="DA1220" i="3"/>
  <c r="A1221" i="3"/>
  <c r="I260" i="1"/>
  <c r="CX1224" i="3" s="1"/>
  <c r="CY1221" i="3"/>
  <c r="CZ1221" i="3"/>
  <c r="DA1221" i="3"/>
  <c r="A1222" i="3"/>
  <c r="CX1222" i="3"/>
  <c r="CY1222" i="3"/>
  <c r="CZ1222" i="3"/>
  <c r="DA1222" i="3"/>
  <c r="A1223" i="3"/>
  <c r="CY1223" i="3"/>
  <c r="CZ1223" i="3"/>
  <c r="DA1223" i="3"/>
  <c r="A1224" i="3"/>
  <c r="CY1224" i="3"/>
  <c r="CZ1224" i="3"/>
  <c r="DA1224" i="3"/>
  <c r="A1225" i="3"/>
  <c r="CY1225" i="3"/>
  <c r="CZ1225" i="3"/>
  <c r="DA1225" i="3"/>
  <c r="A1226" i="3"/>
  <c r="I261" i="1"/>
  <c r="CY1226" i="3"/>
  <c r="CZ1226" i="3"/>
  <c r="DA1226" i="3"/>
  <c r="A1227" i="3"/>
  <c r="CY1227" i="3"/>
  <c r="CZ1227" i="3"/>
  <c r="DA1227" i="3"/>
  <c r="A1228" i="3"/>
  <c r="CY1228" i="3"/>
  <c r="CZ1228" i="3"/>
  <c r="DA1228" i="3"/>
  <c r="A1229" i="3"/>
  <c r="CX1229" i="3"/>
  <c r="CY1229" i="3"/>
  <c r="CZ1229" i="3"/>
  <c r="DA1229" i="3"/>
  <c r="A1230" i="3"/>
  <c r="CY1230" i="3"/>
  <c r="CZ1230" i="3"/>
  <c r="DA1230" i="3"/>
  <c r="A1231" i="3"/>
  <c r="I262" i="1"/>
  <c r="CY1231" i="3"/>
  <c r="CZ1231" i="3"/>
  <c r="DA1231" i="3"/>
  <c r="A1232" i="3"/>
  <c r="CX1232" i="3"/>
  <c r="CY1232" i="3"/>
  <c r="CZ1232" i="3"/>
  <c r="DA1232" i="3"/>
  <c r="A1233" i="3"/>
  <c r="CY1233" i="3"/>
  <c r="CZ1233" i="3"/>
  <c r="DA1233" i="3"/>
  <c r="A1234" i="3"/>
  <c r="CX1234" i="3"/>
  <c r="CY1234" i="3"/>
  <c r="CZ1234" i="3"/>
  <c r="DA1234" i="3"/>
  <c r="A1235" i="3"/>
  <c r="CY1235" i="3"/>
  <c r="CZ1235" i="3"/>
  <c r="DA1235" i="3"/>
  <c r="A1236" i="3"/>
  <c r="I263" i="1"/>
  <c r="CY1236" i="3"/>
  <c r="CZ1236" i="3"/>
  <c r="DA1236" i="3"/>
  <c r="A1237" i="3"/>
  <c r="CY1237" i="3"/>
  <c r="CZ1237" i="3"/>
  <c r="DA1237" i="3"/>
  <c r="A1238" i="3"/>
  <c r="CY1238" i="3"/>
  <c r="CZ1238" i="3"/>
  <c r="DA1238" i="3"/>
  <c r="A1239" i="3"/>
  <c r="CY1239" i="3"/>
  <c r="CZ1239" i="3"/>
  <c r="DA1239" i="3"/>
  <c r="A1240" i="3"/>
  <c r="CY1240" i="3"/>
  <c r="CZ1240" i="3"/>
  <c r="DA1240" i="3"/>
  <c r="A1241" i="3"/>
  <c r="I264" i="1"/>
  <c r="CX1244" i="3" s="1"/>
  <c r="CY1241" i="3"/>
  <c r="CZ1241" i="3"/>
  <c r="DA1241" i="3"/>
  <c r="A1242" i="3"/>
  <c r="CX1242" i="3"/>
  <c r="CY1242" i="3"/>
  <c r="CZ1242" i="3"/>
  <c r="DA1242" i="3"/>
  <c r="A1243" i="3"/>
  <c r="CY1243" i="3"/>
  <c r="CZ1243" i="3"/>
  <c r="DA1243" i="3"/>
  <c r="A1244" i="3"/>
  <c r="CY1244" i="3"/>
  <c r="CZ1244" i="3"/>
  <c r="DA1244" i="3"/>
  <c r="A1245" i="3"/>
  <c r="CY1245" i="3"/>
  <c r="CZ1245" i="3"/>
  <c r="DA1245" i="3"/>
  <c r="A1246" i="3"/>
  <c r="CX1246" i="3"/>
  <c r="CY1246" i="3"/>
  <c r="CZ1246" i="3"/>
  <c r="DA1246" i="3"/>
  <c r="A1247" i="3"/>
  <c r="CY1247" i="3"/>
  <c r="CZ1247" i="3"/>
  <c r="DA1247" i="3"/>
  <c r="A1248" i="3"/>
  <c r="CX1248" i="3"/>
  <c r="CY1248" i="3"/>
  <c r="CZ1248" i="3"/>
  <c r="DA1248" i="3"/>
  <c r="A1249" i="3"/>
  <c r="CY1249" i="3"/>
  <c r="CZ1249" i="3"/>
  <c r="DA1249" i="3"/>
  <c r="A1250" i="3"/>
  <c r="CX1250" i="3"/>
  <c r="CY1250" i="3"/>
  <c r="CZ1250" i="3"/>
  <c r="DA1250" i="3"/>
  <c r="A1251" i="3"/>
  <c r="CY1251" i="3"/>
  <c r="CZ1251" i="3"/>
  <c r="DA1251" i="3"/>
  <c r="A1252" i="3"/>
  <c r="CX1252" i="3"/>
  <c r="CY1252" i="3"/>
  <c r="CZ1252" i="3"/>
  <c r="DA1252" i="3"/>
  <c r="A1253" i="3"/>
  <c r="I265" i="1"/>
  <c r="CX1254" i="3" s="1"/>
  <c r="CX1253" i="3"/>
  <c r="CY1253" i="3"/>
  <c r="CZ1253" i="3"/>
  <c r="DA1253" i="3"/>
  <c r="A1254" i="3"/>
  <c r="CY1254" i="3"/>
  <c r="CZ1254" i="3"/>
  <c r="DA1254" i="3"/>
  <c r="A1255" i="3"/>
  <c r="CX1255" i="3"/>
  <c r="CY1255" i="3"/>
  <c r="CZ1255" i="3"/>
  <c r="DA1255" i="3"/>
  <c r="A1256" i="3"/>
  <c r="CX1256" i="3"/>
  <c r="CY1256" i="3"/>
  <c r="CZ1256" i="3"/>
  <c r="DA1256" i="3"/>
  <c r="A1257" i="3"/>
  <c r="CX1257" i="3"/>
  <c r="CY1257" i="3"/>
  <c r="CZ1257" i="3"/>
  <c r="DA1257" i="3"/>
  <c r="A1258" i="3"/>
  <c r="CX1258" i="3"/>
  <c r="CY1258" i="3"/>
  <c r="CZ1258" i="3"/>
  <c r="DA1258" i="3"/>
  <c r="A1259" i="3"/>
  <c r="CX1259" i="3"/>
  <c r="CY1259" i="3"/>
  <c r="CZ1259" i="3"/>
  <c r="DA1259" i="3"/>
  <c r="A1260" i="3"/>
  <c r="CX1260" i="3"/>
  <c r="CY1260" i="3"/>
  <c r="CZ1260" i="3"/>
  <c r="DA1260" i="3"/>
  <c r="A1261" i="3"/>
  <c r="CX1261" i="3"/>
  <c r="CY1261" i="3"/>
  <c r="CZ1261" i="3"/>
  <c r="DA1261" i="3"/>
  <c r="A1262" i="3"/>
  <c r="CX1262" i="3"/>
  <c r="CY1262" i="3"/>
  <c r="CZ1262" i="3"/>
  <c r="DA1262" i="3"/>
  <c r="A1263" i="3"/>
  <c r="CX1263" i="3"/>
  <c r="CY1263" i="3"/>
  <c r="CZ1263" i="3"/>
  <c r="DA1263" i="3"/>
  <c r="A1264" i="3"/>
  <c r="CX1264" i="3"/>
  <c r="CY1264" i="3"/>
  <c r="CZ1264" i="3"/>
  <c r="DA1264" i="3"/>
  <c r="A1265" i="3"/>
  <c r="CX1265" i="3"/>
  <c r="CY1265" i="3"/>
  <c r="CZ1265" i="3"/>
  <c r="DA1265" i="3"/>
  <c r="A1266" i="3"/>
  <c r="CX1266" i="3"/>
  <c r="CY1266" i="3"/>
  <c r="CZ1266" i="3"/>
  <c r="DA1266" i="3"/>
  <c r="A1267" i="3"/>
  <c r="CX1267" i="3"/>
  <c r="CY1267" i="3"/>
  <c r="CZ1267" i="3"/>
  <c r="DA1267" i="3"/>
  <c r="A1268" i="3"/>
  <c r="CX1268" i="3"/>
  <c r="CY1268" i="3"/>
  <c r="CZ1268" i="3"/>
  <c r="DA1268" i="3"/>
  <c r="A1269" i="3"/>
  <c r="CX1269" i="3"/>
  <c r="CY1269" i="3"/>
  <c r="CZ1269" i="3"/>
  <c r="DA1269" i="3"/>
  <c r="A1270" i="3"/>
  <c r="CX1270" i="3"/>
  <c r="CY1270" i="3"/>
  <c r="CZ1270" i="3"/>
  <c r="DA1270" i="3"/>
  <c r="D12" i="1"/>
  <c r="B410" i="1"/>
  <c r="B18" i="1" s="1"/>
  <c r="C410" i="1"/>
  <c r="C18" i="1" s="1"/>
  <c r="D410" i="1"/>
  <c r="D18" i="1" s="1"/>
  <c r="E18" i="1"/>
  <c r="F410" i="1"/>
  <c r="F18" i="1"/>
  <c r="G410" i="1"/>
  <c r="G18" i="1"/>
  <c r="AC30" i="1"/>
  <c r="CQ30" i="1"/>
  <c r="P30" i="1" s="1"/>
  <c r="AE30" i="1"/>
  <c r="AF30" i="1"/>
  <c r="CT30" i="1" s="1"/>
  <c r="S30" i="1" s="1"/>
  <c r="AC32" i="1"/>
  <c r="CQ32" i="1"/>
  <c r="P32" i="1" s="1"/>
  <c r="AE32" i="1"/>
  <c r="AD32" i="1" s="1"/>
  <c r="CR32" i="1"/>
  <c r="Q32" i="1" s="1"/>
  <c r="AF32" i="1"/>
  <c r="CT32" i="1" s="1"/>
  <c r="S32" i="1"/>
  <c r="AC34" i="1"/>
  <c r="CQ34" i="1"/>
  <c r="P34" i="1" s="1"/>
  <c r="AE34" i="1"/>
  <c r="AD34" i="1" s="1"/>
  <c r="CR34" i="1" s="1"/>
  <c r="Q34" i="1" s="1"/>
  <c r="AF34" i="1"/>
  <c r="AC36" i="1"/>
  <c r="CQ36" i="1"/>
  <c r="P36" i="1" s="1"/>
  <c r="AE36" i="1"/>
  <c r="AD36" i="1" s="1"/>
  <c r="CR36" i="1"/>
  <c r="Q36" i="1" s="1"/>
  <c r="AF36" i="1"/>
  <c r="CT36" i="1" s="1"/>
  <c r="S36" i="1"/>
  <c r="AC38" i="1"/>
  <c r="CQ38" i="1"/>
  <c r="P38" i="1" s="1"/>
  <c r="AE38" i="1"/>
  <c r="AF38" i="1"/>
  <c r="CT38" i="1" s="1"/>
  <c r="S38" i="1" s="1"/>
  <c r="AC40" i="1"/>
  <c r="CQ40" i="1"/>
  <c r="P40" i="1" s="1"/>
  <c r="AE40" i="1"/>
  <c r="AD40" i="1" s="1"/>
  <c r="CR40" i="1"/>
  <c r="Q40" i="1" s="1"/>
  <c r="AF40" i="1"/>
  <c r="CT40" i="1" s="1"/>
  <c r="S40" i="1"/>
  <c r="AC42" i="1"/>
  <c r="CQ42" i="1"/>
  <c r="AE42" i="1"/>
  <c r="AD42" i="1" s="1"/>
  <c r="CR42" i="1" s="1"/>
  <c r="AF42" i="1"/>
  <c r="AC44" i="1"/>
  <c r="CQ44" i="1" s="1"/>
  <c r="P44" i="1" s="1"/>
  <c r="AE44" i="1"/>
  <c r="AD44" i="1" s="1"/>
  <c r="CR44" i="1"/>
  <c r="Q44" i="1" s="1"/>
  <c r="AF44" i="1"/>
  <c r="CT44" i="1" s="1"/>
  <c r="S44" i="1"/>
  <c r="AC46" i="1"/>
  <c r="CQ46" i="1"/>
  <c r="P46" i="1" s="1"/>
  <c r="AE46" i="1"/>
  <c r="AF46" i="1"/>
  <c r="CT46" i="1" s="1"/>
  <c r="S46" i="1" s="1"/>
  <c r="AC48" i="1"/>
  <c r="CQ48" i="1"/>
  <c r="P48" i="1" s="1"/>
  <c r="AE48" i="1"/>
  <c r="AD48" i="1" s="1"/>
  <c r="CR48" i="1"/>
  <c r="Q48" i="1" s="1"/>
  <c r="AF48" i="1"/>
  <c r="CT48" i="1" s="1"/>
  <c r="S48" i="1"/>
  <c r="CZ48" i="1" s="1"/>
  <c r="AC50" i="1"/>
  <c r="CQ50" i="1"/>
  <c r="P50" i="1" s="1"/>
  <c r="AE50" i="1"/>
  <c r="AF50" i="1"/>
  <c r="CT50" i="1" s="1"/>
  <c r="S50" i="1" s="1"/>
  <c r="AC86" i="1"/>
  <c r="CQ86" i="1"/>
  <c r="P86" i="1" s="1"/>
  <c r="AE86" i="1"/>
  <c r="AF86" i="1"/>
  <c r="CT86" i="1" s="1"/>
  <c r="S86" i="1" s="1"/>
  <c r="AC88" i="1"/>
  <c r="CQ88" i="1"/>
  <c r="P88" i="1" s="1"/>
  <c r="AE88" i="1"/>
  <c r="AD88" i="1" s="1"/>
  <c r="CR88" i="1"/>
  <c r="Q88" i="1" s="1"/>
  <c r="AF88" i="1"/>
  <c r="CT88" i="1" s="1"/>
  <c r="S88" i="1"/>
  <c r="AC90" i="1"/>
  <c r="CQ90" i="1"/>
  <c r="P90" i="1" s="1"/>
  <c r="AE90" i="1"/>
  <c r="AF90" i="1"/>
  <c r="CT90" i="1" s="1"/>
  <c r="S90" i="1" s="1"/>
  <c r="AC92" i="1"/>
  <c r="CQ92" i="1"/>
  <c r="P92" i="1" s="1"/>
  <c r="AE92" i="1"/>
  <c r="AD92" i="1" s="1"/>
  <c r="CR92" i="1"/>
  <c r="Q92" i="1" s="1"/>
  <c r="AF92" i="1"/>
  <c r="CT92" i="1" s="1"/>
  <c r="S92" i="1"/>
  <c r="AC94" i="1"/>
  <c r="CQ94" i="1"/>
  <c r="P94" i="1" s="1"/>
  <c r="AE94" i="1"/>
  <c r="AF94" i="1"/>
  <c r="CT94" i="1" s="1"/>
  <c r="S94" i="1" s="1"/>
  <c r="AC96" i="1"/>
  <c r="CQ96" i="1"/>
  <c r="P96" i="1" s="1"/>
  <c r="AE96" i="1"/>
  <c r="AD96" i="1" s="1"/>
  <c r="CR96" i="1"/>
  <c r="Q96" i="1" s="1"/>
  <c r="AF96" i="1"/>
  <c r="CT96" i="1" s="1"/>
  <c r="S96" i="1"/>
  <c r="AC98" i="1"/>
  <c r="CQ98" i="1"/>
  <c r="P98" i="1" s="1"/>
  <c r="AE98" i="1"/>
  <c r="AF98" i="1"/>
  <c r="CT98" i="1" s="1"/>
  <c r="S98" i="1" s="1"/>
  <c r="AC100" i="1"/>
  <c r="CQ100" i="1"/>
  <c r="P100" i="1" s="1"/>
  <c r="AE100" i="1"/>
  <c r="AD100" i="1" s="1"/>
  <c r="CR100" i="1"/>
  <c r="Q100" i="1" s="1"/>
  <c r="AF100" i="1"/>
  <c r="CT100" i="1" s="1"/>
  <c r="S100" i="1"/>
  <c r="AC102" i="1"/>
  <c r="CQ102" i="1"/>
  <c r="P102" i="1" s="1"/>
  <c r="AE102" i="1"/>
  <c r="AF102" i="1"/>
  <c r="CT102" i="1" s="1"/>
  <c r="S102" i="1" s="1"/>
  <c r="AC104" i="1"/>
  <c r="CQ104" i="1"/>
  <c r="P104" i="1" s="1"/>
  <c r="AE104" i="1"/>
  <c r="AD104" i="1" s="1"/>
  <c r="CR104" i="1"/>
  <c r="Q104" i="1" s="1"/>
  <c r="AF104" i="1"/>
  <c r="CT104" i="1" s="1"/>
  <c r="S104" i="1"/>
  <c r="AC106" i="1"/>
  <c r="CQ106" i="1"/>
  <c r="P106" i="1" s="1"/>
  <c r="AE106" i="1"/>
  <c r="AF106" i="1"/>
  <c r="CT106" i="1" s="1"/>
  <c r="S106" i="1" s="1"/>
  <c r="AC108" i="1"/>
  <c r="CQ108" i="1"/>
  <c r="P108" i="1" s="1"/>
  <c r="AE108" i="1"/>
  <c r="AD108" i="1" s="1"/>
  <c r="CR108" i="1"/>
  <c r="Q108" i="1" s="1"/>
  <c r="AF108" i="1"/>
  <c r="CT108" i="1" s="1"/>
  <c r="S108" i="1"/>
  <c r="AC110" i="1"/>
  <c r="CQ110" i="1"/>
  <c r="P110" i="1" s="1"/>
  <c r="AE110" i="1"/>
  <c r="AF110" i="1"/>
  <c r="CT110" i="1" s="1"/>
  <c r="S110" i="1" s="1"/>
  <c r="AC112" i="1"/>
  <c r="CQ112" i="1"/>
  <c r="P112" i="1" s="1"/>
  <c r="AE112" i="1"/>
  <c r="AD112" i="1" s="1"/>
  <c r="CR112" i="1"/>
  <c r="Q112" i="1" s="1"/>
  <c r="AF112" i="1"/>
  <c r="CT112" i="1" s="1"/>
  <c r="S112" i="1"/>
  <c r="AC148" i="1"/>
  <c r="CQ148" i="1"/>
  <c r="P148" i="1" s="1"/>
  <c r="AE148" i="1"/>
  <c r="AD148" i="1" s="1"/>
  <c r="CR148" i="1"/>
  <c r="Q148" i="1" s="1"/>
  <c r="AF148" i="1"/>
  <c r="CT148" i="1" s="1"/>
  <c r="S148" i="1"/>
  <c r="AC150" i="1"/>
  <c r="CQ150" i="1"/>
  <c r="P150" i="1" s="1"/>
  <c r="AE150" i="1"/>
  <c r="AF150" i="1"/>
  <c r="CT150" i="1" s="1"/>
  <c r="S150" i="1" s="1"/>
  <c r="AC152" i="1"/>
  <c r="CQ152" i="1"/>
  <c r="P152" i="1" s="1"/>
  <c r="AE152" i="1"/>
  <c r="AD152" i="1" s="1"/>
  <c r="CR152" i="1"/>
  <c r="Q152" i="1" s="1"/>
  <c r="AF152" i="1"/>
  <c r="CT152" i="1" s="1"/>
  <c r="S152" i="1"/>
  <c r="AC154" i="1"/>
  <c r="CQ154" i="1"/>
  <c r="P154" i="1" s="1"/>
  <c r="AE154" i="1"/>
  <c r="AF154" i="1"/>
  <c r="CT154" i="1" s="1"/>
  <c r="S154" i="1" s="1"/>
  <c r="AC156" i="1"/>
  <c r="CQ156" i="1"/>
  <c r="P156" i="1" s="1"/>
  <c r="AE156" i="1"/>
  <c r="AD156" i="1" s="1"/>
  <c r="CR156" i="1"/>
  <c r="Q156" i="1" s="1"/>
  <c r="AF156" i="1"/>
  <c r="CT156" i="1"/>
  <c r="S156" i="1" s="1"/>
  <c r="AC158" i="1"/>
  <c r="CQ158" i="1"/>
  <c r="P158" i="1" s="1"/>
  <c r="AE158" i="1"/>
  <c r="AD158" i="1"/>
  <c r="CR158" i="1" s="1"/>
  <c r="Q158" i="1" s="1"/>
  <c r="AF158" i="1"/>
  <c r="CT158" i="1" s="1"/>
  <c r="S158" i="1"/>
  <c r="AC160" i="1"/>
  <c r="CQ160" i="1" s="1"/>
  <c r="P160" i="1" s="1"/>
  <c r="AE160" i="1"/>
  <c r="AF160" i="1"/>
  <c r="CT160" i="1"/>
  <c r="S160" i="1" s="1"/>
  <c r="AC162" i="1"/>
  <c r="CQ162" i="1"/>
  <c r="P162" i="1" s="1"/>
  <c r="AE162" i="1"/>
  <c r="AD162" i="1"/>
  <c r="CR162" i="1" s="1"/>
  <c r="Q162" i="1" s="1"/>
  <c r="AF162" i="1"/>
  <c r="CT162" i="1" s="1"/>
  <c r="S162" i="1"/>
  <c r="AC164" i="1"/>
  <c r="CQ164" i="1" s="1"/>
  <c r="P164" i="1" s="1"/>
  <c r="AE164" i="1"/>
  <c r="AF164" i="1"/>
  <c r="CT164" i="1"/>
  <c r="S164" i="1" s="1"/>
  <c r="AC166" i="1"/>
  <c r="CQ166" i="1"/>
  <c r="P166" i="1" s="1"/>
  <c r="AE166" i="1"/>
  <c r="AD166" i="1"/>
  <c r="CR166" i="1" s="1"/>
  <c r="Q166" i="1" s="1"/>
  <c r="AF166" i="1"/>
  <c r="CT166" i="1" s="1"/>
  <c r="S166" i="1"/>
  <c r="AC168" i="1"/>
  <c r="CQ168" i="1" s="1"/>
  <c r="P168" i="1" s="1"/>
  <c r="AE168" i="1"/>
  <c r="AF168" i="1"/>
  <c r="CT168" i="1"/>
  <c r="S168" i="1" s="1"/>
  <c r="AC170" i="1"/>
  <c r="CQ170" i="1"/>
  <c r="P170" i="1" s="1"/>
  <c r="AE170" i="1"/>
  <c r="AD170" i="1"/>
  <c r="CR170" i="1" s="1"/>
  <c r="Q170" i="1" s="1"/>
  <c r="AF170" i="1"/>
  <c r="CT170" i="1" s="1"/>
  <c r="S170" i="1"/>
  <c r="AC172" i="1"/>
  <c r="CQ172" i="1" s="1"/>
  <c r="P172" i="1" s="1"/>
  <c r="AE172" i="1"/>
  <c r="AF172" i="1"/>
  <c r="CT172" i="1"/>
  <c r="S172" i="1" s="1"/>
  <c r="AC174" i="1"/>
  <c r="CQ174" i="1"/>
  <c r="P174" i="1" s="1"/>
  <c r="AE174" i="1"/>
  <c r="AD174" i="1"/>
  <c r="CR174" i="1" s="1"/>
  <c r="Q174" i="1" s="1"/>
  <c r="AF174" i="1"/>
  <c r="CT174" i="1" s="1"/>
  <c r="S174" i="1"/>
  <c r="AC176" i="1"/>
  <c r="CQ176" i="1" s="1"/>
  <c r="P176" i="1" s="1"/>
  <c r="AE176" i="1"/>
  <c r="AF176" i="1"/>
  <c r="CT176" i="1"/>
  <c r="S176" i="1" s="1"/>
  <c r="AC178" i="1"/>
  <c r="CQ178" i="1" s="1"/>
  <c r="P178" i="1"/>
  <c r="AE178" i="1"/>
  <c r="AD178" i="1"/>
  <c r="CR178" i="1" s="1"/>
  <c r="Q178" i="1" s="1"/>
  <c r="CP178" i="1" s="1"/>
  <c r="O178" i="1" s="1"/>
  <c r="AF178" i="1"/>
  <c r="CT178" i="1"/>
  <c r="S178" i="1" s="1"/>
  <c r="AC180" i="1"/>
  <c r="CQ180" i="1" s="1"/>
  <c r="P180" i="1"/>
  <c r="AE180" i="1"/>
  <c r="AD180" i="1"/>
  <c r="CR180" i="1" s="1"/>
  <c r="Q180" i="1" s="1"/>
  <c r="AF180" i="1"/>
  <c r="CT180" i="1"/>
  <c r="S180" i="1" s="1"/>
  <c r="CP180" i="1" s="1"/>
  <c r="O180" i="1" s="1"/>
  <c r="AC216" i="1"/>
  <c r="CQ216" i="1" s="1"/>
  <c r="P216" i="1"/>
  <c r="AE216" i="1"/>
  <c r="AD216" i="1"/>
  <c r="CR216" i="1" s="1"/>
  <c r="Q216" i="1"/>
  <c r="AF216" i="1"/>
  <c r="CT216" i="1"/>
  <c r="S216" i="1" s="1"/>
  <c r="AC218" i="1"/>
  <c r="CQ218" i="1" s="1"/>
  <c r="P218" i="1"/>
  <c r="AE218" i="1"/>
  <c r="AD218" i="1"/>
  <c r="CR218" i="1" s="1"/>
  <c r="Q218" i="1"/>
  <c r="AF218" i="1"/>
  <c r="CT218" i="1"/>
  <c r="S218" i="1" s="1"/>
  <c r="AC220" i="1"/>
  <c r="CQ220" i="1" s="1"/>
  <c r="P220" i="1"/>
  <c r="CP220" i="1" s="1"/>
  <c r="O220" i="1" s="1"/>
  <c r="AE220" i="1"/>
  <c r="AD220" i="1"/>
  <c r="CR220" i="1" s="1"/>
  <c r="Q220" i="1"/>
  <c r="AF220" i="1"/>
  <c r="CT220" i="1"/>
  <c r="S220" i="1" s="1"/>
  <c r="AC222" i="1"/>
  <c r="CQ222" i="1" s="1"/>
  <c r="P222" i="1"/>
  <c r="CP222" i="1" s="1"/>
  <c r="O222" i="1" s="1"/>
  <c r="AE222" i="1"/>
  <c r="AD222" i="1"/>
  <c r="CR222" i="1" s="1"/>
  <c r="Q222" i="1"/>
  <c r="AF222" i="1"/>
  <c r="CT222" i="1"/>
  <c r="S222" i="1" s="1"/>
  <c r="AC224" i="1"/>
  <c r="CQ224" i="1" s="1"/>
  <c r="P224" i="1"/>
  <c r="AE224" i="1"/>
  <c r="AD224" i="1"/>
  <c r="CR224" i="1" s="1"/>
  <c r="Q224" i="1"/>
  <c r="AF224" i="1"/>
  <c r="CT224" i="1"/>
  <c r="S224" i="1" s="1"/>
  <c r="CY224" i="1" s="1"/>
  <c r="X224" i="1" s="1"/>
  <c r="AC226" i="1"/>
  <c r="CQ226" i="1" s="1"/>
  <c r="P226" i="1"/>
  <c r="AE226" i="1"/>
  <c r="AD226" i="1"/>
  <c r="CR226" i="1" s="1"/>
  <c r="Q226" i="1"/>
  <c r="AF226" i="1"/>
  <c r="CT226" i="1"/>
  <c r="S226" i="1" s="1"/>
  <c r="AC228" i="1"/>
  <c r="CQ228" i="1" s="1"/>
  <c r="P228" i="1"/>
  <c r="CP228" i="1" s="1"/>
  <c r="O228" i="1" s="1"/>
  <c r="AE228" i="1"/>
  <c r="AD228" i="1"/>
  <c r="CR228" i="1" s="1"/>
  <c r="Q228" i="1"/>
  <c r="AF228" i="1"/>
  <c r="CT228" i="1"/>
  <c r="S228" i="1" s="1"/>
  <c r="AC230" i="1"/>
  <c r="CQ230" i="1" s="1"/>
  <c r="P230" i="1"/>
  <c r="CP230" i="1" s="1"/>
  <c r="O230" i="1" s="1"/>
  <c r="AE230" i="1"/>
  <c r="AD230" i="1"/>
  <c r="CR230" i="1" s="1"/>
  <c r="Q230" i="1"/>
  <c r="AF230" i="1"/>
  <c r="CT230" i="1"/>
  <c r="S230" i="1" s="1"/>
  <c r="AC232" i="1"/>
  <c r="CQ232" i="1" s="1"/>
  <c r="P232" i="1"/>
  <c r="AE232" i="1"/>
  <c r="AD232" i="1"/>
  <c r="CR232" i="1" s="1"/>
  <c r="Q232" i="1"/>
  <c r="AF232" i="1"/>
  <c r="CT232" i="1"/>
  <c r="S232" i="1" s="1"/>
  <c r="CY232" i="1" s="1"/>
  <c r="X232" i="1" s="1"/>
  <c r="AC234" i="1"/>
  <c r="CQ234" i="1" s="1"/>
  <c r="P234" i="1"/>
  <c r="AE234" i="1"/>
  <c r="AD234" i="1"/>
  <c r="CR234" i="1" s="1"/>
  <c r="Q234" i="1"/>
  <c r="AF234" i="1"/>
  <c r="CT234" i="1"/>
  <c r="S234" i="1" s="1"/>
  <c r="AC236" i="1"/>
  <c r="CQ236" i="1" s="1"/>
  <c r="P236" i="1"/>
  <c r="CP236" i="1" s="1"/>
  <c r="O236" i="1" s="1"/>
  <c r="AE236" i="1"/>
  <c r="AD236" i="1"/>
  <c r="CR236" i="1" s="1"/>
  <c r="Q236" i="1"/>
  <c r="AF236" i="1"/>
  <c r="CT236" i="1"/>
  <c r="S236" i="1" s="1"/>
  <c r="AC238" i="1"/>
  <c r="CQ238" i="1" s="1"/>
  <c r="I238" i="1"/>
  <c r="S238" i="1" s="1"/>
  <c r="AE238" i="1"/>
  <c r="AF238" i="1"/>
  <c r="CT238" i="1" s="1"/>
  <c r="AC240" i="1"/>
  <c r="CQ240" i="1"/>
  <c r="P240" i="1" s="1"/>
  <c r="AE240" i="1"/>
  <c r="AF240" i="1"/>
  <c r="CT240" i="1" s="1"/>
  <c r="S240" i="1"/>
  <c r="AC242" i="1"/>
  <c r="CQ242" i="1"/>
  <c r="P242" i="1" s="1"/>
  <c r="AE242" i="1"/>
  <c r="AF242" i="1"/>
  <c r="CT242" i="1" s="1"/>
  <c r="S242" i="1" s="1"/>
  <c r="AC244" i="1"/>
  <c r="CQ244" i="1"/>
  <c r="AE244" i="1"/>
  <c r="AD244" i="1" s="1"/>
  <c r="CR244" i="1"/>
  <c r="AF244" i="1"/>
  <c r="CT244" i="1" s="1"/>
  <c r="S244" i="1" s="1"/>
  <c r="AC246" i="1"/>
  <c r="CQ246" i="1"/>
  <c r="P246" i="1" s="1"/>
  <c r="AE246" i="1"/>
  <c r="AF246" i="1"/>
  <c r="CT246" i="1" s="1"/>
  <c r="S246" i="1"/>
  <c r="AC248" i="1"/>
  <c r="CQ248" i="1"/>
  <c r="P248" i="1" s="1"/>
  <c r="AE248" i="1"/>
  <c r="AF248" i="1"/>
  <c r="CT248" i="1" s="1"/>
  <c r="S248" i="1"/>
  <c r="AC250" i="1"/>
  <c r="CQ250" i="1"/>
  <c r="P250" i="1" s="1"/>
  <c r="AE250" i="1"/>
  <c r="AF250" i="1"/>
  <c r="CT250" i="1" s="1"/>
  <c r="S250" i="1" s="1"/>
  <c r="AC252" i="1"/>
  <c r="CQ252" i="1"/>
  <c r="P252" i="1" s="1"/>
  <c r="AE252" i="1"/>
  <c r="AD252" i="1" s="1"/>
  <c r="CR252" i="1"/>
  <c r="Q252" i="1" s="1"/>
  <c r="AF252" i="1"/>
  <c r="CT252" i="1" s="1"/>
  <c r="S252" i="1" s="1"/>
  <c r="AC254" i="1"/>
  <c r="CQ254" i="1"/>
  <c r="P254" i="1" s="1"/>
  <c r="AE254" i="1"/>
  <c r="AF254" i="1"/>
  <c r="CT254" i="1" s="1"/>
  <c r="S254" i="1"/>
  <c r="AC256" i="1"/>
  <c r="CQ256" i="1"/>
  <c r="P256" i="1" s="1"/>
  <c r="AE256" i="1"/>
  <c r="AF256" i="1"/>
  <c r="CT256" i="1" s="1"/>
  <c r="S256" i="1"/>
  <c r="AC258" i="1"/>
  <c r="CQ258" i="1"/>
  <c r="I258" i="1"/>
  <c r="P258" i="1"/>
  <c r="AE258" i="1"/>
  <c r="AD258" i="1"/>
  <c r="CR258" i="1" s="1"/>
  <c r="Q258" i="1"/>
  <c r="AF258" i="1"/>
  <c r="CT258" i="1"/>
  <c r="S258" i="1" s="1"/>
  <c r="AC260" i="1"/>
  <c r="CQ260" i="1" s="1"/>
  <c r="P260" i="1"/>
  <c r="AE260" i="1"/>
  <c r="AD260" i="1"/>
  <c r="CR260" i="1" s="1"/>
  <c r="Q260" i="1"/>
  <c r="AF260" i="1"/>
  <c r="CT260" i="1"/>
  <c r="S260" i="1" s="1"/>
  <c r="AC262" i="1"/>
  <c r="CQ262" i="1" s="1"/>
  <c r="P262" i="1"/>
  <c r="CP262" i="1" s="1"/>
  <c r="O262" i="1" s="1"/>
  <c r="AE262" i="1"/>
  <c r="AD262" i="1"/>
  <c r="CR262" i="1" s="1"/>
  <c r="Q262" i="1"/>
  <c r="AF262" i="1"/>
  <c r="CT262" i="1"/>
  <c r="S262" i="1" s="1"/>
  <c r="AC264" i="1"/>
  <c r="CQ264" i="1" s="1"/>
  <c r="P264" i="1"/>
  <c r="CP264" i="1" s="1"/>
  <c r="O264" i="1" s="1"/>
  <c r="AE264" i="1"/>
  <c r="AD264" i="1"/>
  <c r="CR264" i="1" s="1"/>
  <c r="Q264" i="1"/>
  <c r="AF264" i="1"/>
  <c r="CT264" i="1"/>
  <c r="S264" i="1" s="1"/>
  <c r="AC266" i="1"/>
  <c r="CQ266" i="1" s="1"/>
  <c r="P266" i="1"/>
  <c r="AE266" i="1"/>
  <c r="AD266" i="1"/>
  <c r="CR266" i="1" s="1"/>
  <c r="Q266" i="1"/>
  <c r="AF266" i="1"/>
  <c r="CT266" i="1"/>
  <c r="S266" i="1" s="1"/>
  <c r="AC302" i="1"/>
  <c r="CQ302" i="1" s="1"/>
  <c r="P302" i="1" s="1"/>
  <c r="AE302" i="1"/>
  <c r="AD302" i="1"/>
  <c r="CR302" i="1" s="1"/>
  <c r="Q302" i="1"/>
  <c r="AF302" i="1"/>
  <c r="CT302" i="1"/>
  <c r="S302" i="1" s="1"/>
  <c r="AC304" i="1"/>
  <c r="CQ304" i="1" s="1"/>
  <c r="P304" i="1" s="1"/>
  <c r="AE304" i="1"/>
  <c r="AD304" i="1"/>
  <c r="CR304" i="1" s="1"/>
  <c r="Q304" i="1"/>
  <c r="AF304" i="1"/>
  <c r="CT304" i="1"/>
  <c r="S304" i="1" s="1"/>
  <c r="AC306" i="1"/>
  <c r="CQ306" i="1" s="1"/>
  <c r="P306" i="1"/>
  <c r="CP306" i="1" s="1"/>
  <c r="O306" i="1" s="1"/>
  <c r="AE306" i="1"/>
  <c r="AD306" i="1"/>
  <c r="CR306" i="1" s="1"/>
  <c r="Q306" i="1"/>
  <c r="AF306" i="1"/>
  <c r="CT306" i="1"/>
  <c r="S306" i="1" s="1"/>
  <c r="AC308" i="1"/>
  <c r="CQ308" i="1" s="1"/>
  <c r="P308" i="1"/>
  <c r="CP308" i="1" s="1"/>
  <c r="O308" i="1" s="1"/>
  <c r="AE308" i="1"/>
  <c r="AD308" i="1"/>
  <c r="CR308" i="1" s="1"/>
  <c r="Q308" i="1"/>
  <c r="AF308" i="1"/>
  <c r="CT308" i="1"/>
  <c r="S308" i="1" s="1"/>
  <c r="AC310" i="1"/>
  <c r="CQ310" i="1" s="1"/>
  <c r="P310" i="1" s="1"/>
  <c r="CP310" i="1" s="1"/>
  <c r="O310" i="1" s="1"/>
  <c r="AE310" i="1"/>
  <c r="AD310" i="1"/>
  <c r="CR310" i="1" s="1"/>
  <c r="Q310" i="1"/>
  <c r="AF310" i="1"/>
  <c r="CT310" i="1"/>
  <c r="S310" i="1" s="1"/>
  <c r="AC312" i="1"/>
  <c r="CQ312" i="1" s="1"/>
  <c r="P312" i="1" s="1"/>
  <c r="AE312" i="1"/>
  <c r="AD312" i="1"/>
  <c r="CR312" i="1" s="1"/>
  <c r="Q312" i="1"/>
  <c r="AF312" i="1"/>
  <c r="CT312" i="1"/>
  <c r="S312" i="1" s="1"/>
  <c r="AC378" i="1"/>
  <c r="CQ378" i="1"/>
  <c r="P378" i="1" s="1"/>
  <c r="AE378" i="1"/>
  <c r="AF378" i="1"/>
  <c r="CT378" i="1" s="1"/>
  <c r="S378" i="1"/>
  <c r="AF381" i="1" s="1"/>
  <c r="AC381" i="1"/>
  <c r="P381" i="1" s="1"/>
  <c r="CS32" i="1"/>
  <c r="R32" i="1"/>
  <c r="CS34" i="1"/>
  <c r="R34" i="1"/>
  <c r="CS36" i="1"/>
  <c r="R36" i="1"/>
  <c r="CS40" i="1"/>
  <c r="R40" i="1"/>
  <c r="CS42" i="1"/>
  <c r="R42" i="1"/>
  <c r="CS44" i="1"/>
  <c r="R44" i="1"/>
  <c r="CS48" i="1"/>
  <c r="R48" i="1"/>
  <c r="CS88" i="1"/>
  <c r="R88" i="1"/>
  <c r="CS92" i="1"/>
  <c r="R92" i="1"/>
  <c r="CS96" i="1"/>
  <c r="R96" i="1"/>
  <c r="CS100" i="1"/>
  <c r="R100" i="1"/>
  <c r="CS104" i="1"/>
  <c r="R104" i="1"/>
  <c r="CS108" i="1"/>
  <c r="R108" i="1"/>
  <c r="CS112" i="1"/>
  <c r="R112" i="1"/>
  <c r="CS148" i="1"/>
  <c r="R148" i="1"/>
  <c r="CS152" i="1"/>
  <c r="R152" i="1"/>
  <c r="CS156" i="1"/>
  <c r="R156" i="1"/>
  <c r="CS158" i="1"/>
  <c r="R158" i="1"/>
  <c r="CS162" i="1"/>
  <c r="R162" i="1"/>
  <c r="CS166" i="1"/>
  <c r="R166" i="1"/>
  <c r="CS170" i="1"/>
  <c r="R170" i="1"/>
  <c r="CS174" i="1"/>
  <c r="R174" i="1"/>
  <c r="CS178" i="1"/>
  <c r="R178" i="1"/>
  <c r="CS180" i="1"/>
  <c r="R180" i="1"/>
  <c r="CS216" i="1"/>
  <c r="R216" i="1"/>
  <c r="CS218" i="1"/>
  <c r="R218" i="1"/>
  <c r="CS220" i="1"/>
  <c r="R220" i="1"/>
  <c r="CS222" i="1"/>
  <c r="R222" i="1"/>
  <c r="CS224" i="1"/>
  <c r="R224" i="1"/>
  <c r="CS226" i="1"/>
  <c r="R226" i="1"/>
  <c r="CS228" i="1"/>
  <c r="R228" i="1"/>
  <c r="CS230" i="1"/>
  <c r="R230" i="1"/>
  <c r="CS232" i="1"/>
  <c r="R232" i="1"/>
  <c r="CS234" i="1"/>
  <c r="R234" i="1"/>
  <c r="CS236" i="1"/>
  <c r="R236" i="1"/>
  <c r="CS244" i="1"/>
  <c r="CS252" i="1"/>
  <c r="R252" i="1"/>
  <c r="CS258" i="1"/>
  <c r="R258" i="1"/>
  <c r="CS260" i="1"/>
  <c r="R260" i="1"/>
  <c r="CS262" i="1"/>
  <c r="R262" i="1"/>
  <c r="CY262" i="1" s="1"/>
  <c r="CS264" i="1"/>
  <c r="R264" i="1"/>
  <c r="CS266" i="1"/>
  <c r="R266" i="1"/>
  <c r="CS302" i="1"/>
  <c r="R302" i="1"/>
  <c r="CS304" i="1"/>
  <c r="R304" i="1"/>
  <c r="CS306" i="1"/>
  <c r="R306" i="1"/>
  <c r="CS308" i="1"/>
  <c r="R308" i="1"/>
  <c r="CS310" i="1"/>
  <c r="R310" i="1"/>
  <c r="CS312" i="1"/>
  <c r="R312" i="1"/>
  <c r="AF315" i="1"/>
  <c r="S315" i="1"/>
  <c r="S300" i="1" s="1"/>
  <c r="S381" i="1"/>
  <c r="AG30" i="1"/>
  <c r="CU30" i="1"/>
  <c r="T30" i="1"/>
  <c r="AG32" i="1"/>
  <c r="CU32" i="1" s="1"/>
  <c r="T32" i="1" s="1"/>
  <c r="AG34" i="1"/>
  <c r="CU34" i="1"/>
  <c r="T34" i="1" s="1"/>
  <c r="AG36" i="1"/>
  <c r="CU36" i="1" s="1"/>
  <c r="T36" i="1" s="1"/>
  <c r="AG38" i="1"/>
  <c r="CU38" i="1"/>
  <c r="T38" i="1" s="1"/>
  <c r="AG40" i="1"/>
  <c r="CU40" i="1" s="1"/>
  <c r="T40" i="1"/>
  <c r="AG42" i="1"/>
  <c r="CU42" i="1" s="1"/>
  <c r="T42" i="1" s="1"/>
  <c r="AG44" i="1"/>
  <c r="CU44" i="1"/>
  <c r="T44" i="1" s="1"/>
  <c r="AG46" i="1"/>
  <c r="CU46" i="1"/>
  <c r="T46" i="1"/>
  <c r="AG48" i="1"/>
  <c r="CU48" i="1" s="1"/>
  <c r="T48" i="1" s="1"/>
  <c r="AG50" i="1"/>
  <c r="CU50" i="1"/>
  <c r="T50" i="1" s="1"/>
  <c r="AG86" i="1"/>
  <c r="CU86" i="1"/>
  <c r="T86" i="1" s="1"/>
  <c r="AG115" i="1" s="1"/>
  <c r="T115" i="1" s="1"/>
  <c r="T84" i="1" s="1"/>
  <c r="AG88" i="1"/>
  <c r="CU88" i="1"/>
  <c r="T88" i="1"/>
  <c r="AG90" i="1"/>
  <c r="CU90" i="1" s="1"/>
  <c r="T90" i="1" s="1"/>
  <c r="AG92" i="1"/>
  <c r="CU92" i="1" s="1"/>
  <c r="T92" i="1" s="1"/>
  <c r="AG94" i="1"/>
  <c r="CU94" i="1"/>
  <c r="T94" i="1" s="1"/>
  <c r="AG96" i="1"/>
  <c r="CU96" i="1"/>
  <c r="T96" i="1"/>
  <c r="AG98" i="1"/>
  <c r="CU98" i="1" s="1"/>
  <c r="T98" i="1" s="1"/>
  <c r="AG100" i="1"/>
  <c r="CU100" i="1"/>
  <c r="T100" i="1" s="1"/>
  <c r="AG102" i="1"/>
  <c r="CU102" i="1"/>
  <c r="T102" i="1" s="1"/>
  <c r="AG104" i="1"/>
  <c r="CU104" i="1"/>
  <c r="T104" i="1"/>
  <c r="AG106" i="1"/>
  <c r="CU106" i="1" s="1"/>
  <c r="T106" i="1" s="1"/>
  <c r="AG108" i="1"/>
  <c r="CU108" i="1"/>
  <c r="T108" i="1" s="1"/>
  <c r="AG110" i="1"/>
  <c r="CU110" i="1"/>
  <c r="T110" i="1"/>
  <c r="AG112" i="1"/>
  <c r="CU112" i="1"/>
  <c r="T112" i="1"/>
  <c r="AG148" i="1"/>
  <c r="CU148" i="1"/>
  <c r="T148" i="1" s="1"/>
  <c r="AG150" i="1"/>
  <c r="CU150" i="1"/>
  <c r="T150" i="1"/>
  <c r="AG152" i="1"/>
  <c r="CU152" i="1" s="1"/>
  <c r="T152" i="1" s="1"/>
  <c r="AG154" i="1"/>
  <c r="CU154" i="1" s="1"/>
  <c r="T154" i="1" s="1"/>
  <c r="AG156" i="1"/>
  <c r="CU156" i="1"/>
  <c r="T156" i="1"/>
  <c r="AG158" i="1"/>
  <c r="CU158" i="1"/>
  <c r="T158" i="1"/>
  <c r="AG160" i="1"/>
  <c r="CU160" i="1" s="1"/>
  <c r="T160" i="1" s="1"/>
  <c r="AG162" i="1"/>
  <c r="CU162" i="1" s="1"/>
  <c r="T162" i="1" s="1"/>
  <c r="AG164" i="1"/>
  <c r="CU164" i="1"/>
  <c r="T164" i="1"/>
  <c r="AG166" i="1"/>
  <c r="CU166" i="1"/>
  <c r="T166" i="1"/>
  <c r="AG168" i="1"/>
  <c r="CU168" i="1" s="1"/>
  <c r="T168" i="1" s="1"/>
  <c r="AG170" i="1"/>
  <c r="CU170" i="1" s="1"/>
  <c r="T170" i="1" s="1"/>
  <c r="AG172" i="1"/>
  <c r="CU172" i="1"/>
  <c r="T172" i="1" s="1"/>
  <c r="AG174" i="1"/>
  <c r="CU174" i="1"/>
  <c r="T174" i="1"/>
  <c r="AG176" i="1"/>
  <c r="CU176" i="1" s="1"/>
  <c r="T176" i="1" s="1"/>
  <c r="AG178" i="1"/>
  <c r="CU178" i="1"/>
  <c r="T178" i="1" s="1"/>
  <c r="AG180" i="1"/>
  <c r="CU180" i="1"/>
  <c r="T180" i="1" s="1"/>
  <c r="AG216" i="1"/>
  <c r="CU216" i="1" s="1"/>
  <c r="T216" i="1" s="1"/>
  <c r="AG218" i="1"/>
  <c r="CU218" i="1"/>
  <c r="T218" i="1"/>
  <c r="AG220" i="1"/>
  <c r="CU220" i="1"/>
  <c r="T220" i="1"/>
  <c r="AG222" i="1"/>
  <c r="CU222" i="1" s="1"/>
  <c r="T222" i="1" s="1"/>
  <c r="AG224" i="1"/>
  <c r="CU224" i="1" s="1"/>
  <c r="T224" i="1" s="1"/>
  <c r="AG226" i="1"/>
  <c r="CU226" i="1"/>
  <c r="T226" i="1"/>
  <c r="AG228" i="1"/>
  <c r="CU228" i="1"/>
  <c r="T228" i="1"/>
  <c r="AG230" i="1"/>
  <c r="CU230" i="1" s="1"/>
  <c r="T230" i="1" s="1"/>
  <c r="AG232" i="1"/>
  <c r="CU232" i="1" s="1"/>
  <c r="T232" i="1" s="1"/>
  <c r="AG234" i="1"/>
  <c r="CU234" i="1"/>
  <c r="T234" i="1" s="1"/>
  <c r="AG236" i="1"/>
  <c r="CU236" i="1"/>
  <c r="T236" i="1"/>
  <c r="AG238" i="1"/>
  <c r="CU238" i="1" s="1"/>
  <c r="AG240" i="1"/>
  <c r="CU240" i="1"/>
  <c r="T240" i="1" s="1"/>
  <c r="AG242" i="1"/>
  <c r="CU242" i="1"/>
  <c r="T242" i="1" s="1"/>
  <c r="AG244" i="1"/>
  <c r="CU244" i="1"/>
  <c r="AG246" i="1"/>
  <c r="CU246" i="1" s="1"/>
  <c r="T246" i="1" s="1"/>
  <c r="AG248" i="1"/>
  <c r="CU248" i="1"/>
  <c r="T248" i="1" s="1"/>
  <c r="AG250" i="1"/>
  <c r="CU250" i="1"/>
  <c r="T250" i="1"/>
  <c r="AG252" i="1"/>
  <c r="CU252" i="1"/>
  <c r="T252" i="1"/>
  <c r="AG254" i="1"/>
  <c r="CU254" i="1" s="1"/>
  <c r="T254" i="1" s="1"/>
  <c r="AG256" i="1"/>
  <c r="CU256" i="1" s="1"/>
  <c r="T256" i="1" s="1"/>
  <c r="AG258" i="1"/>
  <c r="CU258" i="1"/>
  <c r="T258" i="1" s="1"/>
  <c r="AG260" i="1"/>
  <c r="CU260" i="1"/>
  <c r="T260" i="1"/>
  <c r="AG262" i="1"/>
  <c r="CU262" i="1" s="1"/>
  <c r="T262" i="1" s="1"/>
  <c r="AG264" i="1"/>
  <c r="CU264" i="1" s="1"/>
  <c r="T264" i="1" s="1"/>
  <c r="AG266" i="1"/>
  <c r="CU266" i="1"/>
  <c r="T266" i="1" s="1"/>
  <c r="AG302" i="1"/>
  <c r="CU302" i="1"/>
  <c r="T302" i="1" s="1"/>
  <c r="AG304" i="1"/>
  <c r="CU304" i="1"/>
  <c r="T304" i="1" s="1"/>
  <c r="AG306" i="1"/>
  <c r="CU306" i="1"/>
  <c r="T306" i="1"/>
  <c r="AG308" i="1"/>
  <c r="CU308" i="1" s="1"/>
  <c r="T308" i="1" s="1"/>
  <c r="AG310" i="1"/>
  <c r="CU310" i="1"/>
  <c r="T310" i="1" s="1"/>
  <c r="AG312" i="1"/>
  <c r="CU312" i="1"/>
  <c r="T312" i="1"/>
  <c r="AG378" i="1"/>
  <c r="CU378" i="1" s="1"/>
  <c r="T378" i="1" s="1"/>
  <c r="AG381" i="1" s="1"/>
  <c r="T381" i="1"/>
  <c r="AH30" i="1"/>
  <c r="CV30" i="1" s="1"/>
  <c r="U30" i="1" s="1"/>
  <c r="AH32" i="1"/>
  <c r="CV32" i="1"/>
  <c r="U32" i="1"/>
  <c r="AH34" i="1"/>
  <c r="CV34" i="1"/>
  <c r="U34" i="1"/>
  <c r="AH36" i="1"/>
  <c r="CV36" i="1" s="1"/>
  <c r="U36" i="1" s="1"/>
  <c r="AH38" i="1"/>
  <c r="CV38" i="1" s="1"/>
  <c r="U38" i="1" s="1"/>
  <c r="AH40" i="1"/>
  <c r="CV40" i="1"/>
  <c r="U40" i="1" s="1"/>
  <c r="AH42" i="1"/>
  <c r="CV42" i="1"/>
  <c r="U42" i="1"/>
  <c r="AH44" i="1"/>
  <c r="CV44" i="1" s="1"/>
  <c r="U44" i="1" s="1"/>
  <c r="AH46" i="1"/>
  <c r="CV46" i="1"/>
  <c r="U46" i="1" s="1"/>
  <c r="AH48" i="1"/>
  <c r="CV48" i="1"/>
  <c r="U48" i="1" s="1"/>
  <c r="AH50" i="1"/>
  <c r="CV50" i="1"/>
  <c r="U50" i="1"/>
  <c r="AH86" i="1"/>
  <c r="CV86" i="1"/>
  <c r="U86" i="1" s="1"/>
  <c r="AH88" i="1"/>
  <c r="CV88" i="1"/>
  <c r="U88" i="1"/>
  <c r="AH90" i="1"/>
  <c r="CV90" i="1" s="1"/>
  <c r="U90" i="1" s="1"/>
  <c r="AH92" i="1"/>
  <c r="CV92" i="1"/>
  <c r="U92" i="1" s="1"/>
  <c r="AH94" i="1"/>
  <c r="CV94" i="1"/>
  <c r="U94" i="1" s="1"/>
  <c r="AH96" i="1"/>
  <c r="CV96" i="1"/>
  <c r="U96" i="1"/>
  <c r="AH98" i="1"/>
  <c r="CV98" i="1" s="1"/>
  <c r="U98" i="1" s="1"/>
  <c r="AH100" i="1"/>
  <c r="CV100" i="1"/>
  <c r="U100" i="1" s="1"/>
  <c r="AH102" i="1"/>
  <c r="CV102" i="1"/>
  <c r="U102" i="1"/>
  <c r="AH104" i="1"/>
  <c r="CV104" i="1"/>
  <c r="U104" i="1"/>
  <c r="AH106" i="1"/>
  <c r="CV106" i="1" s="1"/>
  <c r="U106" i="1" s="1"/>
  <c r="AH108" i="1"/>
  <c r="CV108" i="1" s="1"/>
  <c r="U108" i="1" s="1"/>
  <c r="AH110" i="1"/>
  <c r="CV110" i="1"/>
  <c r="U110" i="1" s="1"/>
  <c r="AH112" i="1"/>
  <c r="CV112" i="1"/>
  <c r="U112" i="1"/>
  <c r="AH148" i="1"/>
  <c r="CV148" i="1"/>
  <c r="U148" i="1"/>
  <c r="AH150" i="1"/>
  <c r="CV150" i="1"/>
  <c r="U150" i="1"/>
  <c r="AH152" i="1"/>
  <c r="CV152" i="1" s="1"/>
  <c r="U152" i="1" s="1"/>
  <c r="AH154" i="1"/>
  <c r="CV154" i="1" s="1"/>
  <c r="U154" i="1" s="1"/>
  <c r="AH156" i="1"/>
  <c r="CV156" i="1"/>
  <c r="U156" i="1"/>
  <c r="AH158" i="1"/>
  <c r="CV158" i="1"/>
  <c r="U158" i="1"/>
  <c r="AH160" i="1"/>
  <c r="CV160" i="1" s="1"/>
  <c r="U160" i="1" s="1"/>
  <c r="AH162" i="1"/>
  <c r="CV162" i="1" s="1"/>
  <c r="U162" i="1" s="1"/>
  <c r="AH164" i="1"/>
  <c r="CV164" i="1"/>
  <c r="U164" i="1" s="1"/>
  <c r="AH166" i="1"/>
  <c r="CV166" i="1"/>
  <c r="U166" i="1"/>
  <c r="AH168" i="1"/>
  <c r="CV168" i="1" s="1"/>
  <c r="U168" i="1" s="1"/>
  <c r="AH170" i="1"/>
  <c r="CV170" i="1"/>
  <c r="U170" i="1" s="1"/>
  <c r="AH172" i="1"/>
  <c r="CV172" i="1"/>
  <c r="U172" i="1" s="1"/>
  <c r="AH174" i="1"/>
  <c r="CV174" i="1"/>
  <c r="U174" i="1"/>
  <c r="AH176" i="1"/>
  <c r="CV176" i="1" s="1"/>
  <c r="U176" i="1" s="1"/>
  <c r="AH178" i="1"/>
  <c r="CV178" i="1" s="1"/>
  <c r="U178" i="1" s="1"/>
  <c r="AH180" i="1"/>
  <c r="CV180" i="1"/>
  <c r="U180" i="1"/>
  <c r="AH216" i="1"/>
  <c r="CV216" i="1" s="1"/>
  <c r="U216" i="1" s="1"/>
  <c r="AH218" i="1"/>
  <c r="CV218" i="1"/>
  <c r="U218" i="1"/>
  <c r="AH220" i="1"/>
  <c r="CV220" i="1"/>
  <c r="U220" i="1"/>
  <c r="AH222" i="1"/>
  <c r="CV222" i="1" s="1"/>
  <c r="U222" i="1" s="1"/>
  <c r="AH224" i="1"/>
  <c r="CV224" i="1" s="1"/>
  <c r="U224" i="1" s="1"/>
  <c r="AH226" i="1"/>
  <c r="CV226" i="1"/>
  <c r="U226" i="1" s="1"/>
  <c r="AH228" i="1"/>
  <c r="CV228" i="1"/>
  <c r="U228" i="1"/>
  <c r="AH230" i="1"/>
  <c r="CV230" i="1" s="1"/>
  <c r="U230" i="1" s="1"/>
  <c r="AH232" i="1"/>
  <c r="CV232" i="1"/>
  <c r="U232" i="1" s="1"/>
  <c r="AH234" i="1"/>
  <c r="CV234" i="1"/>
  <c r="U234" i="1" s="1"/>
  <c r="AH236" i="1"/>
  <c r="CV236" i="1"/>
  <c r="U236" i="1"/>
  <c r="AH238" i="1"/>
  <c r="CV238" i="1" s="1"/>
  <c r="AH240" i="1"/>
  <c r="CV240" i="1" s="1"/>
  <c r="U240" i="1" s="1"/>
  <c r="AH242" i="1"/>
  <c r="CV242" i="1"/>
  <c r="U242" i="1"/>
  <c r="AH244" i="1"/>
  <c r="CV244" i="1"/>
  <c r="AH246" i="1"/>
  <c r="CV246" i="1" s="1"/>
  <c r="U246" i="1" s="1"/>
  <c r="AH248" i="1"/>
  <c r="CV248" i="1" s="1"/>
  <c r="U248" i="1" s="1"/>
  <c r="AH250" i="1"/>
  <c r="CV250" i="1"/>
  <c r="U250" i="1" s="1"/>
  <c r="AH252" i="1"/>
  <c r="CV252" i="1"/>
  <c r="U252" i="1"/>
  <c r="AH254" i="1"/>
  <c r="CV254" i="1" s="1"/>
  <c r="U254" i="1" s="1"/>
  <c r="AH256" i="1"/>
  <c r="CV256" i="1" s="1"/>
  <c r="U256" i="1" s="1"/>
  <c r="AH258" i="1"/>
  <c r="CV258" i="1"/>
  <c r="U258" i="1" s="1"/>
  <c r="AH260" i="1"/>
  <c r="CV260" i="1"/>
  <c r="U260" i="1"/>
  <c r="AH262" i="1"/>
  <c r="CV262" i="1" s="1"/>
  <c r="U262" i="1" s="1"/>
  <c r="AH264" i="1"/>
  <c r="CV264" i="1"/>
  <c r="U264" i="1" s="1"/>
  <c r="AH266" i="1"/>
  <c r="CV266" i="1"/>
  <c r="U266" i="1" s="1"/>
  <c r="AH302" i="1"/>
  <c r="CV302" i="1"/>
  <c r="U302" i="1" s="1"/>
  <c r="AH304" i="1"/>
  <c r="CV304" i="1"/>
  <c r="U304" i="1"/>
  <c r="AH306" i="1"/>
  <c r="CV306" i="1"/>
  <c r="U306" i="1"/>
  <c r="AH308" i="1"/>
  <c r="CV308" i="1" s="1"/>
  <c r="U308" i="1" s="1"/>
  <c r="AH310" i="1"/>
  <c r="CV310" i="1" s="1"/>
  <c r="U310" i="1" s="1"/>
  <c r="AH312" i="1"/>
  <c r="CV312" i="1"/>
  <c r="U312" i="1" s="1"/>
  <c r="AH378" i="1"/>
  <c r="CV378" i="1" s="1"/>
  <c r="U378" i="1" s="1"/>
  <c r="AH381" i="1"/>
  <c r="U381" i="1"/>
  <c r="AI30" i="1"/>
  <c r="CW30" i="1" s="1"/>
  <c r="V30" i="1" s="1"/>
  <c r="AI32" i="1"/>
  <c r="CW32" i="1" s="1"/>
  <c r="V32" i="1" s="1"/>
  <c r="AI34" i="1"/>
  <c r="CW34" i="1"/>
  <c r="V34" i="1"/>
  <c r="AI36" i="1"/>
  <c r="CW36" i="1" s="1"/>
  <c r="V36" i="1" s="1"/>
  <c r="AI38" i="1"/>
  <c r="CW38" i="1" s="1"/>
  <c r="V38" i="1" s="1"/>
  <c r="AI40" i="1"/>
  <c r="CW40" i="1" s="1"/>
  <c r="V40" i="1" s="1"/>
  <c r="AI42" i="1"/>
  <c r="CW42" i="1"/>
  <c r="V42" i="1" s="1"/>
  <c r="AI44" i="1"/>
  <c r="CW44" i="1" s="1"/>
  <c r="V44" i="1" s="1"/>
  <c r="AI46" i="1"/>
  <c r="CW46" i="1" s="1"/>
  <c r="V46" i="1" s="1"/>
  <c r="AI48" i="1"/>
  <c r="CW48" i="1"/>
  <c r="V48" i="1" s="1"/>
  <c r="AI50" i="1"/>
  <c r="CW50" i="1"/>
  <c r="V50" i="1" s="1"/>
  <c r="AI86" i="1"/>
  <c r="CW86" i="1"/>
  <c r="V86" i="1"/>
  <c r="AI88" i="1"/>
  <c r="CW88" i="1"/>
  <c r="V88" i="1"/>
  <c r="AI90" i="1"/>
  <c r="CW90" i="1" s="1"/>
  <c r="V90" i="1" s="1"/>
  <c r="AI92" i="1"/>
  <c r="CW92" i="1"/>
  <c r="V92" i="1" s="1"/>
  <c r="AI94" i="1"/>
  <c r="CW94" i="1" s="1"/>
  <c r="V94" i="1" s="1"/>
  <c r="AI96" i="1"/>
  <c r="CW96" i="1"/>
  <c r="V96" i="1" s="1"/>
  <c r="AI98" i="1"/>
  <c r="CW98" i="1" s="1"/>
  <c r="V98" i="1"/>
  <c r="AI100" i="1"/>
  <c r="CW100" i="1" s="1"/>
  <c r="V100" i="1" s="1"/>
  <c r="AI102" i="1"/>
  <c r="CW102" i="1"/>
  <c r="V102" i="1" s="1"/>
  <c r="AI104" i="1"/>
  <c r="CW104" i="1"/>
  <c r="V104" i="1"/>
  <c r="AI106" i="1"/>
  <c r="CW106" i="1" s="1"/>
  <c r="V106" i="1" s="1"/>
  <c r="AI108" i="1"/>
  <c r="CW108" i="1"/>
  <c r="V108" i="1" s="1"/>
  <c r="AI110" i="1"/>
  <c r="CW110" i="1" s="1"/>
  <c r="V110" i="1" s="1"/>
  <c r="AI112" i="1"/>
  <c r="CW112" i="1"/>
  <c r="V112" i="1" s="1"/>
  <c r="AI148" i="1"/>
  <c r="CW148" i="1"/>
  <c r="V148" i="1" s="1"/>
  <c r="AI150" i="1"/>
  <c r="CW150" i="1"/>
  <c r="V150" i="1" s="1"/>
  <c r="AI152" i="1"/>
  <c r="CW152" i="1" s="1"/>
  <c r="V152" i="1" s="1"/>
  <c r="AI154" i="1"/>
  <c r="CW154" i="1"/>
  <c r="V154" i="1" s="1"/>
  <c r="AI156" i="1"/>
  <c r="CW156" i="1" s="1"/>
  <c r="V156" i="1"/>
  <c r="AI158" i="1"/>
  <c r="CW158" i="1"/>
  <c r="V158" i="1" s="1"/>
  <c r="AI160" i="1"/>
  <c r="CW160" i="1" s="1"/>
  <c r="V160" i="1"/>
  <c r="AI162" i="1"/>
  <c r="CW162" i="1" s="1"/>
  <c r="V162" i="1" s="1"/>
  <c r="AI164" i="1"/>
  <c r="CW164" i="1" s="1"/>
  <c r="V164" i="1" s="1"/>
  <c r="AI166" i="1"/>
  <c r="CW166" i="1"/>
  <c r="V166" i="1"/>
  <c r="AI168" i="1"/>
  <c r="CW168" i="1" s="1"/>
  <c r="V168" i="1" s="1"/>
  <c r="AI170" i="1"/>
  <c r="CW170" i="1" s="1"/>
  <c r="V170" i="1" s="1"/>
  <c r="AI172" i="1"/>
  <c r="CW172" i="1" s="1"/>
  <c r="V172" i="1" s="1"/>
  <c r="AI174" i="1"/>
  <c r="CW174" i="1"/>
  <c r="V174" i="1" s="1"/>
  <c r="AI176" i="1"/>
  <c r="CW176" i="1" s="1"/>
  <c r="V176" i="1" s="1"/>
  <c r="AI178" i="1"/>
  <c r="CW178" i="1" s="1"/>
  <c r="V178" i="1" s="1"/>
  <c r="AI180" i="1"/>
  <c r="CW180" i="1"/>
  <c r="V180" i="1" s="1"/>
  <c r="AI216" i="1"/>
  <c r="CW216" i="1"/>
  <c r="V216" i="1" s="1"/>
  <c r="AI218" i="1"/>
  <c r="CW218" i="1" s="1"/>
  <c r="V218" i="1"/>
  <c r="AI220" i="1"/>
  <c r="CW220" i="1"/>
  <c r="V220" i="1" s="1"/>
  <c r="AI222" i="1"/>
  <c r="CW222" i="1" s="1"/>
  <c r="V222" i="1"/>
  <c r="AI224" i="1"/>
  <c r="CW224" i="1" s="1"/>
  <c r="V224" i="1" s="1"/>
  <c r="AI226" i="1"/>
  <c r="CW226" i="1" s="1"/>
  <c r="V226" i="1" s="1"/>
  <c r="AI228" i="1"/>
  <c r="CW228" i="1"/>
  <c r="V228" i="1"/>
  <c r="AI230" i="1"/>
  <c r="CW230" i="1" s="1"/>
  <c r="V230" i="1" s="1"/>
  <c r="AI232" i="1"/>
  <c r="CW232" i="1" s="1"/>
  <c r="V232" i="1" s="1"/>
  <c r="AI234" i="1"/>
  <c r="CW234" i="1" s="1"/>
  <c r="V234" i="1" s="1"/>
  <c r="AI236" i="1"/>
  <c r="CW236" i="1"/>
  <c r="V236" i="1" s="1"/>
  <c r="AI238" i="1"/>
  <c r="CW238" i="1" s="1"/>
  <c r="V238" i="1" s="1"/>
  <c r="AI240" i="1"/>
  <c r="CW240" i="1" s="1"/>
  <c r="V240" i="1" s="1"/>
  <c r="AI242" i="1"/>
  <c r="CW242" i="1"/>
  <c r="V242" i="1" s="1"/>
  <c r="AI244" i="1"/>
  <c r="CW244" i="1"/>
  <c r="V244" i="1" s="1"/>
  <c r="AI246" i="1"/>
  <c r="CW246" i="1" s="1"/>
  <c r="V246" i="1" s="1"/>
  <c r="AI248" i="1"/>
  <c r="CW248" i="1"/>
  <c r="V248" i="1" s="1"/>
  <c r="AI250" i="1"/>
  <c r="CW250" i="1" s="1"/>
  <c r="V250" i="1"/>
  <c r="AI252" i="1"/>
  <c r="CW252" i="1"/>
  <c r="V252" i="1" s="1"/>
  <c r="AI254" i="1"/>
  <c r="CW254" i="1" s="1"/>
  <c r="V254" i="1"/>
  <c r="AI256" i="1"/>
  <c r="CW256" i="1" s="1"/>
  <c r="V256" i="1" s="1"/>
  <c r="AI258" i="1"/>
  <c r="CW258" i="1" s="1"/>
  <c r="V258" i="1" s="1"/>
  <c r="AI260" i="1"/>
  <c r="CW260" i="1"/>
  <c r="V260" i="1"/>
  <c r="AI262" i="1"/>
  <c r="CW262" i="1" s="1"/>
  <c r="V262" i="1" s="1"/>
  <c r="AI264" i="1"/>
  <c r="CW264" i="1" s="1"/>
  <c r="V264" i="1" s="1"/>
  <c r="AI266" i="1"/>
  <c r="CW266" i="1" s="1"/>
  <c r="V266" i="1" s="1"/>
  <c r="AI302" i="1"/>
  <c r="CW302" i="1" s="1"/>
  <c r="V302" i="1" s="1"/>
  <c r="AI304" i="1"/>
  <c r="CW304" i="1" s="1"/>
  <c r="V304" i="1" s="1"/>
  <c r="AI306" i="1"/>
  <c r="CW306" i="1"/>
  <c r="V306" i="1"/>
  <c r="AI308" i="1"/>
  <c r="CW308" i="1" s="1"/>
  <c r="V308" i="1" s="1"/>
  <c r="AI310" i="1"/>
  <c r="CW310" i="1" s="1"/>
  <c r="V310" i="1" s="1"/>
  <c r="AI312" i="1"/>
  <c r="CW312" i="1" s="1"/>
  <c r="V312" i="1" s="1"/>
  <c r="AI378" i="1"/>
  <c r="CW378" i="1" s="1"/>
  <c r="V378" i="1"/>
  <c r="AI381" i="1" s="1"/>
  <c r="V381" i="1" s="1"/>
  <c r="AJ30" i="1"/>
  <c r="CX30" i="1" s="1"/>
  <c r="W30" i="1" s="1"/>
  <c r="AJ32" i="1"/>
  <c r="CX32" i="1" s="1"/>
  <c r="W32" i="1" s="1"/>
  <c r="AJ34" i="1"/>
  <c r="CX34" i="1"/>
  <c r="W34" i="1" s="1"/>
  <c r="AJ36" i="1"/>
  <c r="CX36" i="1" s="1"/>
  <c r="W36" i="1" s="1"/>
  <c r="AJ38" i="1"/>
  <c r="CX38" i="1" s="1"/>
  <c r="W38" i="1" s="1"/>
  <c r="AJ40" i="1"/>
  <c r="CX40" i="1"/>
  <c r="W40" i="1" s="1"/>
  <c r="AJ42" i="1"/>
  <c r="CX42" i="1"/>
  <c r="W42" i="1" s="1"/>
  <c r="AJ44" i="1"/>
  <c r="CX44" i="1" s="1"/>
  <c r="W44" i="1" s="1"/>
  <c r="AJ46" i="1"/>
  <c r="CX46" i="1"/>
  <c r="W46" i="1" s="1"/>
  <c r="AJ48" i="1"/>
  <c r="CX48" i="1" s="1"/>
  <c r="W48" i="1"/>
  <c r="AJ50" i="1"/>
  <c r="CX50" i="1"/>
  <c r="W50" i="1" s="1"/>
  <c r="AJ86" i="1"/>
  <c r="CX86" i="1" s="1"/>
  <c r="W86" i="1" s="1"/>
  <c r="AJ88" i="1"/>
  <c r="CX88" i="1"/>
  <c r="W88" i="1" s="1"/>
  <c r="AJ90" i="1"/>
  <c r="CX90" i="1" s="1"/>
  <c r="W90" i="1"/>
  <c r="AJ92" i="1"/>
  <c r="CX92" i="1" s="1"/>
  <c r="W92" i="1" s="1"/>
  <c r="AJ94" i="1"/>
  <c r="CX94" i="1"/>
  <c r="W94" i="1"/>
  <c r="AJ96" i="1"/>
  <c r="CX96" i="1"/>
  <c r="W96" i="1"/>
  <c r="AJ98" i="1"/>
  <c r="CX98" i="1" s="1"/>
  <c r="W98" i="1" s="1"/>
  <c r="AJ100" i="1"/>
  <c r="CX100" i="1"/>
  <c r="W100" i="1" s="1"/>
  <c r="AJ102" i="1"/>
  <c r="CX102" i="1"/>
  <c r="W102" i="1" s="1"/>
  <c r="AJ104" i="1"/>
  <c r="CX104" i="1" s="1"/>
  <c r="W104" i="1" s="1"/>
  <c r="AJ115" i="1" s="1"/>
  <c r="AJ106" i="1"/>
  <c r="CX106" i="1" s="1"/>
  <c r="W106" i="1" s="1"/>
  <c r="AJ108" i="1"/>
  <c r="CX108" i="1"/>
  <c r="W108" i="1" s="1"/>
  <c r="AJ110" i="1"/>
  <c r="CX110" i="1"/>
  <c r="W110" i="1" s="1"/>
  <c r="AJ112" i="1"/>
  <c r="CX112" i="1" s="1"/>
  <c r="W112" i="1" s="1"/>
  <c r="AJ148" i="1"/>
  <c r="CX148" i="1"/>
  <c r="W148" i="1" s="1"/>
  <c r="AJ150" i="1"/>
  <c r="CX150" i="1" s="1"/>
  <c r="W150" i="1" s="1"/>
  <c r="AJ152" i="1"/>
  <c r="CX152" i="1" s="1"/>
  <c r="W152" i="1" s="1"/>
  <c r="AJ154" i="1"/>
  <c r="CX154" i="1"/>
  <c r="W154" i="1" s="1"/>
  <c r="AJ156" i="1"/>
  <c r="CX156" i="1"/>
  <c r="W156" i="1" s="1"/>
  <c r="AJ158" i="1"/>
  <c r="CX158" i="1" s="1"/>
  <c r="W158" i="1" s="1"/>
  <c r="AJ160" i="1"/>
  <c r="CX160" i="1" s="1"/>
  <c r="W160" i="1" s="1"/>
  <c r="AJ162" i="1"/>
  <c r="CX162" i="1"/>
  <c r="W162" i="1" s="1"/>
  <c r="AJ164" i="1"/>
  <c r="CX164" i="1"/>
  <c r="W164" i="1" s="1"/>
  <c r="AJ166" i="1"/>
  <c r="CX166" i="1" s="1"/>
  <c r="W166" i="1" s="1"/>
  <c r="AJ168" i="1"/>
  <c r="CX168" i="1" s="1"/>
  <c r="W168" i="1" s="1"/>
  <c r="AJ170" i="1"/>
  <c r="CX170" i="1"/>
  <c r="W170" i="1" s="1"/>
  <c r="AJ172" i="1"/>
  <c r="CX172" i="1"/>
  <c r="W172" i="1" s="1"/>
  <c r="AJ174" i="1"/>
  <c r="CX174" i="1" s="1"/>
  <c r="W174" i="1" s="1"/>
  <c r="AJ176" i="1"/>
  <c r="CX176" i="1" s="1"/>
  <c r="W176" i="1" s="1"/>
  <c r="AJ178" i="1"/>
  <c r="CX178" i="1" s="1"/>
  <c r="W178" i="1" s="1"/>
  <c r="AJ180" i="1"/>
  <c r="CX180" i="1"/>
  <c r="W180" i="1" s="1"/>
  <c r="AJ216" i="1"/>
  <c r="CX216" i="1"/>
  <c r="W216" i="1" s="1"/>
  <c r="AJ218" i="1"/>
  <c r="CX218" i="1"/>
  <c r="W218" i="1"/>
  <c r="AJ220" i="1"/>
  <c r="CX220" i="1" s="1"/>
  <c r="W220" i="1"/>
  <c r="AJ222" i="1"/>
  <c r="CX222" i="1"/>
  <c r="W222" i="1" s="1"/>
  <c r="AJ224" i="1"/>
  <c r="CX224" i="1"/>
  <c r="W224" i="1" s="1"/>
  <c r="AJ226" i="1"/>
  <c r="CX226" i="1"/>
  <c r="W226" i="1"/>
  <c r="AJ228" i="1"/>
  <c r="CX228" i="1" s="1"/>
  <c r="W228" i="1"/>
  <c r="AJ230" i="1"/>
  <c r="CX230" i="1"/>
  <c r="W230" i="1" s="1"/>
  <c r="AJ232" i="1"/>
  <c r="CX232" i="1"/>
  <c r="W232" i="1" s="1"/>
  <c r="AJ234" i="1"/>
  <c r="CX234" i="1"/>
  <c r="W234" i="1"/>
  <c r="AJ236" i="1"/>
  <c r="CX236" i="1" s="1"/>
  <c r="W236" i="1"/>
  <c r="AJ238" i="1"/>
  <c r="CX238" i="1"/>
  <c r="W238" i="1" s="1"/>
  <c r="AJ240" i="1"/>
  <c r="CX240" i="1"/>
  <c r="W240" i="1" s="1"/>
  <c r="AJ242" i="1"/>
  <c r="CX242" i="1"/>
  <c r="W242" i="1"/>
  <c r="AJ244" i="1"/>
  <c r="CX244" i="1" s="1"/>
  <c r="W244" i="1"/>
  <c r="AJ246" i="1"/>
  <c r="CX246" i="1"/>
  <c r="W246" i="1" s="1"/>
  <c r="AJ248" i="1"/>
  <c r="CX248" i="1"/>
  <c r="W248" i="1" s="1"/>
  <c r="AJ250" i="1"/>
  <c r="CX250" i="1"/>
  <c r="W250" i="1"/>
  <c r="AJ252" i="1"/>
  <c r="CX252" i="1" s="1"/>
  <c r="W252" i="1"/>
  <c r="AJ254" i="1"/>
  <c r="CX254" i="1"/>
  <c r="W254" i="1" s="1"/>
  <c r="AJ256" i="1"/>
  <c r="CX256" i="1"/>
  <c r="W256" i="1" s="1"/>
  <c r="AJ258" i="1"/>
  <c r="CX258" i="1"/>
  <c r="W258" i="1"/>
  <c r="AJ260" i="1"/>
  <c r="CX260" i="1" s="1"/>
  <c r="W260" i="1"/>
  <c r="AJ262" i="1"/>
  <c r="CX262" i="1"/>
  <c r="W262" i="1" s="1"/>
  <c r="AJ264" i="1"/>
  <c r="CX264" i="1"/>
  <c r="W264" i="1" s="1"/>
  <c r="AJ266" i="1"/>
  <c r="CX266" i="1"/>
  <c r="W266" i="1"/>
  <c r="AJ302" i="1"/>
  <c r="CX302" i="1" s="1"/>
  <c r="W302" i="1" s="1"/>
  <c r="AJ304" i="1"/>
  <c r="CX304" i="1"/>
  <c r="W304" i="1" s="1"/>
  <c r="AJ306" i="1"/>
  <c r="CX306" i="1" s="1"/>
  <c r="W306" i="1" s="1"/>
  <c r="AJ315" i="1" s="1"/>
  <c r="W315" i="1" s="1"/>
  <c r="AJ308" i="1"/>
  <c r="CX308" i="1" s="1"/>
  <c r="W308" i="1" s="1"/>
  <c r="AJ310" i="1"/>
  <c r="CX310" i="1" s="1"/>
  <c r="W310" i="1" s="1"/>
  <c r="AJ312" i="1"/>
  <c r="CX312" i="1"/>
  <c r="W312" i="1" s="1"/>
  <c r="AJ378" i="1"/>
  <c r="CX378" i="1" s="1"/>
  <c r="W378" i="1" s="1"/>
  <c r="AJ381" i="1"/>
  <c r="W381" i="1" s="1"/>
  <c r="CY36" i="1"/>
  <c r="X36" i="1" s="1"/>
  <c r="CY44" i="1"/>
  <c r="X44" i="1" s="1"/>
  <c r="CY48" i="1"/>
  <c r="X48" i="1" s="1"/>
  <c r="CY88" i="1"/>
  <c r="X88" i="1" s="1"/>
  <c r="CY92" i="1"/>
  <c r="X92" i="1" s="1"/>
  <c r="CY96" i="1"/>
  <c r="X96" i="1" s="1"/>
  <c r="CY100" i="1"/>
  <c r="X100" i="1" s="1"/>
  <c r="CY104" i="1"/>
  <c r="X104" i="1" s="1"/>
  <c r="CY108" i="1"/>
  <c r="X108" i="1" s="1"/>
  <c r="CY112" i="1"/>
  <c r="X112" i="1" s="1"/>
  <c r="CY148" i="1"/>
  <c r="X148" i="1" s="1"/>
  <c r="CY152" i="1"/>
  <c r="X152" i="1" s="1"/>
  <c r="CY156" i="1"/>
  <c r="X156" i="1" s="1"/>
  <c r="CY158" i="1"/>
  <c r="X158" i="1"/>
  <c r="CY162" i="1"/>
  <c r="X162" i="1" s="1"/>
  <c r="CY166" i="1"/>
  <c r="X166" i="1"/>
  <c r="CY170" i="1"/>
  <c r="X170" i="1" s="1"/>
  <c r="CY174" i="1"/>
  <c r="X174" i="1"/>
  <c r="CY178" i="1"/>
  <c r="X178" i="1" s="1"/>
  <c r="CY218" i="1"/>
  <c r="X218" i="1" s="1"/>
  <c r="CY220" i="1"/>
  <c r="X220" i="1" s="1"/>
  <c r="CY222" i="1"/>
  <c r="X222" i="1"/>
  <c r="CY226" i="1"/>
  <c r="X226" i="1" s="1"/>
  <c r="CY228" i="1"/>
  <c r="X228" i="1" s="1"/>
  <c r="CY230" i="1"/>
  <c r="X230" i="1"/>
  <c r="GM230" i="1" s="1"/>
  <c r="CY234" i="1"/>
  <c r="X234" i="1" s="1"/>
  <c r="CY236" i="1"/>
  <c r="X236" i="1" s="1"/>
  <c r="CY252" i="1"/>
  <c r="X252" i="1" s="1"/>
  <c r="CY258" i="1"/>
  <c r="X258" i="1" s="1"/>
  <c r="CY260" i="1"/>
  <c r="X260" i="1" s="1"/>
  <c r="X262" i="1"/>
  <c r="CY264" i="1"/>
  <c r="X264" i="1" s="1"/>
  <c r="CY266" i="1"/>
  <c r="X266" i="1" s="1"/>
  <c r="CY302" i="1"/>
  <c r="X302" i="1"/>
  <c r="CY304" i="1"/>
  <c r="X304" i="1" s="1"/>
  <c r="CY306" i="1"/>
  <c r="X306" i="1" s="1"/>
  <c r="CY308" i="1"/>
  <c r="X308" i="1" s="1"/>
  <c r="CY310" i="1"/>
  <c r="X310" i="1"/>
  <c r="CY312" i="1"/>
  <c r="X312" i="1" s="1"/>
  <c r="CZ36" i="1"/>
  <c r="Y36" i="1"/>
  <c r="CZ44" i="1"/>
  <c r="Y44" i="1"/>
  <c r="Y48" i="1"/>
  <c r="CZ88" i="1"/>
  <c r="Y88" i="1"/>
  <c r="CZ96" i="1"/>
  <c r="Y96" i="1" s="1"/>
  <c r="CZ100" i="1"/>
  <c r="Y100" i="1" s="1"/>
  <c r="CZ104" i="1"/>
  <c r="Y104" i="1" s="1"/>
  <c r="CZ108" i="1"/>
  <c r="Y108" i="1" s="1"/>
  <c r="CZ112" i="1"/>
  <c r="Y112" i="1" s="1"/>
  <c r="CZ148" i="1"/>
  <c r="Y148" i="1" s="1"/>
  <c r="CZ152" i="1"/>
  <c r="Y152" i="1" s="1"/>
  <c r="CZ156" i="1"/>
  <c r="Y156" i="1" s="1"/>
  <c r="CZ158" i="1"/>
  <c r="Y158" i="1" s="1"/>
  <c r="CZ162" i="1"/>
  <c r="Y162" i="1" s="1"/>
  <c r="CZ166" i="1"/>
  <c r="Y166" i="1" s="1"/>
  <c r="CZ170" i="1"/>
  <c r="Y170" i="1" s="1"/>
  <c r="CZ174" i="1"/>
  <c r="Y174" i="1" s="1"/>
  <c r="CZ178" i="1"/>
  <c r="Y178" i="1" s="1"/>
  <c r="CZ180" i="1"/>
  <c r="Y180" i="1" s="1"/>
  <c r="CZ216" i="1"/>
  <c r="Y216" i="1" s="1"/>
  <c r="CZ218" i="1"/>
  <c r="Y218" i="1" s="1"/>
  <c r="CZ220" i="1"/>
  <c r="Y220" i="1" s="1"/>
  <c r="CZ222" i="1"/>
  <c r="Y222" i="1" s="1"/>
  <c r="CZ224" i="1"/>
  <c r="Y224" i="1" s="1"/>
  <c r="CZ226" i="1"/>
  <c r="Y226" i="1" s="1"/>
  <c r="CZ228" i="1"/>
  <c r="Y228" i="1" s="1"/>
  <c r="CZ230" i="1"/>
  <c r="Y230" i="1" s="1"/>
  <c r="CZ232" i="1"/>
  <c r="Y232" i="1" s="1"/>
  <c r="CZ234" i="1"/>
  <c r="Y234" i="1" s="1"/>
  <c r="CZ236" i="1"/>
  <c r="Y236" i="1" s="1"/>
  <c r="CZ252" i="1"/>
  <c r="Y252" i="1" s="1"/>
  <c r="CZ258" i="1"/>
  <c r="Y258" i="1" s="1"/>
  <c r="CZ260" i="1"/>
  <c r="Y260" i="1" s="1"/>
  <c r="CZ262" i="1"/>
  <c r="Y262" i="1" s="1"/>
  <c r="CZ264" i="1"/>
  <c r="Y264" i="1" s="1"/>
  <c r="GO264" i="1" s="1"/>
  <c r="CZ266" i="1"/>
  <c r="Y266" i="1" s="1"/>
  <c r="CZ302" i="1"/>
  <c r="Y302" i="1" s="1"/>
  <c r="CZ304" i="1"/>
  <c r="Y304" i="1" s="1"/>
  <c r="CZ306" i="1"/>
  <c r="Y306" i="1" s="1"/>
  <c r="CZ308" i="1"/>
  <c r="Y308" i="1" s="1"/>
  <c r="CZ310" i="1"/>
  <c r="Y310" i="1" s="1"/>
  <c r="CZ312" i="1"/>
  <c r="Y312" i="1" s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X53" i="1"/>
  <c r="AO53" i="1" s="1"/>
  <c r="BX115" i="1"/>
  <c r="BX183" i="1"/>
  <c r="AO183" i="1" s="1"/>
  <c r="BX269" i="1"/>
  <c r="BX315" i="1"/>
  <c r="AO315" i="1" s="1"/>
  <c r="BX381" i="1"/>
  <c r="AO381" i="1"/>
  <c r="FR30" i="1"/>
  <c r="FR32" i="1"/>
  <c r="BY53" i="1" s="1"/>
  <c r="FR34" i="1"/>
  <c r="FR36" i="1"/>
  <c r="FR38" i="1"/>
  <c r="FR40" i="1"/>
  <c r="FR42" i="1"/>
  <c r="FR44" i="1"/>
  <c r="FR46" i="1"/>
  <c r="FR48" i="1"/>
  <c r="FR50" i="1"/>
  <c r="FR86" i="1"/>
  <c r="FR88" i="1"/>
  <c r="FR90" i="1"/>
  <c r="FR92" i="1"/>
  <c r="FR94" i="1"/>
  <c r="FR96" i="1"/>
  <c r="FR98" i="1"/>
  <c r="FR100" i="1"/>
  <c r="FR102" i="1"/>
  <c r="FR104" i="1"/>
  <c r="FR106" i="1"/>
  <c r="FR108" i="1"/>
  <c r="FR110" i="1"/>
  <c r="FR112" i="1"/>
  <c r="FR148" i="1"/>
  <c r="FR150" i="1"/>
  <c r="FR152" i="1"/>
  <c r="FR154" i="1"/>
  <c r="FR156" i="1"/>
  <c r="FR158" i="1"/>
  <c r="FR160" i="1"/>
  <c r="FR162" i="1"/>
  <c r="FR164" i="1"/>
  <c r="FR166" i="1"/>
  <c r="FR168" i="1"/>
  <c r="FR170" i="1"/>
  <c r="FR172" i="1"/>
  <c r="FR174" i="1"/>
  <c r="FR176" i="1"/>
  <c r="FR178" i="1"/>
  <c r="FR180" i="1"/>
  <c r="FR216" i="1"/>
  <c r="FR218" i="1"/>
  <c r="FR220" i="1"/>
  <c r="FR222" i="1"/>
  <c r="FR224" i="1"/>
  <c r="FR226" i="1"/>
  <c r="FR228" i="1"/>
  <c r="FR230" i="1"/>
  <c r="FR232" i="1"/>
  <c r="FR234" i="1"/>
  <c r="FR236" i="1"/>
  <c r="FR238" i="1"/>
  <c r="FR240" i="1"/>
  <c r="FR242" i="1"/>
  <c r="FR244" i="1"/>
  <c r="FR246" i="1"/>
  <c r="FR248" i="1"/>
  <c r="FR250" i="1"/>
  <c r="FR252" i="1"/>
  <c r="FR254" i="1"/>
  <c r="FR256" i="1"/>
  <c r="FR258" i="1"/>
  <c r="FR260" i="1"/>
  <c r="FR262" i="1"/>
  <c r="FR264" i="1"/>
  <c r="FR266" i="1"/>
  <c r="FR302" i="1"/>
  <c r="FR304" i="1"/>
  <c r="FR306" i="1"/>
  <c r="FR308" i="1"/>
  <c r="FR310" i="1"/>
  <c r="FR312" i="1"/>
  <c r="FR378" i="1"/>
  <c r="BY381" i="1" s="1"/>
  <c r="AP381" i="1"/>
  <c r="F390" i="1" s="1"/>
  <c r="GL30" i="1"/>
  <c r="GL32" i="1"/>
  <c r="GL34" i="1"/>
  <c r="GL36" i="1"/>
  <c r="GL38" i="1"/>
  <c r="GL40" i="1"/>
  <c r="GL42" i="1"/>
  <c r="GL44" i="1"/>
  <c r="GL46" i="1"/>
  <c r="GL48" i="1"/>
  <c r="GL50" i="1"/>
  <c r="BZ53" i="1"/>
  <c r="AQ53" i="1" s="1"/>
  <c r="GL86" i="1"/>
  <c r="GL88" i="1"/>
  <c r="GL90" i="1"/>
  <c r="GL92" i="1"/>
  <c r="GL94" i="1"/>
  <c r="GL96" i="1"/>
  <c r="GL98" i="1"/>
  <c r="GL100" i="1"/>
  <c r="GL102" i="1"/>
  <c r="GL104" i="1"/>
  <c r="GL106" i="1"/>
  <c r="GL108" i="1"/>
  <c r="GL110" i="1"/>
  <c r="GL112" i="1"/>
  <c r="GL148" i="1"/>
  <c r="GL150" i="1"/>
  <c r="GL152" i="1"/>
  <c r="GL154" i="1"/>
  <c r="GL156" i="1"/>
  <c r="GL158" i="1"/>
  <c r="GL160" i="1"/>
  <c r="GL162" i="1"/>
  <c r="GL164" i="1"/>
  <c r="GL166" i="1"/>
  <c r="GL168" i="1"/>
  <c r="GL170" i="1"/>
  <c r="GL172" i="1"/>
  <c r="GL174" i="1"/>
  <c r="GL176" i="1"/>
  <c r="GL178" i="1"/>
  <c r="GL180" i="1"/>
  <c r="GL216" i="1"/>
  <c r="GL218" i="1"/>
  <c r="GL220" i="1"/>
  <c r="GL222" i="1"/>
  <c r="GL224" i="1"/>
  <c r="GL226" i="1"/>
  <c r="GL228" i="1"/>
  <c r="GL230" i="1"/>
  <c r="GL232" i="1"/>
  <c r="GL234" i="1"/>
  <c r="GL236" i="1"/>
  <c r="GL238" i="1"/>
  <c r="GL240" i="1"/>
  <c r="GL242" i="1"/>
  <c r="GL244" i="1"/>
  <c r="GL246" i="1"/>
  <c r="GL248" i="1"/>
  <c r="GL250" i="1"/>
  <c r="GL252" i="1"/>
  <c r="GL254" i="1"/>
  <c r="GL256" i="1"/>
  <c r="GL258" i="1"/>
  <c r="GL260" i="1"/>
  <c r="GL262" i="1"/>
  <c r="GL264" i="1"/>
  <c r="GL266" i="1"/>
  <c r="GL302" i="1"/>
  <c r="BZ315" i="1" s="1"/>
  <c r="GL304" i="1"/>
  <c r="GL306" i="1"/>
  <c r="GL308" i="1"/>
  <c r="GL310" i="1"/>
  <c r="GL312" i="1"/>
  <c r="GL378" i="1"/>
  <c r="BZ381" i="1" s="1"/>
  <c r="AQ381" i="1"/>
  <c r="AQ375" i="1" s="1"/>
  <c r="GV30" i="1"/>
  <c r="GX30" i="1" s="1"/>
  <c r="GK32" i="1"/>
  <c r="GV32" i="1"/>
  <c r="GX32" i="1" s="1"/>
  <c r="GK34" i="1"/>
  <c r="GV34" i="1"/>
  <c r="GX34" i="1" s="1"/>
  <c r="GK36" i="1"/>
  <c r="GV36" i="1"/>
  <c r="GX36" i="1" s="1"/>
  <c r="GV38" i="1"/>
  <c r="GX38" i="1" s="1"/>
  <c r="GK40" i="1"/>
  <c r="GV40" i="1"/>
  <c r="GX40" i="1" s="1"/>
  <c r="GK42" i="1"/>
  <c r="GV42" i="1"/>
  <c r="GX42" i="1" s="1"/>
  <c r="GK44" i="1"/>
  <c r="GV44" i="1"/>
  <c r="GX44" i="1" s="1"/>
  <c r="GV46" i="1"/>
  <c r="GX46" i="1" s="1"/>
  <c r="GK48" i="1"/>
  <c r="GV48" i="1"/>
  <c r="GX48" i="1" s="1"/>
  <c r="GV50" i="1"/>
  <c r="GX50" i="1" s="1"/>
  <c r="GV86" i="1"/>
  <c r="GX86" i="1" s="1"/>
  <c r="GK88" i="1"/>
  <c r="GV88" i="1"/>
  <c r="GX88" i="1" s="1"/>
  <c r="GV90" i="1"/>
  <c r="GX90" i="1" s="1"/>
  <c r="GK92" i="1"/>
  <c r="GV92" i="1"/>
  <c r="GX92" i="1" s="1"/>
  <c r="GV94" i="1"/>
  <c r="GX94" i="1" s="1"/>
  <c r="GK96" i="1"/>
  <c r="GV96" i="1"/>
  <c r="GX96" i="1" s="1"/>
  <c r="GV98" i="1"/>
  <c r="GX98" i="1" s="1"/>
  <c r="GK100" i="1"/>
  <c r="GV100" i="1"/>
  <c r="GX100" i="1" s="1"/>
  <c r="GV102" i="1"/>
  <c r="GX102" i="1" s="1"/>
  <c r="GK104" i="1"/>
  <c r="GV104" i="1"/>
  <c r="GX104" i="1" s="1"/>
  <c r="GV106" i="1"/>
  <c r="GX106" i="1" s="1"/>
  <c r="GK108" i="1"/>
  <c r="GV108" i="1"/>
  <c r="GX108" i="1" s="1"/>
  <c r="GV110" i="1"/>
  <c r="GX110" i="1" s="1"/>
  <c r="GK112" i="1"/>
  <c r="GV112" i="1"/>
  <c r="GX112" i="1" s="1"/>
  <c r="GK148" i="1"/>
  <c r="GV148" i="1"/>
  <c r="GX148" i="1" s="1"/>
  <c r="GV150" i="1"/>
  <c r="GX150" i="1" s="1"/>
  <c r="GK152" i="1"/>
  <c r="GV152" i="1"/>
  <c r="GX152" i="1" s="1"/>
  <c r="GV154" i="1"/>
  <c r="GX154" i="1" s="1"/>
  <c r="CJ183" i="1" s="1"/>
  <c r="GK156" i="1"/>
  <c r="GV156" i="1"/>
  <c r="GX156" i="1" s="1"/>
  <c r="GK158" i="1"/>
  <c r="GV158" i="1"/>
  <c r="GX158" i="1" s="1"/>
  <c r="GV160" i="1"/>
  <c r="GX160" i="1" s="1"/>
  <c r="GK162" i="1"/>
  <c r="GV162" i="1"/>
  <c r="GX162" i="1" s="1"/>
  <c r="GV164" i="1"/>
  <c r="GX164" i="1" s="1"/>
  <c r="GK166" i="1"/>
  <c r="GV166" i="1"/>
  <c r="GX166" i="1" s="1"/>
  <c r="GV168" i="1"/>
  <c r="GX168" i="1" s="1"/>
  <c r="GK170" i="1"/>
  <c r="GV170" i="1"/>
  <c r="GX170" i="1" s="1"/>
  <c r="GV172" i="1"/>
  <c r="GX172" i="1" s="1"/>
  <c r="GK174" i="1"/>
  <c r="GV174" i="1"/>
  <c r="GX174" i="1" s="1"/>
  <c r="GV176" i="1"/>
  <c r="GX176" i="1" s="1"/>
  <c r="GK178" i="1"/>
  <c r="GV178" i="1"/>
  <c r="GX178" i="1" s="1"/>
  <c r="GM178" i="1"/>
  <c r="GV180" i="1"/>
  <c r="GX180" i="1" s="1"/>
  <c r="GK216" i="1"/>
  <c r="GV216" i="1"/>
  <c r="GX216" i="1" s="1"/>
  <c r="GK218" i="1"/>
  <c r="GV218" i="1"/>
  <c r="GX218" i="1" s="1"/>
  <c r="GK220" i="1"/>
  <c r="GV220" i="1"/>
  <c r="GX220" i="1" s="1"/>
  <c r="GM220" i="1"/>
  <c r="GK222" i="1"/>
  <c r="GV222" i="1"/>
  <c r="GX222" i="1" s="1"/>
  <c r="GK224" i="1"/>
  <c r="GV224" i="1"/>
  <c r="GX224" i="1" s="1"/>
  <c r="GK226" i="1"/>
  <c r="GV226" i="1"/>
  <c r="GX226" i="1" s="1"/>
  <c r="GK228" i="1"/>
  <c r="GV228" i="1"/>
  <c r="GX228" i="1" s="1"/>
  <c r="GM228" i="1"/>
  <c r="GK230" i="1"/>
  <c r="GV230" i="1"/>
  <c r="GX230" i="1" s="1"/>
  <c r="GK232" i="1"/>
  <c r="GV232" i="1"/>
  <c r="GX232" i="1" s="1"/>
  <c r="GK234" i="1"/>
  <c r="GV234" i="1"/>
  <c r="GX234" i="1" s="1"/>
  <c r="GK236" i="1"/>
  <c r="GV236" i="1"/>
  <c r="GX236" i="1" s="1"/>
  <c r="GM236" i="1"/>
  <c r="GV238" i="1"/>
  <c r="GX238" i="1" s="1"/>
  <c r="GV240" i="1"/>
  <c r="GX240" i="1" s="1"/>
  <c r="GV242" i="1"/>
  <c r="GX242" i="1" s="1"/>
  <c r="GV244" i="1"/>
  <c r="GX244" i="1" s="1"/>
  <c r="GV246" i="1"/>
  <c r="GX246" i="1" s="1"/>
  <c r="GV248" i="1"/>
  <c r="GX248" i="1" s="1"/>
  <c r="GV250" i="1"/>
  <c r="GX250" i="1" s="1"/>
  <c r="GK252" i="1"/>
  <c r="GV252" i="1"/>
  <c r="GX252" i="1" s="1"/>
  <c r="GV254" i="1"/>
  <c r="GX254" i="1" s="1"/>
  <c r="GV256" i="1"/>
  <c r="GX256" i="1" s="1"/>
  <c r="GK258" i="1"/>
  <c r="GV258" i="1"/>
  <c r="GX258" i="1" s="1"/>
  <c r="GK260" i="1"/>
  <c r="GV260" i="1"/>
  <c r="GX260" i="1" s="1"/>
  <c r="GK262" i="1"/>
  <c r="GV262" i="1"/>
  <c r="GX262" i="1" s="1"/>
  <c r="GK264" i="1"/>
  <c r="GV264" i="1"/>
  <c r="GX264" i="1" s="1"/>
  <c r="GM264" i="1"/>
  <c r="GK266" i="1"/>
  <c r="GV266" i="1"/>
  <c r="GX266" i="1" s="1"/>
  <c r="GK302" i="1"/>
  <c r="GV302" i="1"/>
  <c r="GX302" i="1"/>
  <c r="GK304" i="1"/>
  <c r="GV304" i="1"/>
  <c r="GX304" i="1"/>
  <c r="GK306" i="1"/>
  <c r="GV306" i="1"/>
  <c r="GX306" i="1"/>
  <c r="GK308" i="1"/>
  <c r="GV308" i="1"/>
  <c r="GX308" i="1"/>
  <c r="GK310" i="1"/>
  <c r="GV310" i="1"/>
  <c r="GX310" i="1"/>
  <c r="GK312" i="1"/>
  <c r="GV312" i="1"/>
  <c r="GX312" i="1"/>
  <c r="GV378" i="1"/>
  <c r="GX378" i="1"/>
  <c r="CJ381" i="1" s="1"/>
  <c r="GN86" i="1"/>
  <c r="GN88" i="1"/>
  <c r="GN90" i="1"/>
  <c r="GN92" i="1"/>
  <c r="GN94" i="1"/>
  <c r="GN96" i="1"/>
  <c r="GN98" i="1"/>
  <c r="GN100" i="1"/>
  <c r="GN104" i="1"/>
  <c r="GN106" i="1"/>
  <c r="GN108" i="1"/>
  <c r="GN110" i="1"/>
  <c r="GN148" i="1"/>
  <c r="GN150" i="1"/>
  <c r="GN152" i="1"/>
  <c r="GN154" i="1"/>
  <c r="GN156" i="1"/>
  <c r="GN158" i="1"/>
  <c r="GN160" i="1"/>
  <c r="GN162" i="1"/>
  <c r="GN166" i="1"/>
  <c r="GN170" i="1"/>
  <c r="GN172" i="1"/>
  <c r="GN174" i="1"/>
  <c r="GN176" i="1"/>
  <c r="GN178" i="1"/>
  <c r="GN220" i="1"/>
  <c r="GN230" i="1"/>
  <c r="GN236" i="1"/>
  <c r="GN264" i="1"/>
  <c r="GN306" i="1"/>
  <c r="GN308" i="1"/>
  <c r="GN378" i="1"/>
  <c r="CB381" i="1"/>
  <c r="AS381" i="1" s="1"/>
  <c r="GO30" i="1"/>
  <c r="GO32" i="1"/>
  <c r="GO34" i="1"/>
  <c r="GO36" i="1"/>
  <c r="GO38" i="1"/>
  <c r="GO40" i="1"/>
  <c r="GO42" i="1"/>
  <c r="GO44" i="1"/>
  <c r="GO46" i="1"/>
  <c r="GO48" i="1"/>
  <c r="GO50" i="1"/>
  <c r="GO102" i="1"/>
  <c r="GO112" i="1"/>
  <c r="GO164" i="1"/>
  <c r="GO168" i="1"/>
  <c r="GO178" i="1"/>
  <c r="GO180" i="1"/>
  <c r="GO216" i="1"/>
  <c r="GO218" i="1"/>
  <c r="GO220" i="1"/>
  <c r="GO222" i="1"/>
  <c r="GO224" i="1"/>
  <c r="GO226" i="1"/>
  <c r="GO228" i="1"/>
  <c r="GO230" i="1"/>
  <c r="GO232" i="1"/>
  <c r="GO234" i="1"/>
  <c r="GO236" i="1"/>
  <c r="GO238" i="1"/>
  <c r="GO240" i="1"/>
  <c r="GO242" i="1"/>
  <c r="GO244" i="1"/>
  <c r="GO246" i="1"/>
  <c r="GO248" i="1"/>
  <c r="GO250" i="1"/>
  <c r="GO252" i="1"/>
  <c r="GO254" i="1"/>
  <c r="GO256" i="1"/>
  <c r="GO258" i="1"/>
  <c r="GO260" i="1"/>
  <c r="GO262" i="1"/>
  <c r="GO266" i="1"/>
  <c r="CC269" i="1"/>
  <c r="GO302" i="1"/>
  <c r="GO304" i="1"/>
  <c r="GO306" i="1"/>
  <c r="GO308" i="1"/>
  <c r="GO310" i="1"/>
  <c r="GO312" i="1"/>
  <c r="GO378" i="1"/>
  <c r="CC381" i="1"/>
  <c r="AT381" i="1" s="1"/>
  <c r="GP30" i="1"/>
  <c r="GP32" i="1"/>
  <c r="GP34" i="1"/>
  <c r="GP36" i="1"/>
  <c r="GP38" i="1"/>
  <c r="GP40" i="1"/>
  <c r="GP42" i="1"/>
  <c r="GP44" i="1"/>
  <c r="GP46" i="1"/>
  <c r="GP48" i="1"/>
  <c r="GP50" i="1"/>
  <c r="CD53" i="1"/>
  <c r="AU53" i="1" s="1"/>
  <c r="GP86" i="1"/>
  <c r="GP88" i="1"/>
  <c r="GP90" i="1"/>
  <c r="GP92" i="1"/>
  <c r="GP94" i="1"/>
  <c r="GP96" i="1"/>
  <c r="GP98" i="1"/>
  <c r="GP100" i="1"/>
  <c r="GP102" i="1"/>
  <c r="GP104" i="1"/>
  <c r="GP106" i="1"/>
  <c r="GP108" i="1"/>
  <c r="GP110" i="1"/>
  <c r="GP112" i="1"/>
  <c r="GP148" i="1"/>
  <c r="GP150" i="1"/>
  <c r="GP152" i="1"/>
  <c r="GP154" i="1"/>
  <c r="GP156" i="1"/>
  <c r="GP158" i="1"/>
  <c r="GP160" i="1"/>
  <c r="GP162" i="1"/>
  <c r="GP164" i="1"/>
  <c r="GP166" i="1"/>
  <c r="GP168" i="1"/>
  <c r="GP170" i="1"/>
  <c r="GP172" i="1"/>
  <c r="GP174" i="1"/>
  <c r="GP176" i="1"/>
  <c r="GP178" i="1"/>
  <c r="GP180" i="1"/>
  <c r="GP216" i="1"/>
  <c r="CD269" i="1" s="1"/>
  <c r="AU269" i="1" s="1"/>
  <c r="GP218" i="1"/>
  <c r="GP220" i="1"/>
  <c r="GP222" i="1"/>
  <c r="GP224" i="1"/>
  <c r="GP226" i="1"/>
  <c r="GP228" i="1"/>
  <c r="GP230" i="1"/>
  <c r="GP232" i="1"/>
  <c r="GP234" i="1"/>
  <c r="GP236" i="1"/>
  <c r="GP238" i="1"/>
  <c r="GP240" i="1"/>
  <c r="GP242" i="1"/>
  <c r="GP244" i="1"/>
  <c r="GP246" i="1"/>
  <c r="GP248" i="1"/>
  <c r="GP250" i="1"/>
  <c r="GP252" i="1"/>
  <c r="GP254" i="1"/>
  <c r="GP256" i="1"/>
  <c r="GP258" i="1"/>
  <c r="GP260" i="1"/>
  <c r="GP262" i="1"/>
  <c r="GP264" i="1"/>
  <c r="GP266" i="1"/>
  <c r="GP302" i="1"/>
  <c r="CD315" i="1" s="1"/>
  <c r="AU315" i="1" s="1"/>
  <c r="AU300" i="1" s="1"/>
  <c r="GP304" i="1"/>
  <c r="GP306" i="1"/>
  <c r="GP308" i="1"/>
  <c r="GP310" i="1"/>
  <c r="GP312" i="1"/>
  <c r="CE381" i="1"/>
  <c r="AV381" i="1" s="1"/>
  <c r="CF381" i="1"/>
  <c r="AW381" i="1"/>
  <c r="CG53" i="1"/>
  <c r="AX53" i="1"/>
  <c r="CG381" i="1"/>
  <c r="AX381" i="1" s="1"/>
  <c r="F388" i="1" s="1"/>
  <c r="CH381" i="1"/>
  <c r="AY381" i="1"/>
  <c r="CI381" i="1"/>
  <c r="BA381" i="1"/>
  <c r="CK53" i="1"/>
  <c r="BB53" i="1"/>
  <c r="CK115" i="1"/>
  <c r="BB115" i="1"/>
  <c r="CK183" i="1"/>
  <c r="BB183" i="1"/>
  <c r="CK269" i="1"/>
  <c r="BB269" i="1"/>
  <c r="CK315" i="1"/>
  <c r="BB315" i="1"/>
  <c r="CK381" i="1"/>
  <c r="BB381" i="1" s="1"/>
  <c r="F394" i="1" s="1"/>
  <c r="CL53" i="1"/>
  <c r="BC53" i="1" s="1"/>
  <c r="CL115" i="1"/>
  <c r="BC115" i="1" s="1"/>
  <c r="CL183" i="1"/>
  <c r="CL269" i="1"/>
  <c r="BC269" i="1" s="1"/>
  <c r="CL315" i="1"/>
  <c r="BC315" i="1" s="1"/>
  <c r="CL381" i="1"/>
  <c r="BC381" i="1"/>
  <c r="BC375" i="1" s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AC31" i="1"/>
  <c r="CQ31" i="1" s="1"/>
  <c r="P31" i="1"/>
  <c r="AE31" i="1"/>
  <c r="AD31" i="1"/>
  <c r="CR31" i="1" s="1"/>
  <c r="Q31" i="1" s="1"/>
  <c r="AF31" i="1"/>
  <c r="CT31" i="1"/>
  <c r="S31" i="1" s="1"/>
  <c r="CP31" i="1"/>
  <c r="O31" i="1" s="1"/>
  <c r="AC33" i="1"/>
  <c r="CQ33" i="1" s="1"/>
  <c r="P33" i="1"/>
  <c r="AE33" i="1"/>
  <c r="AD33" i="1"/>
  <c r="AF33" i="1"/>
  <c r="CT33" i="1"/>
  <c r="S33" i="1" s="1"/>
  <c r="AC35" i="1"/>
  <c r="CQ35" i="1" s="1"/>
  <c r="P35" i="1"/>
  <c r="AE35" i="1"/>
  <c r="AD35" i="1"/>
  <c r="CR35" i="1" s="1"/>
  <c r="Q35" i="1" s="1"/>
  <c r="AF35" i="1"/>
  <c r="CT35" i="1"/>
  <c r="S35" i="1" s="1"/>
  <c r="CP35" i="1"/>
  <c r="O35" i="1" s="1"/>
  <c r="AC37" i="1"/>
  <c r="CQ37" i="1" s="1"/>
  <c r="P37" i="1"/>
  <c r="AE37" i="1"/>
  <c r="AD37" i="1"/>
  <c r="AF37" i="1"/>
  <c r="CT37" i="1"/>
  <c r="S37" i="1" s="1"/>
  <c r="AC39" i="1"/>
  <c r="CQ39" i="1" s="1"/>
  <c r="P39" i="1"/>
  <c r="AE39" i="1"/>
  <c r="AD39" i="1"/>
  <c r="CR39" i="1" s="1"/>
  <c r="Q39" i="1" s="1"/>
  <c r="AF39" i="1"/>
  <c r="CT39" i="1"/>
  <c r="S39" i="1" s="1"/>
  <c r="CP39" i="1"/>
  <c r="O39" i="1" s="1"/>
  <c r="AC41" i="1"/>
  <c r="CQ41" i="1" s="1"/>
  <c r="P41" i="1"/>
  <c r="AE41" i="1"/>
  <c r="AD41" i="1"/>
  <c r="AF41" i="1"/>
  <c r="CT41" i="1"/>
  <c r="S41" i="1" s="1"/>
  <c r="AC43" i="1"/>
  <c r="CQ43" i="1" s="1"/>
  <c r="P43" i="1"/>
  <c r="AE43" i="1"/>
  <c r="AD43" i="1"/>
  <c r="CR43" i="1" s="1"/>
  <c r="Q43" i="1" s="1"/>
  <c r="AF43" i="1"/>
  <c r="CT43" i="1"/>
  <c r="S43" i="1" s="1"/>
  <c r="CP43" i="1"/>
  <c r="O43" i="1" s="1"/>
  <c r="AC45" i="1"/>
  <c r="CQ45" i="1" s="1"/>
  <c r="P45" i="1"/>
  <c r="AE45" i="1"/>
  <c r="AD45" i="1"/>
  <c r="AF45" i="1"/>
  <c r="CT45" i="1"/>
  <c r="S45" i="1" s="1"/>
  <c r="AC47" i="1"/>
  <c r="CQ47" i="1" s="1"/>
  <c r="P47" i="1"/>
  <c r="AE47" i="1"/>
  <c r="AD47" i="1"/>
  <c r="CR47" i="1" s="1"/>
  <c r="Q47" i="1" s="1"/>
  <c r="AF47" i="1"/>
  <c r="CT47" i="1"/>
  <c r="S47" i="1" s="1"/>
  <c r="CP47" i="1"/>
  <c r="O47" i="1" s="1"/>
  <c r="AC49" i="1"/>
  <c r="CQ49" i="1" s="1"/>
  <c r="P49" i="1"/>
  <c r="AE49" i="1"/>
  <c r="AD49" i="1"/>
  <c r="AF49" i="1"/>
  <c r="CT49" i="1"/>
  <c r="S49" i="1" s="1"/>
  <c r="AC51" i="1"/>
  <c r="CQ51" i="1" s="1"/>
  <c r="P51" i="1"/>
  <c r="AE51" i="1"/>
  <c r="AD51" i="1"/>
  <c r="CR51" i="1" s="1"/>
  <c r="Q51" i="1" s="1"/>
  <c r="AF51" i="1"/>
  <c r="CT51" i="1"/>
  <c r="S51" i="1" s="1"/>
  <c r="CP51" i="1"/>
  <c r="O51" i="1" s="1"/>
  <c r="AC87" i="1"/>
  <c r="CQ87" i="1" s="1"/>
  <c r="P87" i="1"/>
  <c r="AE87" i="1"/>
  <c r="AD87" i="1"/>
  <c r="CR87" i="1" s="1"/>
  <c r="Q87" i="1"/>
  <c r="AF87" i="1"/>
  <c r="CT87" i="1"/>
  <c r="S87" i="1" s="1"/>
  <c r="AC89" i="1"/>
  <c r="CQ89" i="1" s="1"/>
  <c r="P89" i="1"/>
  <c r="AE89" i="1"/>
  <c r="AD89" i="1"/>
  <c r="CR89" i="1" s="1"/>
  <c r="Q89" i="1"/>
  <c r="AF89" i="1"/>
  <c r="CT89" i="1"/>
  <c r="S89" i="1" s="1"/>
  <c r="AC91" i="1"/>
  <c r="CQ91" i="1" s="1"/>
  <c r="P91" i="1"/>
  <c r="CP91" i="1" s="1"/>
  <c r="O91" i="1" s="1"/>
  <c r="AE91" i="1"/>
  <c r="AD91" i="1"/>
  <c r="CR91" i="1" s="1"/>
  <c r="Q91" i="1"/>
  <c r="AF91" i="1"/>
  <c r="CT91" i="1"/>
  <c r="S91" i="1" s="1"/>
  <c r="AC93" i="1"/>
  <c r="CQ93" i="1" s="1"/>
  <c r="P93" i="1"/>
  <c r="AE93" i="1"/>
  <c r="AD93" i="1"/>
  <c r="CR93" i="1" s="1"/>
  <c r="Q93" i="1"/>
  <c r="AF93" i="1"/>
  <c r="CT93" i="1"/>
  <c r="S93" i="1" s="1"/>
  <c r="AC95" i="1"/>
  <c r="CQ95" i="1" s="1"/>
  <c r="P95" i="1"/>
  <c r="CP95" i="1" s="1"/>
  <c r="O95" i="1" s="1"/>
  <c r="AE95" i="1"/>
  <c r="AD95" i="1"/>
  <c r="CR95" i="1" s="1"/>
  <c r="Q95" i="1"/>
  <c r="AF95" i="1"/>
  <c r="CT95" i="1"/>
  <c r="S95" i="1" s="1"/>
  <c r="AC97" i="1"/>
  <c r="CQ97" i="1" s="1"/>
  <c r="P97" i="1"/>
  <c r="AE97" i="1"/>
  <c r="AD97" i="1"/>
  <c r="CR97" i="1" s="1"/>
  <c r="Q97" i="1"/>
  <c r="AF97" i="1"/>
  <c r="CT97" i="1"/>
  <c r="S97" i="1" s="1"/>
  <c r="AC99" i="1"/>
  <c r="CQ99" i="1" s="1"/>
  <c r="P99" i="1"/>
  <c r="CP99" i="1" s="1"/>
  <c r="O99" i="1" s="1"/>
  <c r="AE99" i="1"/>
  <c r="AD99" i="1"/>
  <c r="CR99" i="1" s="1"/>
  <c r="Q99" i="1"/>
  <c r="AF99" i="1"/>
  <c r="CT99" i="1"/>
  <c r="S99" i="1" s="1"/>
  <c r="AC101" i="1"/>
  <c r="CQ101" i="1" s="1"/>
  <c r="P101" i="1"/>
  <c r="AE101" i="1"/>
  <c r="AD101" i="1"/>
  <c r="CR101" i="1" s="1"/>
  <c r="Q101" i="1"/>
  <c r="AF101" i="1"/>
  <c r="CT101" i="1"/>
  <c r="S101" i="1" s="1"/>
  <c r="AC103" i="1"/>
  <c r="CQ103" i="1" s="1"/>
  <c r="P103" i="1"/>
  <c r="CP103" i="1" s="1"/>
  <c r="O103" i="1" s="1"/>
  <c r="AE103" i="1"/>
  <c r="AD103" i="1"/>
  <c r="CR103" i="1" s="1"/>
  <c r="Q103" i="1"/>
  <c r="AF103" i="1"/>
  <c r="CT103" i="1"/>
  <c r="S103" i="1" s="1"/>
  <c r="AC105" i="1"/>
  <c r="CQ105" i="1" s="1"/>
  <c r="P105" i="1"/>
  <c r="AE105" i="1"/>
  <c r="AD105" i="1"/>
  <c r="CR105" i="1" s="1"/>
  <c r="Q105" i="1"/>
  <c r="AF105" i="1"/>
  <c r="CT105" i="1"/>
  <c r="S105" i="1" s="1"/>
  <c r="AC107" i="1"/>
  <c r="CQ107" i="1" s="1"/>
  <c r="P107" i="1"/>
  <c r="CP107" i="1" s="1"/>
  <c r="O107" i="1" s="1"/>
  <c r="AE107" i="1"/>
  <c r="AD107" i="1"/>
  <c r="CR107" i="1" s="1"/>
  <c r="Q107" i="1"/>
  <c r="AF107" i="1"/>
  <c r="CT107" i="1"/>
  <c r="S107" i="1" s="1"/>
  <c r="AC109" i="1"/>
  <c r="CQ109" i="1" s="1"/>
  <c r="P109" i="1"/>
  <c r="AE109" i="1"/>
  <c r="AD109" i="1"/>
  <c r="CR109" i="1" s="1"/>
  <c r="Q109" i="1"/>
  <c r="AF109" i="1"/>
  <c r="CT109" i="1"/>
  <c r="S109" i="1" s="1"/>
  <c r="AC111" i="1"/>
  <c r="CQ111" i="1" s="1"/>
  <c r="P111" i="1"/>
  <c r="CP111" i="1" s="1"/>
  <c r="O111" i="1" s="1"/>
  <c r="AE111" i="1"/>
  <c r="AD111" i="1"/>
  <c r="CR111" i="1" s="1"/>
  <c r="Q111" i="1"/>
  <c r="AF111" i="1"/>
  <c r="CT111" i="1"/>
  <c r="S111" i="1" s="1"/>
  <c r="AC113" i="1"/>
  <c r="CQ113" i="1" s="1"/>
  <c r="P113" i="1"/>
  <c r="AE113" i="1"/>
  <c r="AD113" i="1"/>
  <c r="CR113" i="1" s="1"/>
  <c r="Q113" i="1"/>
  <c r="AF113" i="1"/>
  <c r="CT113" i="1"/>
  <c r="S113" i="1" s="1"/>
  <c r="AC149" i="1"/>
  <c r="AE149" i="1"/>
  <c r="AD149" i="1"/>
  <c r="CR149" i="1" s="1"/>
  <c r="Q149" i="1"/>
  <c r="AF149" i="1"/>
  <c r="CT149" i="1"/>
  <c r="S149" i="1" s="1"/>
  <c r="AC151" i="1"/>
  <c r="AE151" i="1"/>
  <c r="AD151" i="1"/>
  <c r="CR151" i="1" s="1"/>
  <c r="Q151" i="1"/>
  <c r="AF151" i="1"/>
  <c r="CT151" i="1"/>
  <c r="S151" i="1" s="1"/>
  <c r="AC153" i="1"/>
  <c r="AE153" i="1"/>
  <c r="AD153" i="1"/>
  <c r="CR153" i="1" s="1"/>
  <c r="Q153" i="1"/>
  <c r="AF153" i="1"/>
  <c r="CT153" i="1"/>
  <c r="S153" i="1" s="1"/>
  <c r="AC155" i="1"/>
  <c r="CQ155" i="1" s="1"/>
  <c r="P155" i="1" s="1"/>
  <c r="AE155" i="1"/>
  <c r="AD155" i="1"/>
  <c r="CR155" i="1" s="1"/>
  <c r="Q155" i="1"/>
  <c r="AF155" i="1"/>
  <c r="CT155" i="1"/>
  <c r="S155" i="1" s="1"/>
  <c r="AC157" i="1"/>
  <c r="AE157" i="1"/>
  <c r="AD157" i="1"/>
  <c r="CR157" i="1" s="1"/>
  <c r="Q157" i="1"/>
  <c r="AF157" i="1"/>
  <c r="CT157" i="1"/>
  <c r="S157" i="1" s="1"/>
  <c r="AC159" i="1"/>
  <c r="AE159" i="1"/>
  <c r="AD159" i="1"/>
  <c r="CR159" i="1" s="1"/>
  <c r="Q159" i="1"/>
  <c r="AF159" i="1"/>
  <c r="CT159" i="1"/>
  <c r="S159" i="1" s="1"/>
  <c r="AC161" i="1"/>
  <c r="AE161" i="1"/>
  <c r="AD161" i="1"/>
  <c r="CR161" i="1" s="1"/>
  <c r="Q161" i="1"/>
  <c r="AF161" i="1"/>
  <c r="CT161" i="1"/>
  <c r="S161" i="1" s="1"/>
  <c r="AC163" i="1"/>
  <c r="CQ163" i="1" s="1"/>
  <c r="P163" i="1" s="1"/>
  <c r="AE163" i="1"/>
  <c r="AD163" i="1"/>
  <c r="CR163" i="1" s="1"/>
  <c r="Q163" i="1"/>
  <c r="AF163" i="1"/>
  <c r="CT163" i="1"/>
  <c r="S163" i="1" s="1"/>
  <c r="AC165" i="1"/>
  <c r="AE165" i="1"/>
  <c r="AD165" i="1"/>
  <c r="CR165" i="1" s="1"/>
  <c r="Q165" i="1"/>
  <c r="AF165" i="1"/>
  <c r="CT165" i="1"/>
  <c r="S165" i="1" s="1"/>
  <c r="AC167" i="1"/>
  <c r="AE167" i="1"/>
  <c r="AD167" i="1"/>
  <c r="CR167" i="1" s="1"/>
  <c r="AF167" i="1"/>
  <c r="CT167" i="1"/>
  <c r="AC169" i="1"/>
  <c r="AE169" i="1"/>
  <c r="AD169" i="1"/>
  <c r="CR169" i="1" s="1"/>
  <c r="Q169" i="1"/>
  <c r="AF169" i="1"/>
  <c r="CT169" i="1"/>
  <c r="S169" i="1" s="1"/>
  <c r="AC171" i="1"/>
  <c r="CQ171" i="1" s="1"/>
  <c r="P171" i="1" s="1"/>
  <c r="AE171" i="1"/>
  <c r="AD171" i="1"/>
  <c r="CR171" i="1" s="1"/>
  <c r="Q171" i="1"/>
  <c r="AF171" i="1"/>
  <c r="CT171" i="1"/>
  <c r="S171" i="1" s="1"/>
  <c r="AC173" i="1"/>
  <c r="AE173" i="1"/>
  <c r="AD173" i="1"/>
  <c r="CR173" i="1" s="1"/>
  <c r="Q173" i="1"/>
  <c r="AF173" i="1"/>
  <c r="CT173" i="1"/>
  <c r="S173" i="1" s="1"/>
  <c r="AC175" i="1"/>
  <c r="AE175" i="1"/>
  <c r="AD175" i="1"/>
  <c r="CR175" i="1" s="1"/>
  <c r="Q175" i="1"/>
  <c r="AF175" i="1"/>
  <c r="CT175" i="1"/>
  <c r="S175" i="1" s="1"/>
  <c r="AC177" i="1"/>
  <c r="AE177" i="1"/>
  <c r="AD177" i="1"/>
  <c r="CR177" i="1" s="1"/>
  <c r="Q177" i="1"/>
  <c r="AF177" i="1"/>
  <c r="CT177" i="1"/>
  <c r="S177" i="1" s="1"/>
  <c r="AC179" i="1"/>
  <c r="CQ179" i="1" s="1"/>
  <c r="P179" i="1" s="1"/>
  <c r="AE179" i="1"/>
  <c r="AD179" i="1"/>
  <c r="CR179" i="1" s="1"/>
  <c r="Q179" i="1"/>
  <c r="AF179" i="1"/>
  <c r="CT179" i="1"/>
  <c r="S179" i="1" s="1"/>
  <c r="AC181" i="1"/>
  <c r="AE181" i="1"/>
  <c r="AD181" i="1"/>
  <c r="CR181" i="1" s="1"/>
  <c r="Q181" i="1"/>
  <c r="AF181" i="1"/>
  <c r="CT181" i="1"/>
  <c r="S181" i="1" s="1"/>
  <c r="AC217" i="1"/>
  <c r="CQ217" i="1" s="1"/>
  <c r="P217" i="1" s="1"/>
  <c r="AE217" i="1"/>
  <c r="AD217" i="1"/>
  <c r="CR217" i="1" s="1"/>
  <c r="Q217" i="1"/>
  <c r="AF217" i="1"/>
  <c r="CT217" i="1"/>
  <c r="S217" i="1" s="1"/>
  <c r="AC219" i="1"/>
  <c r="CQ219" i="1" s="1"/>
  <c r="P219" i="1" s="1"/>
  <c r="AE219" i="1"/>
  <c r="AD219" i="1"/>
  <c r="CR219" i="1" s="1"/>
  <c r="Q219" i="1" s="1"/>
  <c r="AF219" i="1"/>
  <c r="CT219" i="1"/>
  <c r="S219" i="1" s="1"/>
  <c r="CP219" i="1"/>
  <c r="O219" i="1" s="1"/>
  <c r="AC221" i="1"/>
  <c r="CQ221" i="1" s="1"/>
  <c r="P221" i="1" s="1"/>
  <c r="AE221" i="1"/>
  <c r="AD221" i="1"/>
  <c r="CR221" i="1" s="1"/>
  <c r="Q221" i="1"/>
  <c r="CP221" i="1" s="1"/>
  <c r="O221" i="1" s="1"/>
  <c r="AF221" i="1"/>
  <c r="CT221" i="1"/>
  <c r="S221" i="1" s="1"/>
  <c r="AC223" i="1"/>
  <c r="CQ223" i="1" s="1"/>
  <c r="P223" i="1" s="1"/>
  <c r="AE223" i="1"/>
  <c r="AD223" i="1"/>
  <c r="CR223" i="1" s="1"/>
  <c r="Q223" i="1" s="1"/>
  <c r="AF223" i="1"/>
  <c r="CT223" i="1"/>
  <c r="S223" i="1" s="1"/>
  <c r="CP223" i="1"/>
  <c r="O223" i="1" s="1"/>
  <c r="AC225" i="1"/>
  <c r="CQ225" i="1" s="1"/>
  <c r="P225" i="1" s="1"/>
  <c r="AE225" i="1"/>
  <c r="AD225" i="1"/>
  <c r="CR225" i="1" s="1"/>
  <c r="Q225" i="1"/>
  <c r="AF225" i="1"/>
  <c r="CT225" i="1"/>
  <c r="S225" i="1" s="1"/>
  <c r="AC227" i="1"/>
  <c r="CQ227" i="1" s="1"/>
  <c r="P227" i="1" s="1"/>
  <c r="AE227" i="1"/>
  <c r="AD227" i="1"/>
  <c r="CR227" i="1" s="1"/>
  <c r="Q227" i="1" s="1"/>
  <c r="AF227" i="1"/>
  <c r="CT227" i="1"/>
  <c r="S227" i="1" s="1"/>
  <c r="CP227" i="1"/>
  <c r="O227" i="1" s="1"/>
  <c r="AC229" i="1"/>
  <c r="CQ229" i="1" s="1"/>
  <c r="P229" i="1" s="1"/>
  <c r="AE229" i="1"/>
  <c r="AD229" i="1"/>
  <c r="CR229" i="1" s="1"/>
  <c r="Q229" i="1"/>
  <c r="CP229" i="1" s="1"/>
  <c r="O229" i="1" s="1"/>
  <c r="AF229" i="1"/>
  <c r="CT229" i="1"/>
  <c r="S229" i="1" s="1"/>
  <c r="AC231" i="1"/>
  <c r="CQ231" i="1" s="1"/>
  <c r="P231" i="1" s="1"/>
  <c r="AE231" i="1"/>
  <c r="AD231" i="1"/>
  <c r="CR231" i="1" s="1"/>
  <c r="Q231" i="1" s="1"/>
  <c r="AF231" i="1"/>
  <c r="CT231" i="1"/>
  <c r="S231" i="1" s="1"/>
  <c r="CP231" i="1"/>
  <c r="O231" i="1" s="1"/>
  <c r="AC233" i="1"/>
  <c r="CQ233" i="1" s="1"/>
  <c r="P233" i="1" s="1"/>
  <c r="AE233" i="1"/>
  <c r="AD233" i="1"/>
  <c r="CR233" i="1" s="1"/>
  <c r="Q233" i="1"/>
  <c r="AF233" i="1"/>
  <c r="CT233" i="1"/>
  <c r="S233" i="1" s="1"/>
  <c r="AC235" i="1"/>
  <c r="CQ235" i="1" s="1"/>
  <c r="P235" i="1" s="1"/>
  <c r="AE235" i="1"/>
  <c r="AD235" i="1"/>
  <c r="CR235" i="1" s="1"/>
  <c r="Q235" i="1" s="1"/>
  <c r="AF235" i="1"/>
  <c r="CT235" i="1"/>
  <c r="S235" i="1" s="1"/>
  <c r="CP235" i="1"/>
  <c r="O235" i="1" s="1"/>
  <c r="AC237" i="1"/>
  <c r="CQ237" i="1" s="1"/>
  <c r="P237" i="1" s="1"/>
  <c r="AE237" i="1"/>
  <c r="AD237" i="1"/>
  <c r="CR237" i="1" s="1"/>
  <c r="Q237" i="1"/>
  <c r="CP237" i="1" s="1"/>
  <c r="O237" i="1" s="1"/>
  <c r="AF237" i="1"/>
  <c r="CT237" i="1"/>
  <c r="S237" i="1" s="1"/>
  <c r="AC239" i="1"/>
  <c r="CQ239" i="1" s="1"/>
  <c r="P239" i="1" s="1"/>
  <c r="I239" i="1"/>
  <c r="AE239" i="1"/>
  <c r="AF239" i="1"/>
  <c r="CT239" i="1" s="1"/>
  <c r="S239" i="1" s="1"/>
  <c r="AC241" i="1"/>
  <c r="CQ241" i="1"/>
  <c r="P241" i="1" s="1"/>
  <c r="AE241" i="1"/>
  <c r="AF241" i="1"/>
  <c r="CT241" i="1" s="1"/>
  <c r="S241" i="1" s="1"/>
  <c r="AC243" i="1"/>
  <c r="CQ243" i="1"/>
  <c r="P243" i="1" s="1"/>
  <c r="AE243" i="1"/>
  <c r="AF243" i="1"/>
  <c r="CT243" i="1" s="1"/>
  <c r="S243" i="1"/>
  <c r="AC245" i="1"/>
  <c r="CQ245" i="1"/>
  <c r="P245" i="1" s="1"/>
  <c r="AE245" i="1"/>
  <c r="AF245" i="1"/>
  <c r="CT245" i="1" s="1"/>
  <c r="S245" i="1"/>
  <c r="AC247" i="1"/>
  <c r="CQ247" i="1"/>
  <c r="P247" i="1" s="1"/>
  <c r="AE247" i="1"/>
  <c r="AF247" i="1"/>
  <c r="CT247" i="1" s="1"/>
  <c r="S247" i="1" s="1"/>
  <c r="AC249" i="1"/>
  <c r="CQ249" i="1"/>
  <c r="P249" i="1" s="1"/>
  <c r="AE249" i="1"/>
  <c r="AF249" i="1"/>
  <c r="CT249" i="1" s="1"/>
  <c r="S249" i="1"/>
  <c r="AC251" i="1"/>
  <c r="CQ251" i="1"/>
  <c r="P251" i="1" s="1"/>
  <c r="AE251" i="1"/>
  <c r="AF251" i="1"/>
  <c r="CT251" i="1" s="1"/>
  <c r="S251" i="1"/>
  <c r="AC253" i="1"/>
  <c r="CQ253" i="1"/>
  <c r="P253" i="1" s="1"/>
  <c r="AE253" i="1"/>
  <c r="AF253" i="1"/>
  <c r="CT253" i="1" s="1"/>
  <c r="S253" i="1"/>
  <c r="AC255" i="1"/>
  <c r="CQ255" i="1"/>
  <c r="P255" i="1" s="1"/>
  <c r="AE255" i="1"/>
  <c r="AF255" i="1"/>
  <c r="CT255" i="1" s="1"/>
  <c r="S255" i="1" s="1"/>
  <c r="AC257" i="1"/>
  <c r="CQ257" i="1"/>
  <c r="P257" i="1" s="1"/>
  <c r="AE257" i="1"/>
  <c r="AF257" i="1"/>
  <c r="CT257" i="1" s="1"/>
  <c r="S257" i="1" s="1"/>
  <c r="AC259" i="1"/>
  <c r="CQ259" i="1"/>
  <c r="P259" i="1" s="1"/>
  <c r="I259" i="1"/>
  <c r="AE259" i="1"/>
  <c r="AD259" i="1"/>
  <c r="CR259" i="1" s="1"/>
  <c r="Q259" i="1" s="1"/>
  <c r="CP259" i="1" s="1"/>
  <c r="O259" i="1" s="1"/>
  <c r="AF259" i="1"/>
  <c r="CT259" i="1"/>
  <c r="S259" i="1" s="1"/>
  <c r="AC261" i="1"/>
  <c r="CQ261" i="1" s="1"/>
  <c r="P261" i="1" s="1"/>
  <c r="AE261" i="1"/>
  <c r="AD261" i="1"/>
  <c r="CR261" i="1" s="1"/>
  <c r="Q261" i="1"/>
  <c r="CP261" i="1" s="1"/>
  <c r="O261" i="1" s="1"/>
  <c r="AF261" i="1"/>
  <c r="CT261" i="1"/>
  <c r="S261" i="1" s="1"/>
  <c r="AC263" i="1"/>
  <c r="CQ263" i="1" s="1"/>
  <c r="P263" i="1" s="1"/>
  <c r="CP263" i="1" s="1"/>
  <c r="O263" i="1" s="1"/>
  <c r="AE263" i="1"/>
  <c r="AD263" i="1"/>
  <c r="CR263" i="1" s="1"/>
  <c r="Q263" i="1" s="1"/>
  <c r="AF263" i="1"/>
  <c r="CT263" i="1"/>
  <c r="S263" i="1" s="1"/>
  <c r="AC265" i="1"/>
  <c r="CQ265" i="1" s="1"/>
  <c r="P265" i="1" s="1"/>
  <c r="CP265" i="1" s="1"/>
  <c r="O265" i="1" s="1"/>
  <c r="AE265" i="1"/>
  <c r="AD265" i="1"/>
  <c r="CR265" i="1" s="1"/>
  <c r="Q265" i="1"/>
  <c r="AF265" i="1"/>
  <c r="CT265" i="1"/>
  <c r="S265" i="1" s="1"/>
  <c r="AC267" i="1"/>
  <c r="CQ267" i="1" s="1"/>
  <c r="P267" i="1" s="1"/>
  <c r="CP267" i="1" s="1"/>
  <c r="O267" i="1" s="1"/>
  <c r="AE267" i="1"/>
  <c r="AD267" i="1"/>
  <c r="CR267" i="1" s="1"/>
  <c r="Q267" i="1" s="1"/>
  <c r="AF267" i="1"/>
  <c r="CT267" i="1"/>
  <c r="S267" i="1" s="1"/>
  <c r="AC303" i="1"/>
  <c r="CQ303" i="1" s="1"/>
  <c r="P303" i="1"/>
  <c r="AE303" i="1"/>
  <c r="AD303" i="1"/>
  <c r="CR303" i="1" s="1"/>
  <c r="Q303" i="1" s="1"/>
  <c r="AF303" i="1"/>
  <c r="CT303" i="1"/>
  <c r="S303" i="1" s="1"/>
  <c r="CP303" i="1"/>
  <c r="O303" i="1" s="1"/>
  <c r="AC305" i="1"/>
  <c r="CQ305" i="1" s="1"/>
  <c r="P305" i="1"/>
  <c r="AE305" i="1"/>
  <c r="AD305" i="1"/>
  <c r="CR305" i="1" s="1"/>
  <c r="Q305" i="1" s="1"/>
  <c r="CP305" i="1" s="1"/>
  <c r="O305" i="1" s="1"/>
  <c r="AF305" i="1"/>
  <c r="CT305" i="1"/>
  <c r="S305" i="1" s="1"/>
  <c r="AC307" i="1"/>
  <c r="CQ307" i="1" s="1"/>
  <c r="P307" i="1"/>
  <c r="AE307" i="1"/>
  <c r="AD307" i="1"/>
  <c r="CR307" i="1" s="1"/>
  <c r="Q307" i="1" s="1"/>
  <c r="AF307" i="1"/>
  <c r="CT307" i="1"/>
  <c r="S307" i="1" s="1"/>
  <c r="CY307" i="1" s="1"/>
  <c r="CP307" i="1"/>
  <c r="O307" i="1" s="1"/>
  <c r="AC309" i="1"/>
  <c r="CQ309" i="1" s="1"/>
  <c r="P309" i="1"/>
  <c r="AE309" i="1"/>
  <c r="AD309" i="1"/>
  <c r="CR309" i="1" s="1"/>
  <c r="Q309" i="1" s="1"/>
  <c r="AF309" i="1"/>
  <c r="CT309" i="1"/>
  <c r="S309" i="1" s="1"/>
  <c r="AC311" i="1"/>
  <c r="CQ311" i="1" s="1"/>
  <c r="P311" i="1"/>
  <c r="AE311" i="1"/>
  <c r="AD311" i="1"/>
  <c r="CR311" i="1" s="1"/>
  <c r="Q311" i="1" s="1"/>
  <c r="AF311" i="1"/>
  <c r="CT311" i="1"/>
  <c r="S311" i="1" s="1"/>
  <c r="CY311" i="1" s="1"/>
  <c r="CP311" i="1"/>
  <c r="O311" i="1" s="1"/>
  <c r="AC313" i="1"/>
  <c r="CQ313" i="1" s="1"/>
  <c r="P313" i="1"/>
  <c r="AE313" i="1"/>
  <c r="AD313" i="1"/>
  <c r="CR313" i="1" s="1"/>
  <c r="Q313" i="1" s="1"/>
  <c r="AF313" i="1"/>
  <c r="CT313" i="1"/>
  <c r="S313" i="1" s="1"/>
  <c r="AC379" i="1"/>
  <c r="CQ379" i="1"/>
  <c r="P379" i="1" s="1"/>
  <c r="AE379" i="1"/>
  <c r="AD379" i="1" s="1"/>
  <c r="CR379" i="1"/>
  <c r="Q379" i="1" s="1"/>
  <c r="DV381" i="1" s="1"/>
  <c r="DI381" i="1" s="1"/>
  <c r="AF379" i="1"/>
  <c r="CT379" i="1" s="1"/>
  <c r="S379" i="1" s="1"/>
  <c r="DV115" i="1"/>
  <c r="DI115" i="1" s="1"/>
  <c r="P127" i="1" s="1"/>
  <c r="CS31" i="1"/>
  <c r="R31" i="1"/>
  <c r="CS33" i="1"/>
  <c r="R33" i="1"/>
  <c r="CS35" i="1"/>
  <c r="R35" i="1"/>
  <c r="GK35" i="1" s="1"/>
  <c r="CS37" i="1"/>
  <c r="R37" i="1"/>
  <c r="CS39" i="1"/>
  <c r="R39" i="1"/>
  <c r="GK39" i="1" s="1"/>
  <c r="CS41" i="1"/>
  <c r="R41" i="1"/>
  <c r="CS43" i="1"/>
  <c r="R43" i="1"/>
  <c r="GK43" i="1" s="1"/>
  <c r="CS45" i="1"/>
  <c r="R45" i="1"/>
  <c r="CS47" i="1"/>
  <c r="R47" i="1"/>
  <c r="GK47" i="1" s="1"/>
  <c r="CS49" i="1"/>
  <c r="R49" i="1"/>
  <c r="CS51" i="1"/>
  <c r="R51" i="1"/>
  <c r="GK51" i="1" s="1"/>
  <c r="CS87" i="1"/>
  <c r="R87" i="1"/>
  <c r="CS89" i="1"/>
  <c r="R89" i="1"/>
  <c r="CS91" i="1"/>
  <c r="R91" i="1"/>
  <c r="CS93" i="1"/>
  <c r="R93" i="1"/>
  <c r="CS95" i="1"/>
  <c r="R95" i="1"/>
  <c r="CS97" i="1"/>
  <c r="R97" i="1"/>
  <c r="CS99" i="1"/>
  <c r="R99" i="1"/>
  <c r="CS101" i="1"/>
  <c r="R101" i="1"/>
  <c r="CS103" i="1"/>
  <c r="R103" i="1"/>
  <c r="CS105" i="1"/>
  <c r="R105" i="1"/>
  <c r="CS107" i="1"/>
  <c r="R107" i="1"/>
  <c r="CS109" i="1"/>
  <c r="R109" i="1"/>
  <c r="CS111" i="1"/>
  <c r="R111" i="1"/>
  <c r="CS113" i="1"/>
  <c r="R113" i="1"/>
  <c r="CS149" i="1"/>
  <c r="R149" i="1"/>
  <c r="CS151" i="1"/>
  <c r="R151" i="1"/>
  <c r="CS153" i="1"/>
  <c r="R153" i="1"/>
  <c r="CS155" i="1"/>
  <c r="R155" i="1"/>
  <c r="CS157" i="1"/>
  <c r="R157" i="1"/>
  <c r="CS159" i="1"/>
  <c r="R159" i="1"/>
  <c r="CS161" i="1"/>
  <c r="R161" i="1"/>
  <c r="CS163" i="1"/>
  <c r="R163" i="1"/>
  <c r="CS165" i="1"/>
  <c r="R165" i="1"/>
  <c r="CS167" i="1"/>
  <c r="CS169" i="1"/>
  <c r="R169" i="1"/>
  <c r="CS171" i="1"/>
  <c r="R171" i="1"/>
  <c r="CS173" i="1"/>
  <c r="R173" i="1"/>
  <c r="CS175" i="1"/>
  <c r="R175" i="1"/>
  <c r="CS177" i="1"/>
  <c r="R177" i="1"/>
  <c r="CS179" i="1"/>
  <c r="R179" i="1"/>
  <c r="CS181" i="1"/>
  <c r="R181" i="1"/>
  <c r="CS217" i="1"/>
  <c r="R217" i="1"/>
  <c r="CS219" i="1"/>
  <c r="R219" i="1"/>
  <c r="CS221" i="1"/>
  <c r="R221" i="1"/>
  <c r="CS223" i="1"/>
  <c r="R223" i="1"/>
  <c r="CS225" i="1"/>
  <c r="R225" i="1"/>
  <c r="CZ225" i="1" s="1"/>
  <c r="Y225" i="1" s="1"/>
  <c r="CS227" i="1"/>
  <c r="R227" i="1"/>
  <c r="CS229" i="1"/>
  <c r="R229" i="1"/>
  <c r="CS231" i="1"/>
  <c r="R231" i="1"/>
  <c r="CS233" i="1"/>
  <c r="R233" i="1"/>
  <c r="CZ233" i="1" s="1"/>
  <c r="Y233" i="1" s="1"/>
  <c r="CS235" i="1"/>
  <c r="R235" i="1"/>
  <c r="CS237" i="1"/>
  <c r="R237" i="1"/>
  <c r="CS259" i="1"/>
  <c r="R259" i="1"/>
  <c r="CY259" i="1" s="1"/>
  <c r="CS261" i="1"/>
  <c r="R261" i="1"/>
  <c r="CS263" i="1"/>
  <c r="R263" i="1"/>
  <c r="CY263" i="1" s="1"/>
  <c r="CS265" i="1"/>
  <c r="R265" i="1"/>
  <c r="CS267" i="1"/>
  <c r="R267" i="1"/>
  <c r="CY267" i="1" s="1"/>
  <c r="CS303" i="1"/>
  <c r="R303" i="1"/>
  <c r="CS305" i="1"/>
  <c r="R305" i="1"/>
  <c r="GK305" i="1" s="1"/>
  <c r="CS307" i="1"/>
  <c r="R307" i="1"/>
  <c r="CS309" i="1"/>
  <c r="R309" i="1"/>
  <c r="GK309" i="1" s="1"/>
  <c r="CS311" i="1"/>
  <c r="R311" i="1"/>
  <c r="CS313" i="1"/>
  <c r="R313" i="1"/>
  <c r="GK313" i="1" s="1"/>
  <c r="CS379" i="1"/>
  <c r="R379" i="1" s="1"/>
  <c r="DW381" i="1"/>
  <c r="AG31" i="1"/>
  <c r="CU31" i="1"/>
  <c r="T31" i="1" s="1"/>
  <c r="AG33" i="1"/>
  <c r="CU33" i="1" s="1"/>
  <c r="T33" i="1" s="1"/>
  <c r="AG35" i="1"/>
  <c r="CU35" i="1"/>
  <c r="T35" i="1" s="1"/>
  <c r="AG37" i="1"/>
  <c r="CU37" i="1" s="1"/>
  <c r="T37" i="1" s="1"/>
  <c r="AG39" i="1"/>
  <c r="CU39" i="1"/>
  <c r="T39" i="1" s="1"/>
  <c r="AG41" i="1"/>
  <c r="CU41" i="1" s="1"/>
  <c r="T41" i="1" s="1"/>
  <c r="AG43" i="1"/>
  <c r="CU43" i="1"/>
  <c r="T43" i="1" s="1"/>
  <c r="AG45" i="1"/>
  <c r="CU45" i="1" s="1"/>
  <c r="T45" i="1" s="1"/>
  <c r="DY53" i="1" s="1"/>
  <c r="AG47" i="1"/>
  <c r="CU47" i="1"/>
  <c r="T47" i="1" s="1"/>
  <c r="AG49" i="1"/>
  <c r="CU49" i="1" s="1"/>
  <c r="T49" i="1" s="1"/>
  <c r="AG51" i="1"/>
  <c r="CU51" i="1"/>
  <c r="T51" i="1" s="1"/>
  <c r="AG87" i="1"/>
  <c r="CU87" i="1" s="1"/>
  <c r="T87" i="1" s="1"/>
  <c r="AG89" i="1"/>
  <c r="CU89" i="1"/>
  <c r="T89" i="1" s="1"/>
  <c r="AG91" i="1"/>
  <c r="CU91" i="1" s="1"/>
  <c r="T91" i="1" s="1"/>
  <c r="AG93" i="1"/>
  <c r="CU93" i="1"/>
  <c r="T93" i="1" s="1"/>
  <c r="AG95" i="1"/>
  <c r="CU95" i="1" s="1"/>
  <c r="T95" i="1" s="1"/>
  <c r="AG97" i="1"/>
  <c r="CU97" i="1"/>
  <c r="T97" i="1" s="1"/>
  <c r="AG99" i="1"/>
  <c r="CU99" i="1" s="1"/>
  <c r="T99" i="1" s="1"/>
  <c r="AG101" i="1"/>
  <c r="CU101" i="1"/>
  <c r="T101" i="1" s="1"/>
  <c r="AG103" i="1"/>
  <c r="CU103" i="1" s="1"/>
  <c r="T103" i="1" s="1"/>
  <c r="AG105" i="1"/>
  <c r="CU105" i="1"/>
  <c r="T105" i="1" s="1"/>
  <c r="AG107" i="1"/>
  <c r="CU107" i="1" s="1"/>
  <c r="T107" i="1" s="1"/>
  <c r="AG109" i="1"/>
  <c r="CU109" i="1"/>
  <c r="T109" i="1" s="1"/>
  <c r="AG111" i="1"/>
  <c r="CU111" i="1" s="1"/>
  <c r="T111" i="1" s="1"/>
  <c r="AG113" i="1"/>
  <c r="CU113" i="1"/>
  <c r="T113" i="1" s="1"/>
  <c r="DY115" i="1"/>
  <c r="DL115" i="1" s="1"/>
  <c r="AG149" i="1"/>
  <c r="CU149" i="1" s="1"/>
  <c r="T149" i="1"/>
  <c r="AG151" i="1"/>
  <c r="CU151" i="1"/>
  <c r="T151" i="1" s="1"/>
  <c r="AG153" i="1"/>
  <c r="CU153" i="1" s="1"/>
  <c r="T153" i="1"/>
  <c r="AG155" i="1"/>
  <c r="CU155" i="1"/>
  <c r="T155" i="1" s="1"/>
  <c r="AG157" i="1"/>
  <c r="CU157" i="1" s="1"/>
  <c r="T157" i="1"/>
  <c r="AG159" i="1"/>
  <c r="CU159" i="1"/>
  <c r="T159" i="1" s="1"/>
  <c r="AG161" i="1"/>
  <c r="CU161" i="1" s="1"/>
  <c r="T161" i="1"/>
  <c r="AG163" i="1"/>
  <c r="CU163" i="1"/>
  <c r="T163" i="1" s="1"/>
  <c r="AG165" i="1"/>
  <c r="CU165" i="1" s="1"/>
  <c r="T165" i="1"/>
  <c r="AG167" i="1"/>
  <c r="CU167" i="1"/>
  <c r="T167" i="1" s="1"/>
  <c r="AG169" i="1"/>
  <c r="CU169" i="1" s="1"/>
  <c r="T169" i="1"/>
  <c r="AG171" i="1"/>
  <c r="CU171" i="1"/>
  <c r="T171" i="1" s="1"/>
  <c r="AG173" i="1"/>
  <c r="CU173" i="1" s="1"/>
  <c r="T173" i="1"/>
  <c r="AG175" i="1"/>
  <c r="CU175" i="1"/>
  <c r="T175" i="1" s="1"/>
  <c r="AG177" i="1"/>
  <c r="CU177" i="1" s="1"/>
  <c r="T177" i="1"/>
  <c r="AG179" i="1"/>
  <c r="CU179" i="1"/>
  <c r="T179" i="1" s="1"/>
  <c r="AG181" i="1"/>
  <c r="CU181" i="1" s="1"/>
  <c r="T181" i="1"/>
  <c r="AG217" i="1"/>
  <c r="CU217" i="1" s="1"/>
  <c r="T217" i="1" s="1"/>
  <c r="AG219" i="1"/>
  <c r="CU219" i="1"/>
  <c r="T219" i="1" s="1"/>
  <c r="AG221" i="1"/>
  <c r="CU221" i="1"/>
  <c r="T221" i="1"/>
  <c r="AG223" i="1"/>
  <c r="CU223" i="1" s="1"/>
  <c r="T223" i="1" s="1"/>
  <c r="AG225" i="1"/>
  <c r="CU225" i="1"/>
  <c r="T225" i="1" s="1"/>
  <c r="AG227" i="1"/>
  <c r="CU227" i="1" s="1"/>
  <c r="T227" i="1" s="1"/>
  <c r="AG229" i="1"/>
  <c r="CU229" i="1"/>
  <c r="T229" i="1" s="1"/>
  <c r="AG231" i="1"/>
  <c r="CU231" i="1" s="1"/>
  <c r="T231" i="1"/>
  <c r="AG233" i="1"/>
  <c r="CU233" i="1" s="1"/>
  <c r="T233" i="1" s="1"/>
  <c r="AG235" i="1"/>
  <c r="CU235" i="1"/>
  <c r="T235" i="1"/>
  <c r="AG237" i="1"/>
  <c r="CU237" i="1"/>
  <c r="T237" i="1"/>
  <c r="AG239" i="1"/>
  <c r="CU239" i="1" s="1"/>
  <c r="T239" i="1" s="1"/>
  <c r="AG241" i="1"/>
  <c r="CU241" i="1"/>
  <c r="T241" i="1" s="1"/>
  <c r="AG243" i="1"/>
  <c r="CU243" i="1" s="1"/>
  <c r="T243" i="1" s="1"/>
  <c r="AG245" i="1"/>
  <c r="CU245" i="1"/>
  <c r="T245" i="1" s="1"/>
  <c r="AG247" i="1"/>
  <c r="CU247" i="1" s="1"/>
  <c r="T247" i="1"/>
  <c r="AG249" i="1"/>
  <c r="CU249" i="1" s="1"/>
  <c r="T249" i="1" s="1"/>
  <c r="AG251" i="1"/>
  <c r="CU251" i="1"/>
  <c r="T251" i="1" s="1"/>
  <c r="AG253" i="1"/>
  <c r="CU253" i="1"/>
  <c r="T253" i="1"/>
  <c r="AG255" i="1"/>
  <c r="CU255" i="1" s="1"/>
  <c r="T255" i="1" s="1"/>
  <c r="AG257" i="1"/>
  <c r="CU257" i="1"/>
  <c r="T257" i="1" s="1"/>
  <c r="AG259" i="1"/>
  <c r="CU259" i="1" s="1"/>
  <c r="T259" i="1" s="1"/>
  <c r="AG261" i="1"/>
  <c r="CU261" i="1"/>
  <c r="T261" i="1" s="1"/>
  <c r="AG263" i="1"/>
  <c r="CU263" i="1" s="1"/>
  <c r="T263" i="1"/>
  <c r="AG265" i="1"/>
  <c r="CU265" i="1" s="1"/>
  <c r="T265" i="1" s="1"/>
  <c r="AG267" i="1"/>
  <c r="CU267" i="1"/>
  <c r="T267" i="1"/>
  <c r="AG303" i="1"/>
  <c r="CU303" i="1"/>
  <c r="T303" i="1" s="1"/>
  <c r="AG305" i="1"/>
  <c r="CU305" i="1" s="1"/>
  <c r="T305" i="1" s="1"/>
  <c r="AG307" i="1"/>
  <c r="CU307" i="1"/>
  <c r="T307" i="1" s="1"/>
  <c r="AG309" i="1"/>
  <c r="CU309" i="1" s="1"/>
  <c r="T309" i="1"/>
  <c r="AG311" i="1"/>
  <c r="CU311" i="1" s="1"/>
  <c r="T311" i="1" s="1"/>
  <c r="AG313" i="1"/>
  <c r="CU313" i="1"/>
  <c r="T313" i="1" s="1"/>
  <c r="AG379" i="1"/>
  <c r="CU379" i="1" s="1"/>
  <c r="T379" i="1" s="1"/>
  <c r="DY381" i="1" s="1"/>
  <c r="DL381" i="1" s="1"/>
  <c r="AH31" i="1"/>
  <c r="CV31" i="1" s="1"/>
  <c r="U31" i="1" s="1"/>
  <c r="AH33" i="1"/>
  <c r="CV33" i="1"/>
  <c r="U33" i="1"/>
  <c r="AH35" i="1"/>
  <c r="CV35" i="1"/>
  <c r="U35" i="1"/>
  <c r="AH37" i="1"/>
  <c r="CV37" i="1" s="1"/>
  <c r="U37" i="1" s="1"/>
  <c r="AH39" i="1"/>
  <c r="CV39" i="1"/>
  <c r="U39" i="1" s="1"/>
  <c r="AH41" i="1"/>
  <c r="CV41" i="1" s="1"/>
  <c r="U41" i="1" s="1"/>
  <c r="AH43" i="1"/>
  <c r="CV43" i="1"/>
  <c r="U43" i="1" s="1"/>
  <c r="AH45" i="1"/>
  <c r="CV45" i="1" s="1"/>
  <c r="U45" i="1"/>
  <c r="AH47" i="1"/>
  <c r="CV47" i="1" s="1"/>
  <c r="U47" i="1" s="1"/>
  <c r="AH49" i="1"/>
  <c r="CV49" i="1"/>
  <c r="U49" i="1" s="1"/>
  <c r="AH51" i="1"/>
  <c r="CV51" i="1"/>
  <c r="U51" i="1"/>
  <c r="AH87" i="1"/>
  <c r="CV87" i="1"/>
  <c r="U87" i="1"/>
  <c r="AH89" i="1"/>
  <c r="CV89" i="1" s="1"/>
  <c r="U89" i="1" s="1"/>
  <c r="AH91" i="1"/>
  <c r="CV91" i="1" s="1"/>
  <c r="U91" i="1" s="1"/>
  <c r="AH93" i="1"/>
  <c r="CV93" i="1"/>
  <c r="U93" i="1"/>
  <c r="AH95" i="1"/>
  <c r="CV95" i="1"/>
  <c r="U95" i="1"/>
  <c r="AH97" i="1"/>
  <c r="CV97" i="1" s="1"/>
  <c r="U97" i="1" s="1"/>
  <c r="AH99" i="1"/>
  <c r="CV99" i="1"/>
  <c r="U99" i="1" s="1"/>
  <c r="AH101" i="1"/>
  <c r="CV101" i="1"/>
  <c r="U101" i="1" s="1"/>
  <c r="AH103" i="1"/>
  <c r="CV103" i="1"/>
  <c r="U103" i="1"/>
  <c r="AH105" i="1"/>
  <c r="CV105" i="1" s="1"/>
  <c r="U105" i="1" s="1"/>
  <c r="AH107" i="1"/>
  <c r="CV107" i="1" s="1"/>
  <c r="U107" i="1" s="1"/>
  <c r="AH109" i="1"/>
  <c r="CV109" i="1"/>
  <c r="U109" i="1"/>
  <c r="AH111" i="1"/>
  <c r="CV111" i="1"/>
  <c r="U111" i="1"/>
  <c r="AH113" i="1"/>
  <c r="CV113" i="1" s="1"/>
  <c r="U113" i="1" s="1"/>
  <c r="AH149" i="1"/>
  <c r="CV149" i="1"/>
  <c r="U149" i="1"/>
  <c r="AH151" i="1"/>
  <c r="CV151" i="1" s="1"/>
  <c r="U151" i="1" s="1"/>
  <c r="AH153" i="1"/>
  <c r="CV153" i="1"/>
  <c r="U153" i="1" s="1"/>
  <c r="AH155" i="1"/>
  <c r="CV155" i="1"/>
  <c r="U155" i="1" s="1"/>
  <c r="AH157" i="1"/>
  <c r="CV157" i="1"/>
  <c r="U157" i="1"/>
  <c r="AH159" i="1"/>
  <c r="CV159" i="1" s="1"/>
  <c r="U159" i="1" s="1"/>
  <c r="AH161" i="1"/>
  <c r="CV161" i="1" s="1"/>
  <c r="U161" i="1" s="1"/>
  <c r="AH163" i="1"/>
  <c r="CV163" i="1"/>
  <c r="U163" i="1"/>
  <c r="AH165" i="1"/>
  <c r="CV165" i="1"/>
  <c r="U165" i="1"/>
  <c r="AH167" i="1"/>
  <c r="CV167" i="1" s="1"/>
  <c r="AH169" i="1"/>
  <c r="CV169" i="1"/>
  <c r="U169" i="1" s="1"/>
  <c r="AH171" i="1"/>
  <c r="CV171" i="1"/>
  <c r="U171" i="1" s="1"/>
  <c r="AH173" i="1"/>
  <c r="CV173" i="1"/>
  <c r="U173" i="1"/>
  <c r="AH175" i="1"/>
  <c r="CV175" i="1" s="1"/>
  <c r="U175" i="1" s="1"/>
  <c r="AH177" i="1"/>
  <c r="CV177" i="1" s="1"/>
  <c r="U177" i="1" s="1"/>
  <c r="AH179" i="1"/>
  <c r="CV179" i="1"/>
  <c r="U179" i="1"/>
  <c r="AH181" i="1"/>
  <c r="CV181" i="1"/>
  <c r="U181" i="1"/>
  <c r="AH217" i="1"/>
  <c r="CV217" i="1"/>
  <c r="U217" i="1" s="1"/>
  <c r="AH219" i="1"/>
  <c r="CV219" i="1"/>
  <c r="U219" i="1"/>
  <c r="AH221" i="1"/>
  <c r="CV221" i="1" s="1"/>
  <c r="U221" i="1" s="1"/>
  <c r="AH223" i="1"/>
  <c r="CV223" i="1" s="1"/>
  <c r="U223" i="1" s="1"/>
  <c r="AH225" i="1"/>
  <c r="CV225" i="1"/>
  <c r="U225" i="1"/>
  <c r="AH227" i="1"/>
  <c r="CV227" i="1"/>
  <c r="U227" i="1"/>
  <c r="AH229" i="1"/>
  <c r="CV229" i="1" s="1"/>
  <c r="U229" i="1" s="1"/>
  <c r="AH231" i="1"/>
  <c r="CV231" i="1"/>
  <c r="U231" i="1" s="1"/>
  <c r="AH233" i="1"/>
  <c r="CV233" i="1"/>
  <c r="U233" i="1" s="1"/>
  <c r="AH235" i="1"/>
  <c r="CV235" i="1"/>
  <c r="U235" i="1"/>
  <c r="AH237" i="1"/>
  <c r="CV237" i="1" s="1"/>
  <c r="U237" i="1" s="1"/>
  <c r="AH239" i="1"/>
  <c r="CV239" i="1" s="1"/>
  <c r="U239" i="1" s="1"/>
  <c r="AH241" i="1"/>
  <c r="CV241" i="1"/>
  <c r="U241" i="1"/>
  <c r="AH243" i="1"/>
  <c r="CV243" i="1"/>
  <c r="U243" i="1"/>
  <c r="AH245" i="1"/>
  <c r="CV245" i="1" s="1"/>
  <c r="U245" i="1" s="1"/>
  <c r="AH247" i="1"/>
  <c r="CV247" i="1"/>
  <c r="U247" i="1" s="1"/>
  <c r="AH249" i="1"/>
  <c r="CV249" i="1"/>
  <c r="U249" i="1" s="1"/>
  <c r="AH251" i="1"/>
  <c r="CV251" i="1"/>
  <c r="U251" i="1"/>
  <c r="AH253" i="1"/>
  <c r="CV253" i="1" s="1"/>
  <c r="U253" i="1" s="1"/>
  <c r="AH255" i="1"/>
  <c r="CV255" i="1" s="1"/>
  <c r="U255" i="1" s="1"/>
  <c r="AH257" i="1"/>
  <c r="CV257" i="1"/>
  <c r="U257" i="1"/>
  <c r="AH259" i="1"/>
  <c r="CV259" i="1"/>
  <c r="U259" i="1"/>
  <c r="AH261" i="1"/>
  <c r="CV261" i="1" s="1"/>
  <c r="U261" i="1" s="1"/>
  <c r="AH263" i="1"/>
  <c r="CV263" i="1"/>
  <c r="U263" i="1" s="1"/>
  <c r="AH265" i="1"/>
  <c r="CV265" i="1"/>
  <c r="U265" i="1" s="1"/>
  <c r="AH267" i="1"/>
  <c r="CV267" i="1"/>
  <c r="U267" i="1"/>
  <c r="AH303" i="1"/>
  <c r="CV303" i="1"/>
  <c r="U303" i="1"/>
  <c r="AH305" i="1"/>
  <c r="CV305" i="1"/>
  <c r="U305" i="1"/>
  <c r="AH307" i="1"/>
  <c r="CV307" i="1" s="1"/>
  <c r="U307" i="1" s="1"/>
  <c r="AH309" i="1"/>
  <c r="CV309" i="1"/>
  <c r="U309" i="1" s="1"/>
  <c r="AH311" i="1"/>
  <c r="CV311" i="1"/>
  <c r="U311" i="1" s="1"/>
  <c r="AH313" i="1"/>
  <c r="CV313" i="1"/>
  <c r="U313" i="1"/>
  <c r="AH379" i="1"/>
  <c r="CV379" i="1" s="1"/>
  <c r="U379" i="1" s="1"/>
  <c r="DZ381" i="1" s="1"/>
  <c r="DM381" i="1"/>
  <c r="DM375" i="1" s="1"/>
  <c r="AI31" i="1"/>
  <c r="CW31" i="1"/>
  <c r="V31" i="1"/>
  <c r="AI33" i="1"/>
  <c r="CW33" i="1"/>
  <c r="V33" i="1"/>
  <c r="AI35" i="1"/>
  <c r="CW35" i="1" s="1"/>
  <c r="V35" i="1" s="1"/>
  <c r="AI37" i="1"/>
  <c r="CW37" i="1"/>
  <c r="V37" i="1" s="1"/>
  <c r="AI39" i="1"/>
  <c r="CW39" i="1"/>
  <c r="V39" i="1" s="1"/>
  <c r="AI41" i="1"/>
  <c r="CW41" i="1"/>
  <c r="V41" i="1"/>
  <c r="AI43" i="1"/>
  <c r="CW43" i="1" s="1"/>
  <c r="V43" i="1" s="1"/>
  <c r="AI45" i="1"/>
  <c r="CW45" i="1" s="1"/>
  <c r="V45" i="1" s="1"/>
  <c r="AI47" i="1"/>
  <c r="CW47" i="1"/>
  <c r="V47" i="1"/>
  <c r="AI49" i="1"/>
  <c r="CW49" i="1"/>
  <c r="V49" i="1"/>
  <c r="AI51" i="1"/>
  <c r="CW51" i="1" s="1"/>
  <c r="V51" i="1" s="1"/>
  <c r="AI87" i="1"/>
  <c r="CW87" i="1"/>
  <c r="V87" i="1"/>
  <c r="AI89" i="1"/>
  <c r="CW89" i="1" s="1"/>
  <c r="V89" i="1" s="1"/>
  <c r="EA115" i="1" s="1"/>
  <c r="AI91" i="1"/>
  <c r="CW91" i="1"/>
  <c r="V91" i="1" s="1"/>
  <c r="AI93" i="1"/>
  <c r="CW93" i="1"/>
  <c r="V93" i="1" s="1"/>
  <c r="AI95" i="1"/>
  <c r="CW95" i="1"/>
  <c r="V95" i="1"/>
  <c r="AI97" i="1"/>
  <c r="CW97" i="1" s="1"/>
  <c r="V97" i="1" s="1"/>
  <c r="AI99" i="1"/>
  <c r="CW99" i="1" s="1"/>
  <c r="V99" i="1" s="1"/>
  <c r="AI101" i="1"/>
  <c r="CW101" i="1"/>
  <c r="V101" i="1"/>
  <c r="AI103" i="1"/>
  <c r="CW103" i="1"/>
  <c r="V103" i="1"/>
  <c r="AI105" i="1"/>
  <c r="CW105" i="1" s="1"/>
  <c r="V105" i="1" s="1"/>
  <c r="AI107" i="1"/>
  <c r="CW107" i="1"/>
  <c r="V107" i="1" s="1"/>
  <c r="AI109" i="1"/>
  <c r="CW109" i="1"/>
  <c r="V109" i="1" s="1"/>
  <c r="AI111" i="1"/>
  <c r="CW111" i="1"/>
  <c r="V111" i="1"/>
  <c r="AI113" i="1"/>
  <c r="CW113" i="1" s="1"/>
  <c r="V113" i="1" s="1"/>
  <c r="AI149" i="1"/>
  <c r="CW149" i="1"/>
  <c r="V149" i="1"/>
  <c r="AI151" i="1"/>
  <c r="CW151" i="1" s="1"/>
  <c r="V151" i="1" s="1"/>
  <c r="AI153" i="1"/>
  <c r="CW153" i="1" s="1"/>
  <c r="V153" i="1" s="1"/>
  <c r="AI155" i="1"/>
  <c r="CW155" i="1"/>
  <c r="V155" i="1"/>
  <c r="AI157" i="1"/>
  <c r="CW157" i="1"/>
  <c r="V157" i="1"/>
  <c r="AI159" i="1"/>
  <c r="CW159" i="1" s="1"/>
  <c r="V159" i="1" s="1"/>
  <c r="AI161" i="1"/>
  <c r="CW161" i="1"/>
  <c r="V161" i="1" s="1"/>
  <c r="AI163" i="1"/>
  <c r="CW163" i="1"/>
  <c r="V163" i="1" s="1"/>
  <c r="AI165" i="1"/>
  <c r="CW165" i="1"/>
  <c r="V165" i="1"/>
  <c r="AI167" i="1"/>
  <c r="CW167" i="1" s="1"/>
  <c r="AI169" i="1"/>
  <c r="CW169" i="1" s="1"/>
  <c r="V169" i="1" s="1"/>
  <c r="AI171" i="1"/>
  <c r="CW171" i="1"/>
  <c r="V171" i="1"/>
  <c r="AI173" i="1"/>
  <c r="CW173" i="1"/>
  <c r="V173" i="1"/>
  <c r="AI175" i="1"/>
  <c r="CW175" i="1" s="1"/>
  <c r="V175" i="1" s="1"/>
  <c r="AI177" i="1"/>
  <c r="CW177" i="1"/>
  <c r="V177" i="1" s="1"/>
  <c r="AI179" i="1"/>
  <c r="CW179" i="1"/>
  <c r="V179" i="1" s="1"/>
  <c r="AI181" i="1"/>
  <c r="CW181" i="1"/>
  <c r="V181" i="1"/>
  <c r="AI217" i="1"/>
  <c r="CW217" i="1"/>
  <c r="V217" i="1"/>
  <c r="AI219" i="1"/>
  <c r="CW219" i="1"/>
  <c r="V219" i="1"/>
  <c r="AI221" i="1"/>
  <c r="CW221" i="1" s="1"/>
  <c r="V221" i="1" s="1"/>
  <c r="AI223" i="1"/>
  <c r="CW223" i="1"/>
  <c r="V223" i="1" s="1"/>
  <c r="AI225" i="1"/>
  <c r="CW225" i="1"/>
  <c r="V225" i="1" s="1"/>
  <c r="AI227" i="1"/>
  <c r="CW227" i="1"/>
  <c r="V227" i="1"/>
  <c r="EA269" i="1" s="1"/>
  <c r="AI229" i="1"/>
  <c r="CW229" i="1" s="1"/>
  <c r="V229" i="1" s="1"/>
  <c r="AI231" i="1"/>
  <c r="CW231" i="1" s="1"/>
  <c r="V231" i="1" s="1"/>
  <c r="AI233" i="1"/>
  <c r="CW233" i="1"/>
  <c r="V233" i="1"/>
  <c r="AI235" i="1"/>
  <c r="CW235" i="1"/>
  <c r="V235" i="1"/>
  <c r="AI237" i="1"/>
  <c r="CW237" i="1" s="1"/>
  <c r="V237" i="1" s="1"/>
  <c r="AI239" i="1"/>
  <c r="CW239" i="1"/>
  <c r="V239" i="1" s="1"/>
  <c r="AI241" i="1"/>
  <c r="CW241" i="1"/>
  <c r="V241" i="1" s="1"/>
  <c r="AI243" i="1"/>
  <c r="CW243" i="1"/>
  <c r="V243" i="1"/>
  <c r="AI245" i="1"/>
  <c r="CW245" i="1" s="1"/>
  <c r="V245" i="1" s="1"/>
  <c r="AI247" i="1"/>
  <c r="CW247" i="1" s="1"/>
  <c r="V247" i="1" s="1"/>
  <c r="AI249" i="1"/>
  <c r="CW249" i="1"/>
  <c r="V249" i="1"/>
  <c r="AI251" i="1"/>
  <c r="CW251" i="1"/>
  <c r="V251" i="1"/>
  <c r="AI253" i="1"/>
  <c r="CW253" i="1" s="1"/>
  <c r="V253" i="1" s="1"/>
  <c r="AI255" i="1"/>
  <c r="CW255" i="1"/>
  <c r="V255" i="1" s="1"/>
  <c r="AI257" i="1"/>
  <c r="CW257" i="1"/>
  <c r="V257" i="1" s="1"/>
  <c r="AI259" i="1"/>
  <c r="CW259" i="1"/>
  <c r="V259" i="1"/>
  <c r="AI261" i="1"/>
  <c r="CW261" i="1" s="1"/>
  <c r="V261" i="1" s="1"/>
  <c r="AI263" i="1"/>
  <c r="CW263" i="1" s="1"/>
  <c r="V263" i="1" s="1"/>
  <c r="AI265" i="1"/>
  <c r="CW265" i="1"/>
  <c r="V265" i="1"/>
  <c r="AI267" i="1"/>
  <c r="CW267" i="1"/>
  <c r="V267" i="1"/>
  <c r="AI303" i="1"/>
  <c r="CW303" i="1"/>
  <c r="V303" i="1" s="1"/>
  <c r="AI305" i="1"/>
  <c r="CW305" i="1"/>
  <c r="V305" i="1"/>
  <c r="EA315" i="1" s="1"/>
  <c r="AI307" i="1"/>
  <c r="CW307" i="1" s="1"/>
  <c r="V307" i="1" s="1"/>
  <c r="AI309" i="1"/>
  <c r="CW309" i="1" s="1"/>
  <c r="V309" i="1" s="1"/>
  <c r="AI311" i="1"/>
  <c r="CW311" i="1"/>
  <c r="V311" i="1"/>
  <c r="AI313" i="1"/>
  <c r="CW313" i="1"/>
  <c r="V313" i="1"/>
  <c r="AI379" i="1"/>
  <c r="CW379" i="1"/>
  <c r="V379" i="1" s="1"/>
  <c r="EA381" i="1" s="1"/>
  <c r="AJ31" i="1"/>
  <c r="CX31" i="1"/>
  <c r="W31" i="1" s="1"/>
  <c r="EB53" i="1" s="1"/>
  <c r="AJ33" i="1"/>
  <c r="CX33" i="1"/>
  <c r="W33" i="1"/>
  <c r="AJ35" i="1"/>
  <c r="CX35" i="1" s="1"/>
  <c r="W35" i="1" s="1"/>
  <c r="AJ37" i="1"/>
  <c r="CX37" i="1" s="1"/>
  <c r="W37" i="1" s="1"/>
  <c r="AJ39" i="1"/>
  <c r="CX39" i="1"/>
  <c r="W39" i="1"/>
  <c r="AJ41" i="1"/>
  <c r="CX41" i="1"/>
  <c r="W41" i="1"/>
  <c r="AJ43" i="1"/>
  <c r="CX43" i="1" s="1"/>
  <c r="W43" i="1" s="1"/>
  <c r="AJ45" i="1"/>
  <c r="CX45" i="1"/>
  <c r="W45" i="1" s="1"/>
  <c r="AJ47" i="1"/>
  <c r="CX47" i="1"/>
  <c r="W47" i="1" s="1"/>
  <c r="AJ49" i="1"/>
  <c r="CX49" i="1"/>
  <c r="W49" i="1"/>
  <c r="AJ51" i="1"/>
  <c r="CX51" i="1" s="1"/>
  <c r="W51" i="1" s="1"/>
  <c r="AJ87" i="1"/>
  <c r="CX87" i="1"/>
  <c r="W87" i="1"/>
  <c r="AJ89" i="1"/>
  <c r="CX89" i="1" s="1"/>
  <c r="W89" i="1" s="1"/>
  <c r="AJ91" i="1"/>
  <c r="CX91" i="1" s="1"/>
  <c r="W91" i="1" s="1"/>
  <c r="AJ93" i="1"/>
  <c r="CX93" i="1"/>
  <c r="W93" i="1"/>
  <c r="AJ95" i="1"/>
  <c r="CX95" i="1"/>
  <c r="W95" i="1"/>
  <c r="AJ97" i="1"/>
  <c r="CX97" i="1" s="1"/>
  <c r="W97" i="1" s="1"/>
  <c r="AJ99" i="1"/>
  <c r="CX99" i="1"/>
  <c r="W99" i="1" s="1"/>
  <c r="AJ101" i="1"/>
  <c r="CX101" i="1"/>
  <c r="W101" i="1" s="1"/>
  <c r="AJ103" i="1"/>
  <c r="CX103" i="1"/>
  <c r="W103" i="1"/>
  <c r="AJ105" i="1"/>
  <c r="CX105" i="1" s="1"/>
  <c r="W105" i="1" s="1"/>
  <c r="AJ107" i="1"/>
  <c r="CX107" i="1" s="1"/>
  <c r="W107" i="1" s="1"/>
  <c r="AJ109" i="1"/>
  <c r="CX109" i="1"/>
  <c r="W109" i="1"/>
  <c r="AJ111" i="1"/>
  <c r="CX111" i="1"/>
  <c r="W111" i="1"/>
  <c r="AJ113" i="1"/>
  <c r="CX113" i="1" s="1"/>
  <c r="W113" i="1" s="1"/>
  <c r="AJ149" i="1"/>
  <c r="CX149" i="1"/>
  <c r="W149" i="1"/>
  <c r="AJ151" i="1"/>
  <c r="CX151" i="1" s="1"/>
  <c r="W151" i="1" s="1"/>
  <c r="AJ153" i="1"/>
  <c r="CX153" i="1"/>
  <c r="W153" i="1" s="1"/>
  <c r="AJ155" i="1"/>
  <c r="CX155" i="1"/>
  <c r="W155" i="1" s="1"/>
  <c r="AJ157" i="1"/>
  <c r="CX157" i="1"/>
  <c r="W157" i="1"/>
  <c r="AJ159" i="1"/>
  <c r="CX159" i="1" s="1"/>
  <c r="W159" i="1" s="1"/>
  <c r="AJ161" i="1"/>
  <c r="CX161" i="1" s="1"/>
  <c r="W161" i="1" s="1"/>
  <c r="AJ163" i="1"/>
  <c r="CX163" i="1"/>
  <c r="W163" i="1"/>
  <c r="AJ165" i="1"/>
  <c r="CX165" i="1"/>
  <c r="W165" i="1"/>
  <c r="AJ167" i="1"/>
  <c r="CX167" i="1" s="1"/>
  <c r="W167" i="1" s="1"/>
  <c r="AJ169" i="1"/>
  <c r="CX169" i="1"/>
  <c r="W169" i="1" s="1"/>
  <c r="AJ171" i="1"/>
  <c r="CX171" i="1"/>
  <c r="W171" i="1" s="1"/>
  <c r="AJ173" i="1"/>
  <c r="CX173" i="1"/>
  <c r="W173" i="1"/>
  <c r="AJ175" i="1"/>
  <c r="CX175" i="1" s="1"/>
  <c r="W175" i="1" s="1"/>
  <c r="AJ177" i="1"/>
  <c r="CX177" i="1" s="1"/>
  <c r="W177" i="1" s="1"/>
  <c r="AJ179" i="1"/>
  <c r="CX179" i="1"/>
  <c r="W179" i="1"/>
  <c r="AJ181" i="1"/>
  <c r="CX181" i="1"/>
  <c r="W181" i="1"/>
  <c r="EB183" i="1"/>
  <c r="AJ217" i="1"/>
  <c r="CX217" i="1"/>
  <c r="W217" i="1" s="1"/>
  <c r="AJ219" i="1"/>
  <c r="CX219" i="1"/>
  <c r="W219" i="1"/>
  <c r="AJ221" i="1"/>
  <c r="CX221" i="1" s="1"/>
  <c r="W221" i="1" s="1"/>
  <c r="AJ223" i="1"/>
  <c r="CX223" i="1" s="1"/>
  <c r="W223" i="1" s="1"/>
  <c r="AJ225" i="1"/>
  <c r="CX225" i="1"/>
  <c r="W225" i="1"/>
  <c r="AJ227" i="1"/>
  <c r="CX227" i="1"/>
  <c r="W227" i="1"/>
  <c r="AJ229" i="1"/>
  <c r="CX229" i="1" s="1"/>
  <c r="W229" i="1" s="1"/>
  <c r="AJ231" i="1"/>
  <c r="CX231" i="1"/>
  <c r="W231" i="1" s="1"/>
  <c r="AJ233" i="1"/>
  <c r="CX233" i="1"/>
  <c r="W233" i="1" s="1"/>
  <c r="AJ235" i="1"/>
  <c r="CX235" i="1"/>
  <c r="W235" i="1"/>
  <c r="AJ237" i="1"/>
  <c r="CX237" i="1" s="1"/>
  <c r="W237" i="1" s="1"/>
  <c r="AJ239" i="1"/>
  <c r="CX239" i="1" s="1"/>
  <c r="W239" i="1" s="1"/>
  <c r="AJ241" i="1"/>
  <c r="CX241" i="1"/>
  <c r="W241" i="1"/>
  <c r="AJ243" i="1"/>
  <c r="CX243" i="1"/>
  <c r="W243" i="1"/>
  <c r="AJ245" i="1"/>
  <c r="CX245" i="1" s="1"/>
  <c r="W245" i="1" s="1"/>
  <c r="AJ247" i="1"/>
  <c r="CX247" i="1"/>
  <c r="W247" i="1" s="1"/>
  <c r="AJ249" i="1"/>
  <c r="CX249" i="1"/>
  <c r="W249" i="1" s="1"/>
  <c r="AJ251" i="1"/>
  <c r="CX251" i="1"/>
  <c r="W251" i="1"/>
  <c r="AJ253" i="1"/>
  <c r="CX253" i="1" s="1"/>
  <c r="W253" i="1" s="1"/>
  <c r="AJ255" i="1"/>
  <c r="CX255" i="1" s="1"/>
  <c r="W255" i="1" s="1"/>
  <c r="AJ257" i="1"/>
  <c r="CX257" i="1"/>
  <c r="W257" i="1"/>
  <c r="AJ259" i="1"/>
  <c r="CX259" i="1"/>
  <c r="W259" i="1"/>
  <c r="AJ261" i="1"/>
  <c r="CX261" i="1" s="1"/>
  <c r="W261" i="1" s="1"/>
  <c r="AJ263" i="1"/>
  <c r="CX263" i="1"/>
  <c r="W263" i="1" s="1"/>
  <c r="AJ265" i="1"/>
  <c r="CX265" i="1"/>
  <c r="W265" i="1" s="1"/>
  <c r="AJ267" i="1"/>
  <c r="CX267" i="1"/>
  <c r="W267" i="1"/>
  <c r="AJ303" i="1"/>
  <c r="CX303" i="1"/>
  <c r="W303" i="1"/>
  <c r="AJ305" i="1"/>
  <c r="CX305" i="1"/>
  <c r="W305" i="1"/>
  <c r="AJ307" i="1"/>
  <c r="CX307" i="1" s="1"/>
  <c r="W307" i="1" s="1"/>
  <c r="AJ309" i="1"/>
  <c r="CX309" i="1"/>
  <c r="W309" i="1" s="1"/>
  <c r="AJ311" i="1"/>
  <c r="CX311" i="1"/>
  <c r="W311" i="1" s="1"/>
  <c r="AJ313" i="1"/>
  <c r="CX313" i="1"/>
  <c r="W313" i="1"/>
  <c r="AJ379" i="1"/>
  <c r="CX379" i="1" s="1"/>
  <c r="W379" i="1" s="1"/>
  <c r="EB381" i="1" s="1"/>
  <c r="DO381" i="1" s="1"/>
  <c r="CY149" i="1"/>
  <c r="X149" i="1" s="1"/>
  <c r="CY151" i="1"/>
  <c r="X151" i="1"/>
  <c r="CY153" i="1"/>
  <c r="X153" i="1" s="1"/>
  <c r="CY155" i="1"/>
  <c r="X155" i="1"/>
  <c r="CY157" i="1"/>
  <c r="X157" i="1" s="1"/>
  <c r="CY159" i="1"/>
  <c r="X159" i="1"/>
  <c r="CY161" i="1"/>
  <c r="X161" i="1" s="1"/>
  <c r="CY163" i="1"/>
  <c r="X163" i="1"/>
  <c r="CY165" i="1"/>
  <c r="X165" i="1" s="1"/>
  <c r="CY171" i="1"/>
  <c r="X171" i="1"/>
  <c r="CY173" i="1"/>
  <c r="X173" i="1" s="1"/>
  <c r="CY175" i="1"/>
  <c r="X175" i="1"/>
  <c r="CY179" i="1"/>
  <c r="X179" i="1"/>
  <c r="CY181" i="1"/>
  <c r="X181" i="1" s="1"/>
  <c r="CY217" i="1"/>
  <c r="X217" i="1" s="1"/>
  <c r="CY219" i="1"/>
  <c r="X219" i="1"/>
  <c r="CY223" i="1"/>
  <c r="X223" i="1"/>
  <c r="CY225" i="1"/>
  <c r="X225" i="1" s="1"/>
  <c r="CY227" i="1"/>
  <c r="X227" i="1"/>
  <c r="CY231" i="1"/>
  <c r="X231" i="1"/>
  <c r="CY233" i="1"/>
  <c r="X233" i="1" s="1"/>
  <c r="CY235" i="1"/>
  <c r="X235" i="1"/>
  <c r="X259" i="1"/>
  <c r="CY261" i="1"/>
  <c r="X261" i="1" s="1"/>
  <c r="X263" i="1"/>
  <c r="CY265" i="1"/>
  <c r="X265" i="1" s="1"/>
  <c r="X267" i="1"/>
  <c r="X307" i="1"/>
  <c r="X311" i="1"/>
  <c r="CZ31" i="1"/>
  <c r="Y31" i="1" s="1"/>
  <c r="CZ35" i="1"/>
  <c r="Y35" i="1" s="1"/>
  <c r="CZ39" i="1"/>
  <c r="Y39" i="1" s="1"/>
  <c r="CZ43" i="1"/>
  <c r="Y43" i="1" s="1"/>
  <c r="CZ47" i="1"/>
  <c r="Y47" i="1" s="1"/>
  <c r="CZ51" i="1"/>
  <c r="Y51" i="1" s="1"/>
  <c r="CZ87" i="1"/>
  <c r="Y87" i="1" s="1"/>
  <c r="CZ91" i="1"/>
  <c r="Y91" i="1" s="1"/>
  <c r="CZ95" i="1"/>
  <c r="Y95" i="1" s="1"/>
  <c r="CZ99" i="1"/>
  <c r="Y99" i="1" s="1"/>
  <c r="CZ103" i="1"/>
  <c r="Y103" i="1" s="1"/>
  <c r="CZ107" i="1"/>
  <c r="Y107" i="1" s="1"/>
  <c r="CZ111" i="1"/>
  <c r="Y111" i="1" s="1"/>
  <c r="CZ151" i="1"/>
  <c r="Y151" i="1" s="1"/>
  <c r="CZ155" i="1"/>
  <c r="Y155" i="1" s="1"/>
  <c r="CZ159" i="1"/>
  <c r="Y159" i="1" s="1"/>
  <c r="CZ163" i="1"/>
  <c r="Y163" i="1" s="1"/>
  <c r="CZ171" i="1"/>
  <c r="Y171" i="1" s="1"/>
  <c r="CZ175" i="1"/>
  <c r="Y175" i="1" s="1"/>
  <c r="CZ179" i="1"/>
  <c r="Y179" i="1" s="1"/>
  <c r="CZ219" i="1"/>
  <c r="Y219" i="1" s="1"/>
  <c r="CZ223" i="1"/>
  <c r="Y223" i="1" s="1"/>
  <c r="CZ227" i="1"/>
  <c r="Y227" i="1" s="1"/>
  <c r="CZ231" i="1"/>
  <c r="Y231" i="1" s="1"/>
  <c r="CZ235" i="1"/>
  <c r="Y235" i="1" s="1"/>
  <c r="CZ259" i="1"/>
  <c r="Y259" i="1" s="1"/>
  <c r="CZ261" i="1"/>
  <c r="Y261" i="1"/>
  <c r="CZ263" i="1"/>
  <c r="Y263" i="1" s="1"/>
  <c r="CZ265" i="1"/>
  <c r="Y265" i="1"/>
  <c r="CZ267" i="1"/>
  <c r="Y267" i="1" s="1"/>
  <c r="CZ303" i="1"/>
  <c r="Y303" i="1" s="1"/>
  <c r="CZ307" i="1"/>
  <c r="Y307" i="1" s="1"/>
  <c r="CZ311" i="1"/>
  <c r="Y311" i="1" s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FP53" i="1"/>
  <c r="FP115" i="1"/>
  <c r="EG115" i="1"/>
  <c r="FP183" i="1"/>
  <c r="FP269" i="1"/>
  <c r="EG269" i="1"/>
  <c r="FP315" i="1"/>
  <c r="FP381" i="1"/>
  <c r="EG381" i="1"/>
  <c r="FR31" i="1"/>
  <c r="FR33" i="1"/>
  <c r="FR35" i="1"/>
  <c r="FR37" i="1"/>
  <c r="FR39" i="1"/>
  <c r="FR41" i="1"/>
  <c r="FR43" i="1"/>
  <c r="FR45" i="1"/>
  <c r="FR47" i="1"/>
  <c r="FR49" i="1"/>
  <c r="FR51" i="1"/>
  <c r="FR87" i="1"/>
  <c r="FR89" i="1"/>
  <c r="FR91" i="1"/>
  <c r="FR93" i="1"/>
  <c r="FR95" i="1"/>
  <c r="FR97" i="1"/>
  <c r="FR99" i="1"/>
  <c r="FR101" i="1"/>
  <c r="FR103" i="1"/>
  <c r="FR105" i="1"/>
  <c r="FR107" i="1"/>
  <c r="FR109" i="1"/>
  <c r="FR111" i="1"/>
  <c r="FR113" i="1"/>
  <c r="FR149" i="1"/>
  <c r="FR151" i="1"/>
  <c r="FR153" i="1"/>
  <c r="FR155" i="1"/>
  <c r="FR157" i="1"/>
  <c r="FR159" i="1"/>
  <c r="FR161" i="1"/>
  <c r="FR163" i="1"/>
  <c r="FR165" i="1"/>
  <c r="FR167" i="1"/>
  <c r="FR169" i="1"/>
  <c r="FR171" i="1"/>
  <c r="FR173" i="1"/>
  <c r="FR175" i="1"/>
  <c r="FR177" i="1"/>
  <c r="FR179" i="1"/>
  <c r="FR181" i="1"/>
  <c r="FR217" i="1"/>
  <c r="FR219" i="1"/>
  <c r="FR221" i="1"/>
  <c r="FR223" i="1"/>
  <c r="FR225" i="1"/>
  <c r="FR227" i="1"/>
  <c r="FR229" i="1"/>
  <c r="FR231" i="1"/>
  <c r="FR233" i="1"/>
  <c r="FR235" i="1"/>
  <c r="FR237" i="1"/>
  <c r="FR239" i="1"/>
  <c r="FR241" i="1"/>
  <c r="FR243" i="1"/>
  <c r="FR245" i="1"/>
  <c r="FR247" i="1"/>
  <c r="FR249" i="1"/>
  <c r="FR251" i="1"/>
  <c r="FR253" i="1"/>
  <c r="FR255" i="1"/>
  <c r="FR257" i="1"/>
  <c r="FR259" i="1"/>
  <c r="FR261" i="1"/>
  <c r="FR263" i="1"/>
  <c r="FR265" i="1"/>
  <c r="FR267" i="1"/>
  <c r="FQ269" i="1"/>
  <c r="FR303" i="1"/>
  <c r="FR305" i="1"/>
  <c r="FR307" i="1"/>
  <c r="FR309" i="1"/>
  <c r="FR311" i="1"/>
  <c r="FR313" i="1"/>
  <c r="FR379" i="1"/>
  <c r="FQ381" i="1" s="1"/>
  <c r="GL31" i="1"/>
  <c r="GL33" i="1"/>
  <c r="GL35" i="1"/>
  <c r="GL37" i="1"/>
  <c r="GL39" i="1"/>
  <c r="GL41" i="1"/>
  <c r="GL43" i="1"/>
  <c r="GL45" i="1"/>
  <c r="GL47" i="1"/>
  <c r="GL49" i="1"/>
  <c r="GL51" i="1"/>
  <c r="FR53" i="1"/>
  <c r="GL87" i="1"/>
  <c r="GL89" i="1"/>
  <c r="GL91" i="1"/>
  <c r="GL93" i="1"/>
  <c r="GL95" i="1"/>
  <c r="GL97" i="1"/>
  <c r="GL99" i="1"/>
  <c r="GL101" i="1"/>
  <c r="GL103" i="1"/>
  <c r="GL105" i="1"/>
  <c r="GL107" i="1"/>
  <c r="GL109" i="1"/>
  <c r="GL111" i="1"/>
  <c r="GL113" i="1"/>
  <c r="FR115" i="1"/>
  <c r="GL149" i="1"/>
  <c r="GL151" i="1"/>
  <c r="GL153" i="1"/>
  <c r="GL155" i="1"/>
  <c r="GL157" i="1"/>
  <c r="GL159" i="1"/>
  <c r="GL161" i="1"/>
  <c r="GL163" i="1"/>
  <c r="GL165" i="1"/>
  <c r="GL167" i="1"/>
  <c r="GL169" i="1"/>
  <c r="GL171" i="1"/>
  <c r="GL173" i="1"/>
  <c r="GL175" i="1"/>
  <c r="GL177" i="1"/>
  <c r="GL179" i="1"/>
  <c r="GL181" i="1"/>
  <c r="GL217" i="1"/>
  <c r="GL219" i="1"/>
  <c r="GL221" i="1"/>
  <c r="GL223" i="1"/>
  <c r="GL225" i="1"/>
  <c r="GL227" i="1"/>
  <c r="GL229" i="1"/>
  <c r="GL231" i="1"/>
  <c r="GL233" i="1"/>
  <c r="GL235" i="1"/>
  <c r="GL237" i="1"/>
  <c r="GL239" i="1"/>
  <c r="GL241" i="1"/>
  <c r="GL243" i="1"/>
  <c r="GL245" i="1"/>
  <c r="GL247" i="1"/>
  <c r="GL249" i="1"/>
  <c r="GL251" i="1"/>
  <c r="GL253" i="1"/>
  <c r="GL255" i="1"/>
  <c r="GL257" i="1"/>
  <c r="GL259" i="1"/>
  <c r="GL261" i="1"/>
  <c r="GL263" i="1"/>
  <c r="GL265" i="1"/>
  <c r="GL267" i="1"/>
  <c r="GL303" i="1"/>
  <c r="GL305" i="1"/>
  <c r="GL307" i="1"/>
  <c r="GL309" i="1"/>
  <c r="GL311" i="1"/>
  <c r="GL313" i="1"/>
  <c r="GL379" i="1"/>
  <c r="FR381" i="1"/>
  <c r="EI381" i="1"/>
  <c r="GV31" i="1"/>
  <c r="GX31" i="1"/>
  <c r="GK33" i="1"/>
  <c r="GV33" i="1"/>
  <c r="GX33" i="1" s="1"/>
  <c r="GV35" i="1"/>
  <c r="GX35" i="1" s="1"/>
  <c r="GK37" i="1"/>
  <c r="GV37" i="1"/>
  <c r="GX37" i="1"/>
  <c r="GV39" i="1"/>
  <c r="GX39" i="1"/>
  <c r="GK41" i="1"/>
  <c r="GV41" i="1"/>
  <c r="GX41" i="1" s="1"/>
  <c r="GV43" i="1"/>
  <c r="GX43" i="1" s="1"/>
  <c r="GK45" i="1"/>
  <c r="GV45" i="1"/>
  <c r="GX45" i="1"/>
  <c r="GV47" i="1"/>
  <c r="GX47" i="1"/>
  <c r="GK49" i="1"/>
  <c r="GV49" i="1"/>
  <c r="GX49" i="1" s="1"/>
  <c r="GV51" i="1"/>
  <c r="GX51" i="1" s="1"/>
  <c r="GK87" i="1"/>
  <c r="GV87" i="1"/>
  <c r="GX87" i="1"/>
  <c r="GK89" i="1"/>
  <c r="GV89" i="1"/>
  <c r="GX89" i="1"/>
  <c r="GK91" i="1"/>
  <c r="GV91" i="1"/>
  <c r="GX91" i="1"/>
  <c r="GK93" i="1"/>
  <c r="GV93" i="1"/>
  <c r="GX93" i="1"/>
  <c r="GK95" i="1"/>
  <c r="GV95" i="1"/>
  <c r="GX95" i="1"/>
  <c r="GK97" i="1"/>
  <c r="GV97" i="1"/>
  <c r="GX97" i="1"/>
  <c r="GK99" i="1"/>
  <c r="GV99" i="1"/>
  <c r="GX99" i="1"/>
  <c r="GK101" i="1"/>
  <c r="GV101" i="1"/>
  <c r="GX101" i="1"/>
  <c r="GK103" i="1"/>
  <c r="GV103" i="1"/>
  <c r="GX103" i="1"/>
  <c r="GK105" i="1"/>
  <c r="GV105" i="1"/>
  <c r="GX105" i="1"/>
  <c r="GK107" i="1"/>
  <c r="GV107" i="1"/>
  <c r="GX107" i="1"/>
  <c r="GK109" i="1"/>
  <c r="GV109" i="1"/>
  <c r="GX109" i="1"/>
  <c r="GK111" i="1"/>
  <c r="GV111" i="1"/>
  <c r="GX111" i="1"/>
  <c r="GK113" i="1"/>
  <c r="GV113" i="1"/>
  <c r="GX113" i="1"/>
  <c r="GV149" i="1"/>
  <c r="GX149" i="1" s="1"/>
  <c r="GK151" i="1"/>
  <c r="GV151" i="1"/>
  <c r="GX151" i="1"/>
  <c r="GV153" i="1"/>
  <c r="GX153" i="1"/>
  <c r="GK155" i="1"/>
  <c r="GV155" i="1"/>
  <c r="GX155" i="1" s="1"/>
  <c r="GV157" i="1"/>
  <c r="GX157" i="1" s="1"/>
  <c r="GK159" i="1"/>
  <c r="GV159" i="1"/>
  <c r="GX159" i="1"/>
  <c r="GV161" i="1"/>
  <c r="GX161" i="1"/>
  <c r="GK163" i="1"/>
  <c r="GV163" i="1"/>
  <c r="GX163" i="1" s="1"/>
  <c r="GV165" i="1"/>
  <c r="GX165" i="1" s="1"/>
  <c r="GV167" i="1"/>
  <c r="GV169" i="1"/>
  <c r="GX169" i="1" s="1"/>
  <c r="GK171" i="1"/>
  <c r="GV171" i="1"/>
  <c r="GX171" i="1"/>
  <c r="GV173" i="1"/>
  <c r="GX173" i="1"/>
  <c r="GK175" i="1"/>
  <c r="GV175" i="1"/>
  <c r="GX175" i="1" s="1"/>
  <c r="GV177" i="1"/>
  <c r="GX177" i="1" s="1"/>
  <c r="GK179" i="1"/>
  <c r="GV179" i="1"/>
  <c r="GX179" i="1"/>
  <c r="GV181" i="1"/>
  <c r="GX181" i="1"/>
  <c r="GK217" i="1"/>
  <c r="GV217" i="1"/>
  <c r="GX217" i="1"/>
  <c r="GK219" i="1"/>
  <c r="GV219" i="1"/>
  <c r="GX219" i="1"/>
  <c r="GK221" i="1"/>
  <c r="GV221" i="1"/>
  <c r="GX221" i="1"/>
  <c r="GK223" i="1"/>
  <c r="GV223" i="1"/>
  <c r="GX223" i="1"/>
  <c r="GK225" i="1"/>
  <c r="GV225" i="1"/>
  <c r="GX225" i="1"/>
  <c r="GK227" i="1"/>
  <c r="GV227" i="1"/>
  <c r="GX227" i="1"/>
  <c r="GK229" i="1"/>
  <c r="GV229" i="1"/>
  <c r="GX229" i="1"/>
  <c r="GK231" i="1"/>
  <c r="GV231" i="1"/>
  <c r="GX231" i="1"/>
  <c r="GK233" i="1"/>
  <c r="GV233" i="1"/>
  <c r="GX233" i="1"/>
  <c r="GK235" i="1"/>
  <c r="GV235" i="1"/>
  <c r="GX235" i="1"/>
  <c r="GK237" i="1"/>
  <c r="GV237" i="1"/>
  <c r="GX237" i="1"/>
  <c r="GV239" i="1"/>
  <c r="GX239" i="1"/>
  <c r="GV241" i="1"/>
  <c r="GX241" i="1"/>
  <c r="GV243" i="1"/>
  <c r="GX243" i="1"/>
  <c r="GV245" i="1"/>
  <c r="GX245" i="1"/>
  <c r="GV247" i="1"/>
  <c r="GX247" i="1"/>
  <c r="GV249" i="1"/>
  <c r="GX249" i="1"/>
  <c r="GV251" i="1"/>
  <c r="GX251" i="1"/>
  <c r="GV253" i="1"/>
  <c r="GX253" i="1"/>
  <c r="GV255" i="1"/>
  <c r="GX255" i="1"/>
  <c r="GV257" i="1"/>
  <c r="GX257" i="1"/>
  <c r="GK259" i="1"/>
  <c r="GV259" i="1"/>
  <c r="GX259" i="1"/>
  <c r="GK261" i="1"/>
  <c r="GV261" i="1"/>
  <c r="GX261" i="1"/>
  <c r="GK263" i="1"/>
  <c r="GV263" i="1"/>
  <c r="GX263" i="1"/>
  <c r="GK265" i="1"/>
  <c r="GV265" i="1"/>
  <c r="GX265" i="1"/>
  <c r="GK267" i="1"/>
  <c r="GV267" i="1"/>
  <c r="GX267" i="1"/>
  <c r="GK303" i="1"/>
  <c r="GV303" i="1"/>
  <c r="GX303" i="1" s="1"/>
  <c r="GV305" i="1"/>
  <c r="GX305" i="1" s="1"/>
  <c r="GK307" i="1"/>
  <c r="GV307" i="1"/>
  <c r="GX307" i="1"/>
  <c r="GV309" i="1"/>
  <c r="GX309" i="1"/>
  <c r="GK311" i="1"/>
  <c r="GV311" i="1"/>
  <c r="GX311" i="1" s="1"/>
  <c r="GV313" i="1"/>
  <c r="GX313" i="1" s="1"/>
  <c r="GK379" i="1"/>
  <c r="GV379" i="1"/>
  <c r="GX379" i="1"/>
  <c r="GB381" i="1" s="1"/>
  <c r="ES381" i="1" s="1"/>
  <c r="GN87" i="1"/>
  <c r="GN89" i="1"/>
  <c r="GN91" i="1"/>
  <c r="GN93" i="1"/>
  <c r="GN95" i="1"/>
  <c r="GN97" i="1"/>
  <c r="GN99" i="1"/>
  <c r="GN101" i="1"/>
  <c r="GN105" i="1"/>
  <c r="GN107" i="1"/>
  <c r="GN109" i="1"/>
  <c r="GN111" i="1"/>
  <c r="GN149" i="1"/>
  <c r="GN151" i="1"/>
  <c r="GN153" i="1"/>
  <c r="GN155" i="1"/>
  <c r="GN157" i="1"/>
  <c r="GN159" i="1"/>
  <c r="GN161" i="1"/>
  <c r="GN163" i="1"/>
  <c r="GN167" i="1"/>
  <c r="GN171" i="1"/>
  <c r="GN173" i="1"/>
  <c r="GN175" i="1"/>
  <c r="GN177" i="1"/>
  <c r="GN261" i="1"/>
  <c r="GN265" i="1"/>
  <c r="GN379" i="1"/>
  <c r="FT381" i="1"/>
  <c r="EK381" i="1" s="1"/>
  <c r="P398" i="1" s="1"/>
  <c r="T17" i="2" s="1"/>
  <c r="GO31" i="1"/>
  <c r="GO33" i="1"/>
  <c r="GO35" i="1"/>
  <c r="GO37" i="1"/>
  <c r="GO39" i="1"/>
  <c r="GO41" i="1"/>
  <c r="GO43" i="1"/>
  <c r="GO45" i="1"/>
  <c r="GO47" i="1"/>
  <c r="GO49" i="1"/>
  <c r="GO51" i="1"/>
  <c r="GO103" i="1"/>
  <c r="GO113" i="1"/>
  <c r="GO165" i="1"/>
  <c r="GO169" i="1"/>
  <c r="GO179" i="1"/>
  <c r="GO181" i="1"/>
  <c r="GO217" i="1"/>
  <c r="GO219" i="1"/>
  <c r="GO221" i="1"/>
  <c r="GO223" i="1"/>
  <c r="GO225" i="1"/>
  <c r="GO227" i="1"/>
  <c r="GO229" i="1"/>
  <c r="GO231" i="1"/>
  <c r="GO233" i="1"/>
  <c r="GO235" i="1"/>
  <c r="GO237" i="1"/>
  <c r="GO239" i="1"/>
  <c r="GO241" i="1"/>
  <c r="GO243" i="1"/>
  <c r="GO245" i="1"/>
  <c r="GO247" i="1"/>
  <c r="GO249" i="1"/>
  <c r="GO251" i="1"/>
  <c r="GO253" i="1"/>
  <c r="GO255" i="1"/>
  <c r="GO257" i="1"/>
  <c r="GO259" i="1"/>
  <c r="GO261" i="1"/>
  <c r="GO263" i="1"/>
  <c r="GO267" i="1"/>
  <c r="GO303" i="1"/>
  <c r="GO305" i="1"/>
  <c r="GO307" i="1"/>
  <c r="GO309" i="1"/>
  <c r="GO311" i="1"/>
  <c r="GO313" i="1"/>
  <c r="GO379" i="1"/>
  <c r="FU381" i="1" s="1"/>
  <c r="EL381" i="1" s="1"/>
  <c r="EL375" i="1" s="1"/>
  <c r="GP31" i="1"/>
  <c r="GP33" i="1"/>
  <c r="GP35" i="1"/>
  <c r="GP37" i="1"/>
  <c r="GP39" i="1"/>
  <c r="GP41" i="1"/>
  <c r="GP43" i="1"/>
  <c r="GP45" i="1"/>
  <c r="GP47" i="1"/>
  <c r="GP49" i="1"/>
  <c r="GP51" i="1"/>
  <c r="FV53" i="1"/>
  <c r="GP87" i="1"/>
  <c r="GP89" i="1"/>
  <c r="GP91" i="1"/>
  <c r="GP93" i="1"/>
  <c r="GP95" i="1"/>
  <c r="GP97" i="1"/>
  <c r="GP99" i="1"/>
  <c r="GP101" i="1"/>
  <c r="GP103" i="1"/>
  <c r="GP105" i="1"/>
  <c r="GP107" i="1"/>
  <c r="GP109" i="1"/>
  <c r="GP111" i="1"/>
  <c r="GP113" i="1"/>
  <c r="GP149" i="1"/>
  <c r="GP151" i="1"/>
  <c r="GP153" i="1"/>
  <c r="GP155" i="1"/>
  <c r="GP157" i="1"/>
  <c r="GP159" i="1"/>
  <c r="GP161" i="1"/>
  <c r="GP163" i="1"/>
  <c r="GP165" i="1"/>
  <c r="GP167" i="1"/>
  <c r="GP169" i="1"/>
  <c r="GP171" i="1"/>
  <c r="GP173" i="1"/>
  <c r="GP175" i="1"/>
  <c r="GP177" i="1"/>
  <c r="GP179" i="1"/>
  <c r="GP181" i="1"/>
  <c r="GP217" i="1"/>
  <c r="GP219" i="1"/>
  <c r="GP221" i="1"/>
  <c r="GP223" i="1"/>
  <c r="GP225" i="1"/>
  <c r="GP227" i="1"/>
  <c r="GP229" i="1"/>
  <c r="GP231" i="1"/>
  <c r="GP233" i="1"/>
  <c r="GP235" i="1"/>
  <c r="GP237" i="1"/>
  <c r="GP239" i="1"/>
  <c r="GP241" i="1"/>
  <c r="GP243" i="1"/>
  <c r="GP245" i="1"/>
  <c r="GP247" i="1"/>
  <c r="GP249" i="1"/>
  <c r="GP251" i="1"/>
  <c r="GP253" i="1"/>
  <c r="GP255" i="1"/>
  <c r="GP257" i="1"/>
  <c r="GP259" i="1"/>
  <c r="GP261" i="1"/>
  <c r="GP263" i="1"/>
  <c r="GP265" i="1"/>
  <c r="GP267" i="1"/>
  <c r="GP303" i="1"/>
  <c r="GP305" i="1"/>
  <c r="GP307" i="1"/>
  <c r="GP309" i="1"/>
  <c r="FV315" i="1" s="1"/>
  <c r="EM315" i="1" s="1"/>
  <c r="GP311" i="1"/>
  <c r="GP313" i="1"/>
  <c r="FY381" i="1"/>
  <c r="EP381" i="1" s="1"/>
  <c r="GB115" i="1"/>
  <c r="GB269" i="1"/>
  <c r="ES269" i="1" s="1"/>
  <c r="ES214" i="1" s="1"/>
  <c r="GC53" i="1"/>
  <c r="ET53" i="1"/>
  <c r="ET28" i="1" s="1"/>
  <c r="GC115" i="1"/>
  <c r="ET115" i="1"/>
  <c r="GC183" i="1"/>
  <c r="ET183" i="1"/>
  <c r="GC269" i="1"/>
  <c r="ET269" i="1"/>
  <c r="GC315" i="1"/>
  <c r="ET315" i="1"/>
  <c r="GC381" i="1"/>
  <c r="ET381" i="1" s="1"/>
  <c r="P394" i="1" s="1"/>
  <c r="GD53" i="1"/>
  <c r="GD115" i="1"/>
  <c r="EU115" i="1"/>
  <c r="P131" i="1" s="1"/>
  <c r="GD183" i="1"/>
  <c r="EU183" i="1" s="1"/>
  <c r="GD269" i="1"/>
  <c r="EU269" i="1"/>
  <c r="GD315" i="1"/>
  <c r="EU315" i="1" s="1"/>
  <c r="EU300" i="1" s="1"/>
  <c r="GD381" i="1"/>
  <c r="EU381" i="1"/>
  <c r="EU375" i="1" s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D20" i="1"/>
  <c r="B344" i="1"/>
  <c r="B22" i="1"/>
  <c r="C344" i="1"/>
  <c r="C22" i="1"/>
  <c r="D344" i="1"/>
  <c r="D22" i="1"/>
  <c r="E22" i="1"/>
  <c r="F344" i="1"/>
  <c r="F22" i="1"/>
  <c r="G344" i="1"/>
  <c r="G22" i="1" s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D26" i="1"/>
  <c r="B53" i="1"/>
  <c r="B28" i="1" s="1"/>
  <c r="C53" i="1"/>
  <c r="C28" i="1"/>
  <c r="D53" i="1"/>
  <c r="D28" i="1" s="1"/>
  <c r="E28" i="1"/>
  <c r="F53" i="1"/>
  <c r="F28" i="1"/>
  <c r="G53" i="1"/>
  <c r="G28" i="1" s="1"/>
  <c r="Z28" i="1"/>
  <c r="AA28" i="1"/>
  <c r="AM28" i="1"/>
  <c r="AN28" i="1"/>
  <c r="AO28" i="1"/>
  <c r="AQ28" i="1"/>
  <c r="AU28" i="1"/>
  <c r="AX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D28" i="1"/>
  <c r="CG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R28" i="1"/>
  <c r="DS28" i="1"/>
  <c r="EE28" i="1"/>
  <c r="EF28" i="1"/>
  <c r="EV28" i="1"/>
  <c r="EW28" i="1"/>
  <c r="EX28" i="1"/>
  <c r="EY28" i="1"/>
  <c r="EZ28" i="1"/>
  <c r="FA28" i="1"/>
  <c r="FB28" i="1"/>
  <c r="FC28" i="1"/>
  <c r="FD28" i="1"/>
  <c r="FE28" i="1"/>
  <c r="FF28" i="1"/>
  <c r="FG28" i="1"/>
  <c r="FH28" i="1"/>
  <c r="FI28" i="1"/>
  <c r="FJ28" i="1"/>
  <c r="FK28" i="1"/>
  <c r="FL28" i="1"/>
  <c r="FM28" i="1"/>
  <c r="FN28" i="1"/>
  <c r="FO28" i="1"/>
  <c r="GC28" i="1"/>
  <c r="GE28" i="1"/>
  <c r="GF28" i="1"/>
  <c r="GG28" i="1"/>
  <c r="GH28" i="1"/>
  <c r="GI28" i="1"/>
  <c r="GJ28" i="1"/>
  <c r="GK28" i="1"/>
  <c r="GL28" i="1"/>
  <c r="GM28" i="1"/>
  <c r="GN28" i="1"/>
  <c r="GO28" i="1"/>
  <c r="GP28" i="1"/>
  <c r="GQ28" i="1"/>
  <c r="GR28" i="1"/>
  <c r="GS28" i="1"/>
  <c r="GT28" i="1"/>
  <c r="GU28" i="1"/>
  <c r="GV28" i="1"/>
  <c r="GW28" i="1"/>
  <c r="GX28" i="1"/>
  <c r="C30" i="1"/>
  <c r="D30" i="1"/>
  <c r="C31" i="1"/>
  <c r="D31" i="1"/>
  <c r="AB31" i="1"/>
  <c r="C32" i="1"/>
  <c r="D32" i="1"/>
  <c r="AB32" i="1"/>
  <c r="C33" i="1"/>
  <c r="D33" i="1"/>
  <c r="C34" i="1"/>
  <c r="D34" i="1"/>
  <c r="C35" i="1"/>
  <c r="D35" i="1"/>
  <c r="AB35" i="1"/>
  <c r="C36" i="1"/>
  <c r="D36" i="1"/>
  <c r="AB36" i="1"/>
  <c r="C37" i="1"/>
  <c r="D37" i="1"/>
  <c r="C38" i="1"/>
  <c r="D38" i="1"/>
  <c r="C39" i="1"/>
  <c r="D39" i="1"/>
  <c r="AB39" i="1"/>
  <c r="C40" i="1"/>
  <c r="D40" i="1"/>
  <c r="AB40" i="1"/>
  <c r="C41" i="1"/>
  <c r="D41" i="1"/>
  <c r="C42" i="1"/>
  <c r="D42" i="1"/>
  <c r="C43" i="1"/>
  <c r="D43" i="1"/>
  <c r="AB43" i="1"/>
  <c r="C44" i="1"/>
  <c r="D44" i="1"/>
  <c r="AB44" i="1"/>
  <c r="C45" i="1"/>
  <c r="D45" i="1"/>
  <c r="C46" i="1"/>
  <c r="D46" i="1"/>
  <c r="C47" i="1"/>
  <c r="D47" i="1"/>
  <c r="AB47" i="1"/>
  <c r="C48" i="1"/>
  <c r="D48" i="1"/>
  <c r="AB48" i="1"/>
  <c r="C49" i="1"/>
  <c r="D49" i="1"/>
  <c r="C50" i="1"/>
  <c r="D50" i="1"/>
  <c r="C51" i="1"/>
  <c r="D51" i="1"/>
  <c r="AB51" i="1"/>
  <c r="F57" i="1"/>
  <c r="F60" i="1"/>
  <c r="F63" i="1"/>
  <c r="F66" i="1"/>
  <c r="P66" i="1"/>
  <c r="F69" i="1"/>
  <c r="F72" i="1"/>
  <c r="D82" i="1"/>
  <c r="B115" i="1"/>
  <c r="B84" i="1"/>
  <c r="C115" i="1"/>
  <c r="C84" i="1"/>
  <c r="D115" i="1"/>
  <c r="D84" i="1"/>
  <c r="E84" i="1"/>
  <c r="F115" i="1"/>
  <c r="F84" i="1" s="1"/>
  <c r="G115" i="1"/>
  <c r="G84" i="1"/>
  <c r="Z84" i="1"/>
  <c r="AA84" i="1"/>
  <c r="AG84" i="1"/>
  <c r="AM84" i="1"/>
  <c r="AN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DB84" i="1"/>
  <c r="DC84" i="1"/>
  <c r="DD84" i="1"/>
  <c r="DE84" i="1"/>
  <c r="DF84" i="1"/>
  <c r="DI84" i="1"/>
  <c r="DR84" i="1"/>
  <c r="DS84" i="1"/>
  <c r="DV84" i="1"/>
  <c r="EE84" i="1"/>
  <c r="EF84" i="1"/>
  <c r="EG84" i="1"/>
  <c r="EU84" i="1"/>
  <c r="EV84" i="1"/>
  <c r="EW84" i="1"/>
  <c r="EX84" i="1"/>
  <c r="EY84" i="1"/>
  <c r="EZ84" i="1"/>
  <c r="FA84" i="1"/>
  <c r="FB84" i="1"/>
  <c r="FC84" i="1"/>
  <c r="FD84" i="1"/>
  <c r="FE84" i="1"/>
  <c r="FF84" i="1"/>
  <c r="FG84" i="1"/>
  <c r="FH84" i="1"/>
  <c r="FI84" i="1"/>
  <c r="FJ84" i="1"/>
  <c r="FK84" i="1"/>
  <c r="FL84" i="1"/>
  <c r="FM84" i="1"/>
  <c r="FN84" i="1"/>
  <c r="FO84" i="1"/>
  <c r="FP84" i="1"/>
  <c r="GC84" i="1"/>
  <c r="GD84" i="1"/>
  <c r="GE84" i="1"/>
  <c r="GF84" i="1"/>
  <c r="GG84" i="1"/>
  <c r="GH84" i="1"/>
  <c r="GI84" i="1"/>
  <c r="GJ84" i="1"/>
  <c r="GK84" i="1"/>
  <c r="GL84" i="1"/>
  <c r="GM84" i="1"/>
  <c r="GN84" i="1"/>
  <c r="GO84" i="1"/>
  <c r="GP84" i="1"/>
  <c r="GQ84" i="1"/>
  <c r="GR84" i="1"/>
  <c r="GS84" i="1"/>
  <c r="GT84" i="1"/>
  <c r="GU84" i="1"/>
  <c r="GV84" i="1"/>
  <c r="GW84" i="1"/>
  <c r="GX84" i="1"/>
  <c r="C86" i="1"/>
  <c r="D86" i="1"/>
  <c r="C87" i="1"/>
  <c r="D87" i="1"/>
  <c r="AB87" i="1"/>
  <c r="C88" i="1"/>
  <c r="D88" i="1"/>
  <c r="AB88" i="1"/>
  <c r="C89" i="1"/>
  <c r="D89" i="1"/>
  <c r="AB89" i="1"/>
  <c r="C90" i="1"/>
  <c r="D90" i="1"/>
  <c r="C91" i="1"/>
  <c r="D91" i="1"/>
  <c r="AB91" i="1"/>
  <c r="C92" i="1"/>
  <c r="D92" i="1"/>
  <c r="AB92" i="1"/>
  <c r="C93" i="1"/>
  <c r="D93" i="1"/>
  <c r="AB93" i="1"/>
  <c r="C94" i="1"/>
  <c r="D94" i="1"/>
  <c r="C95" i="1"/>
  <c r="D95" i="1"/>
  <c r="AB95" i="1"/>
  <c r="C96" i="1"/>
  <c r="D96" i="1"/>
  <c r="AB96" i="1"/>
  <c r="C97" i="1"/>
  <c r="D97" i="1"/>
  <c r="AB97" i="1"/>
  <c r="C98" i="1"/>
  <c r="D98" i="1"/>
  <c r="C99" i="1"/>
  <c r="D99" i="1"/>
  <c r="AB99" i="1"/>
  <c r="C100" i="1"/>
  <c r="D100" i="1"/>
  <c r="AB100" i="1"/>
  <c r="C101" i="1"/>
  <c r="D101" i="1"/>
  <c r="AB101" i="1"/>
  <c r="C102" i="1"/>
  <c r="D102" i="1"/>
  <c r="C103" i="1"/>
  <c r="D103" i="1"/>
  <c r="AB103" i="1"/>
  <c r="C104" i="1"/>
  <c r="D104" i="1"/>
  <c r="AB104" i="1"/>
  <c r="C105" i="1"/>
  <c r="D105" i="1"/>
  <c r="AB105" i="1"/>
  <c r="C106" i="1"/>
  <c r="D106" i="1"/>
  <c r="C107" i="1"/>
  <c r="D107" i="1"/>
  <c r="AB107" i="1"/>
  <c r="C108" i="1"/>
  <c r="D108" i="1"/>
  <c r="AB108" i="1"/>
  <c r="C109" i="1"/>
  <c r="D109" i="1"/>
  <c r="AB109" i="1"/>
  <c r="C110" i="1"/>
  <c r="D110" i="1"/>
  <c r="C111" i="1"/>
  <c r="D111" i="1"/>
  <c r="AB111" i="1"/>
  <c r="C112" i="1"/>
  <c r="D112" i="1"/>
  <c r="AB112" i="1"/>
  <c r="C113" i="1"/>
  <c r="D113" i="1"/>
  <c r="AB113" i="1"/>
  <c r="P119" i="1"/>
  <c r="F128" i="1"/>
  <c r="F131" i="1"/>
  <c r="F136" i="1"/>
  <c r="D144" i="1"/>
  <c r="B183" i="1"/>
  <c r="B146" i="1"/>
  <c r="C183" i="1"/>
  <c r="C146" i="1" s="1"/>
  <c r="D183" i="1"/>
  <c r="D146" i="1"/>
  <c r="E146" i="1"/>
  <c r="F183" i="1"/>
  <c r="F146" i="1" s="1"/>
  <c r="G183" i="1"/>
  <c r="G146" i="1" s="1"/>
  <c r="Z146" i="1"/>
  <c r="AA146" i="1"/>
  <c r="AM146" i="1"/>
  <c r="AN146" i="1"/>
  <c r="AO146" i="1"/>
  <c r="BB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CK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DB146" i="1"/>
  <c r="DC146" i="1"/>
  <c r="DD146" i="1"/>
  <c r="DE146" i="1"/>
  <c r="DF146" i="1"/>
  <c r="DR146" i="1"/>
  <c r="DS146" i="1"/>
  <c r="EE146" i="1"/>
  <c r="EF146" i="1"/>
  <c r="ET146" i="1"/>
  <c r="EU146" i="1"/>
  <c r="EV146" i="1"/>
  <c r="EW146" i="1"/>
  <c r="EX146" i="1"/>
  <c r="EY146" i="1"/>
  <c r="EZ146" i="1"/>
  <c r="FA146" i="1"/>
  <c r="FB146" i="1"/>
  <c r="FC146" i="1"/>
  <c r="FD146" i="1"/>
  <c r="FE146" i="1"/>
  <c r="FF146" i="1"/>
  <c r="FG146" i="1"/>
  <c r="FH146" i="1"/>
  <c r="FI146" i="1"/>
  <c r="FJ146" i="1"/>
  <c r="FK146" i="1"/>
  <c r="FL146" i="1"/>
  <c r="FM146" i="1"/>
  <c r="FN146" i="1"/>
  <c r="FO146" i="1"/>
  <c r="GC146" i="1"/>
  <c r="GD146" i="1"/>
  <c r="GE146" i="1"/>
  <c r="GF146" i="1"/>
  <c r="GG146" i="1"/>
  <c r="GH146" i="1"/>
  <c r="GI146" i="1"/>
  <c r="GJ146" i="1"/>
  <c r="GK146" i="1"/>
  <c r="GL146" i="1"/>
  <c r="GM146" i="1"/>
  <c r="GN146" i="1"/>
  <c r="GO146" i="1"/>
  <c r="GP146" i="1"/>
  <c r="GQ146" i="1"/>
  <c r="GR146" i="1"/>
  <c r="GS146" i="1"/>
  <c r="GT146" i="1"/>
  <c r="GU146" i="1"/>
  <c r="GV146" i="1"/>
  <c r="GW146" i="1"/>
  <c r="GX146" i="1"/>
  <c r="C148" i="1"/>
  <c r="D148" i="1"/>
  <c r="AB148" i="1"/>
  <c r="C149" i="1"/>
  <c r="D149" i="1"/>
  <c r="C150" i="1"/>
  <c r="D150" i="1"/>
  <c r="C151" i="1"/>
  <c r="D151" i="1"/>
  <c r="C152" i="1"/>
  <c r="D152" i="1"/>
  <c r="AB152" i="1"/>
  <c r="C153" i="1"/>
  <c r="D153" i="1"/>
  <c r="C154" i="1"/>
  <c r="D154" i="1"/>
  <c r="C155" i="1"/>
  <c r="D155" i="1"/>
  <c r="AB155" i="1"/>
  <c r="C156" i="1"/>
  <c r="D156" i="1"/>
  <c r="AB156" i="1"/>
  <c r="C157" i="1"/>
  <c r="D157" i="1"/>
  <c r="C158" i="1"/>
  <c r="D158" i="1"/>
  <c r="AB158" i="1"/>
  <c r="C159" i="1"/>
  <c r="D159" i="1"/>
  <c r="C160" i="1"/>
  <c r="D160" i="1"/>
  <c r="C161" i="1"/>
  <c r="D161" i="1"/>
  <c r="C162" i="1"/>
  <c r="D162" i="1"/>
  <c r="AB162" i="1"/>
  <c r="C163" i="1"/>
  <c r="D163" i="1"/>
  <c r="AB163" i="1"/>
  <c r="C164" i="1"/>
  <c r="D164" i="1"/>
  <c r="C165" i="1"/>
  <c r="D165" i="1"/>
  <c r="C166" i="1"/>
  <c r="D166" i="1"/>
  <c r="AB166" i="1"/>
  <c r="C167" i="1"/>
  <c r="D167" i="1"/>
  <c r="C170" i="1"/>
  <c r="D170" i="1"/>
  <c r="AB170" i="1"/>
  <c r="C171" i="1"/>
  <c r="D171" i="1"/>
  <c r="AB171" i="1"/>
  <c r="C172" i="1"/>
  <c r="D172" i="1"/>
  <c r="C173" i="1"/>
  <c r="D173" i="1"/>
  <c r="C174" i="1"/>
  <c r="D174" i="1"/>
  <c r="AB174" i="1"/>
  <c r="C175" i="1"/>
  <c r="D175" i="1"/>
  <c r="C176" i="1"/>
  <c r="D176" i="1"/>
  <c r="C177" i="1"/>
  <c r="D177" i="1"/>
  <c r="C178" i="1"/>
  <c r="D178" i="1"/>
  <c r="AB178" i="1"/>
  <c r="C179" i="1"/>
  <c r="D179" i="1"/>
  <c r="AB179" i="1"/>
  <c r="C180" i="1"/>
  <c r="D180" i="1"/>
  <c r="AB180" i="1"/>
  <c r="C181" i="1"/>
  <c r="D181" i="1"/>
  <c r="F187" i="1"/>
  <c r="F196" i="1"/>
  <c r="P196" i="1"/>
  <c r="P199" i="1"/>
  <c r="D212" i="1"/>
  <c r="B269" i="1"/>
  <c r="B214" i="1" s="1"/>
  <c r="C269" i="1"/>
  <c r="C214" i="1" s="1"/>
  <c r="D269" i="1"/>
  <c r="D214" i="1" s="1"/>
  <c r="E214" i="1"/>
  <c r="F269" i="1"/>
  <c r="F214" i="1"/>
  <c r="G269" i="1"/>
  <c r="G214" i="1"/>
  <c r="Z214" i="1"/>
  <c r="AA214" i="1"/>
  <c r="AM214" i="1"/>
  <c r="AN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CD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DB214" i="1"/>
  <c r="DC214" i="1"/>
  <c r="DD214" i="1"/>
  <c r="DE214" i="1"/>
  <c r="DF214" i="1"/>
  <c r="DR214" i="1"/>
  <c r="DS214" i="1"/>
  <c r="EE214" i="1"/>
  <c r="EF214" i="1"/>
  <c r="EG214" i="1"/>
  <c r="ET214" i="1"/>
  <c r="EU214" i="1"/>
  <c r="EV214" i="1"/>
  <c r="EW214" i="1"/>
  <c r="EX214" i="1"/>
  <c r="EY214" i="1"/>
  <c r="EZ214" i="1"/>
  <c r="FA214" i="1"/>
  <c r="FB214" i="1"/>
  <c r="FC214" i="1"/>
  <c r="FD214" i="1"/>
  <c r="FE214" i="1"/>
  <c r="FF214" i="1"/>
  <c r="FG214" i="1"/>
  <c r="FH214" i="1"/>
  <c r="FI214" i="1"/>
  <c r="FJ214" i="1"/>
  <c r="FK214" i="1"/>
  <c r="FL214" i="1"/>
  <c r="FM214" i="1"/>
  <c r="FN214" i="1"/>
  <c r="FO214" i="1"/>
  <c r="FP214" i="1"/>
  <c r="GB214" i="1"/>
  <c r="GC214" i="1"/>
  <c r="GD214" i="1"/>
  <c r="GE214" i="1"/>
  <c r="GF214" i="1"/>
  <c r="GG214" i="1"/>
  <c r="GH214" i="1"/>
  <c r="GI214" i="1"/>
  <c r="GJ214" i="1"/>
  <c r="GK214" i="1"/>
  <c r="GL214" i="1"/>
  <c r="GM214" i="1"/>
  <c r="GN214" i="1"/>
  <c r="GO214" i="1"/>
  <c r="GP214" i="1"/>
  <c r="GQ214" i="1"/>
  <c r="GR214" i="1"/>
  <c r="GS214" i="1"/>
  <c r="GT214" i="1"/>
  <c r="GU214" i="1"/>
  <c r="GV214" i="1"/>
  <c r="GW214" i="1"/>
  <c r="GX214" i="1"/>
  <c r="C216" i="1"/>
  <c r="D216" i="1"/>
  <c r="AB216" i="1"/>
  <c r="C217" i="1"/>
  <c r="D217" i="1"/>
  <c r="AB217" i="1"/>
  <c r="AB218" i="1"/>
  <c r="AB219" i="1"/>
  <c r="AB220" i="1"/>
  <c r="AB221" i="1"/>
  <c r="C222" i="1"/>
  <c r="D222" i="1"/>
  <c r="AB222" i="1"/>
  <c r="C223" i="1"/>
  <c r="D223" i="1"/>
  <c r="AB223" i="1"/>
  <c r="AB224" i="1"/>
  <c r="AB225" i="1"/>
  <c r="AB226" i="1"/>
  <c r="AB227" i="1"/>
  <c r="C228" i="1"/>
  <c r="D228" i="1"/>
  <c r="AB228" i="1"/>
  <c r="C229" i="1"/>
  <c r="D229" i="1"/>
  <c r="AB229" i="1"/>
  <c r="AB230" i="1"/>
  <c r="AB231" i="1"/>
  <c r="C232" i="1"/>
  <c r="D232" i="1"/>
  <c r="AB232" i="1"/>
  <c r="C233" i="1"/>
  <c r="D233" i="1"/>
  <c r="AB233" i="1"/>
  <c r="AB234" i="1"/>
  <c r="AB235" i="1"/>
  <c r="C236" i="1"/>
  <c r="D236" i="1"/>
  <c r="AB236" i="1"/>
  <c r="C237" i="1"/>
  <c r="D237" i="1"/>
  <c r="AB237" i="1"/>
  <c r="C240" i="1"/>
  <c r="D240" i="1"/>
  <c r="C241" i="1"/>
  <c r="D241" i="1"/>
  <c r="C242" i="1"/>
  <c r="D242" i="1"/>
  <c r="C243" i="1"/>
  <c r="D243" i="1"/>
  <c r="C244" i="1"/>
  <c r="D244" i="1"/>
  <c r="AB244" i="1"/>
  <c r="C245" i="1"/>
  <c r="D245" i="1"/>
  <c r="C246" i="1"/>
  <c r="D246" i="1"/>
  <c r="C247" i="1"/>
  <c r="D247" i="1"/>
  <c r="C248" i="1"/>
  <c r="D248" i="1"/>
  <c r="C249" i="1"/>
  <c r="D249" i="1"/>
  <c r="C252" i="1"/>
  <c r="D252" i="1"/>
  <c r="AB252" i="1"/>
  <c r="C253" i="1"/>
  <c r="D253" i="1"/>
  <c r="C254" i="1"/>
  <c r="D254" i="1"/>
  <c r="C255" i="1"/>
  <c r="D255" i="1"/>
  <c r="C256" i="1"/>
  <c r="D256" i="1"/>
  <c r="C257" i="1"/>
  <c r="D257" i="1"/>
  <c r="AB258" i="1"/>
  <c r="AB259" i="1"/>
  <c r="C260" i="1"/>
  <c r="D260" i="1"/>
  <c r="AB260" i="1"/>
  <c r="C261" i="1"/>
  <c r="D261" i="1"/>
  <c r="AB261" i="1"/>
  <c r="C262" i="1"/>
  <c r="D262" i="1"/>
  <c r="AB262" i="1"/>
  <c r="C263" i="1"/>
  <c r="D263" i="1"/>
  <c r="AB263" i="1"/>
  <c r="C264" i="1"/>
  <c r="D264" i="1"/>
  <c r="AB264" i="1"/>
  <c r="C265" i="1"/>
  <c r="D265" i="1"/>
  <c r="AB265" i="1"/>
  <c r="AB266" i="1"/>
  <c r="AB267" i="1"/>
  <c r="P273" i="1"/>
  <c r="F282" i="1"/>
  <c r="P282" i="1"/>
  <c r="F285" i="1"/>
  <c r="P285" i="1"/>
  <c r="P289" i="1"/>
  <c r="D298" i="1"/>
  <c r="B315" i="1"/>
  <c r="B300" i="1" s="1"/>
  <c r="C315" i="1"/>
  <c r="C300" i="1" s="1"/>
  <c r="D315" i="1"/>
  <c r="D300" i="1" s="1"/>
  <c r="E300" i="1"/>
  <c r="F315" i="1"/>
  <c r="F300" i="1"/>
  <c r="G315" i="1"/>
  <c r="G300" i="1"/>
  <c r="Z300" i="1"/>
  <c r="AA300" i="1"/>
  <c r="AF300" i="1"/>
  <c r="AJ300" i="1"/>
  <c r="AM300" i="1"/>
  <c r="AN300" i="1"/>
  <c r="AO300" i="1"/>
  <c r="BB300" i="1"/>
  <c r="BC300" i="1"/>
  <c r="BD300" i="1"/>
  <c r="BE300" i="1"/>
  <c r="BF300" i="1"/>
  <c r="BG300" i="1"/>
  <c r="BH300" i="1"/>
  <c r="BI300" i="1"/>
  <c r="BJ300" i="1"/>
  <c r="BK300" i="1"/>
  <c r="BL300" i="1"/>
  <c r="BM300" i="1"/>
  <c r="BN300" i="1"/>
  <c r="BO300" i="1"/>
  <c r="BP300" i="1"/>
  <c r="BQ300" i="1"/>
  <c r="BR300" i="1"/>
  <c r="BS300" i="1"/>
  <c r="BT300" i="1"/>
  <c r="BU300" i="1"/>
  <c r="BV300" i="1"/>
  <c r="BW300" i="1"/>
  <c r="BX300" i="1"/>
  <c r="BZ300" i="1"/>
  <c r="CK300" i="1"/>
  <c r="CL300" i="1"/>
  <c r="CM300" i="1"/>
  <c r="CN300" i="1"/>
  <c r="CO300" i="1"/>
  <c r="CP300" i="1"/>
  <c r="CQ300" i="1"/>
  <c r="CR300" i="1"/>
  <c r="CS300" i="1"/>
  <c r="CT300" i="1"/>
  <c r="CU300" i="1"/>
  <c r="CV300" i="1"/>
  <c r="CW300" i="1"/>
  <c r="CX300" i="1"/>
  <c r="CY300" i="1"/>
  <c r="CZ300" i="1"/>
  <c r="DA300" i="1"/>
  <c r="DB300" i="1"/>
  <c r="DC300" i="1"/>
  <c r="DD300" i="1"/>
  <c r="DE300" i="1"/>
  <c r="DF300" i="1"/>
  <c r="DR300" i="1"/>
  <c r="DS300" i="1"/>
  <c r="EE300" i="1"/>
  <c r="EF300" i="1"/>
  <c r="ET300" i="1"/>
  <c r="EV300" i="1"/>
  <c r="EW300" i="1"/>
  <c r="EX300" i="1"/>
  <c r="EY300" i="1"/>
  <c r="EZ300" i="1"/>
  <c r="FA300" i="1"/>
  <c r="FB300" i="1"/>
  <c r="FC300" i="1"/>
  <c r="FD300" i="1"/>
  <c r="FE300" i="1"/>
  <c r="FF300" i="1"/>
  <c r="FG300" i="1"/>
  <c r="FH300" i="1"/>
  <c r="FI300" i="1"/>
  <c r="FJ300" i="1"/>
  <c r="FK300" i="1"/>
  <c r="FL300" i="1"/>
  <c r="FM300" i="1"/>
  <c r="FN300" i="1"/>
  <c r="FO300" i="1"/>
  <c r="FP300" i="1"/>
  <c r="FV300" i="1"/>
  <c r="GC300" i="1"/>
  <c r="GD300" i="1"/>
  <c r="GE300" i="1"/>
  <c r="GF300" i="1"/>
  <c r="GG300" i="1"/>
  <c r="GH300" i="1"/>
  <c r="GI300" i="1"/>
  <c r="GJ300" i="1"/>
  <c r="GK300" i="1"/>
  <c r="GL300" i="1"/>
  <c r="GM300" i="1"/>
  <c r="GN300" i="1"/>
  <c r="GO300" i="1"/>
  <c r="GP300" i="1"/>
  <c r="GQ300" i="1"/>
  <c r="GR300" i="1"/>
  <c r="GS300" i="1"/>
  <c r="GT300" i="1"/>
  <c r="GU300" i="1"/>
  <c r="GV300" i="1"/>
  <c r="GW300" i="1"/>
  <c r="GX300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F319" i="1"/>
  <c r="F328" i="1"/>
  <c r="P328" i="1"/>
  <c r="F331" i="1"/>
  <c r="P331" i="1"/>
  <c r="F334" i="1"/>
  <c r="D373" i="1"/>
  <c r="B381" i="1"/>
  <c r="B375" i="1" s="1"/>
  <c r="C381" i="1"/>
  <c r="C375" i="1" s="1"/>
  <c r="D381" i="1"/>
  <c r="D375" i="1"/>
  <c r="E375" i="1"/>
  <c r="F381" i="1"/>
  <c r="F375" i="1"/>
  <c r="G381" i="1"/>
  <c r="G375" i="1" s="1"/>
  <c r="P375" i="1"/>
  <c r="S375" i="1"/>
  <c r="T375" i="1"/>
  <c r="U375" i="1"/>
  <c r="V375" i="1"/>
  <c r="W375" i="1"/>
  <c r="Z375" i="1"/>
  <c r="AA375" i="1"/>
  <c r="AC375" i="1"/>
  <c r="AF375" i="1"/>
  <c r="AG375" i="1"/>
  <c r="AH375" i="1"/>
  <c r="AI375" i="1"/>
  <c r="AJ375" i="1"/>
  <c r="AM375" i="1"/>
  <c r="AN375" i="1"/>
  <c r="AO375" i="1"/>
  <c r="AP375" i="1"/>
  <c r="AS375" i="1"/>
  <c r="AT375" i="1"/>
  <c r="AV375" i="1"/>
  <c r="AW375" i="1"/>
  <c r="AY375" i="1"/>
  <c r="BA375" i="1"/>
  <c r="BD375" i="1"/>
  <c r="BE375" i="1"/>
  <c r="BF375" i="1"/>
  <c r="BG375" i="1"/>
  <c r="BH375" i="1"/>
  <c r="BI375" i="1"/>
  <c r="BJ375" i="1"/>
  <c r="BK375" i="1"/>
  <c r="BL375" i="1"/>
  <c r="BM375" i="1"/>
  <c r="BN375" i="1"/>
  <c r="BO375" i="1"/>
  <c r="BP375" i="1"/>
  <c r="BQ375" i="1"/>
  <c r="BR375" i="1"/>
  <c r="BS375" i="1"/>
  <c r="BT375" i="1"/>
  <c r="BU375" i="1"/>
  <c r="BV375" i="1"/>
  <c r="BW375" i="1"/>
  <c r="BX375" i="1"/>
  <c r="BY375" i="1"/>
  <c r="BZ375" i="1"/>
  <c r="CB375" i="1"/>
  <c r="CC375" i="1"/>
  <c r="CE375" i="1"/>
  <c r="CF375" i="1"/>
  <c r="CG375" i="1"/>
  <c r="CH375" i="1"/>
  <c r="CJ375" i="1"/>
  <c r="CL375" i="1"/>
  <c r="CM375" i="1"/>
  <c r="CN375" i="1"/>
  <c r="CO375" i="1"/>
  <c r="CP375" i="1"/>
  <c r="CQ375" i="1"/>
  <c r="CR375" i="1"/>
  <c r="CS375" i="1"/>
  <c r="CT375" i="1"/>
  <c r="CU375" i="1"/>
  <c r="CV375" i="1"/>
  <c r="CW375" i="1"/>
  <c r="CX375" i="1"/>
  <c r="CY375" i="1"/>
  <c r="CZ375" i="1"/>
  <c r="DA375" i="1"/>
  <c r="DB375" i="1"/>
  <c r="DC375" i="1"/>
  <c r="DD375" i="1"/>
  <c r="DE375" i="1"/>
  <c r="DF375" i="1"/>
  <c r="DI375" i="1"/>
  <c r="DL375" i="1"/>
  <c r="DR375" i="1"/>
  <c r="DS375" i="1"/>
  <c r="DV375" i="1"/>
  <c r="DZ375" i="1"/>
  <c r="EE375" i="1"/>
  <c r="EF375" i="1"/>
  <c r="EG375" i="1"/>
  <c r="EI375" i="1"/>
  <c r="EK375" i="1"/>
  <c r="EP375" i="1"/>
  <c r="ES375" i="1"/>
  <c r="EV375" i="1"/>
  <c r="EW375" i="1"/>
  <c r="EX375" i="1"/>
  <c r="EY375" i="1"/>
  <c r="EZ375" i="1"/>
  <c r="FA375" i="1"/>
  <c r="FB375" i="1"/>
  <c r="FC375" i="1"/>
  <c r="FD375" i="1"/>
  <c r="FE375" i="1"/>
  <c r="FF375" i="1"/>
  <c r="FG375" i="1"/>
  <c r="FH375" i="1"/>
  <c r="FI375" i="1"/>
  <c r="FJ375" i="1"/>
  <c r="FK375" i="1"/>
  <c r="FL375" i="1"/>
  <c r="FM375" i="1"/>
  <c r="FN375" i="1"/>
  <c r="FO375" i="1"/>
  <c r="FP375" i="1"/>
  <c r="FR375" i="1"/>
  <c r="FU375" i="1"/>
  <c r="FY375" i="1"/>
  <c r="GB375" i="1"/>
  <c r="GC375" i="1"/>
  <c r="GD375" i="1"/>
  <c r="GE375" i="1"/>
  <c r="GF375" i="1"/>
  <c r="GG375" i="1"/>
  <c r="GH375" i="1"/>
  <c r="GI375" i="1"/>
  <c r="GJ375" i="1"/>
  <c r="GK375" i="1"/>
  <c r="GL375" i="1"/>
  <c r="GM375" i="1"/>
  <c r="GN375" i="1"/>
  <c r="GO375" i="1"/>
  <c r="GP375" i="1"/>
  <c r="GQ375" i="1"/>
  <c r="GR375" i="1"/>
  <c r="GS375" i="1"/>
  <c r="GT375" i="1"/>
  <c r="GU375" i="1"/>
  <c r="GV375" i="1"/>
  <c r="GW375" i="1"/>
  <c r="GX375" i="1"/>
  <c r="C378" i="1"/>
  <c r="D378" i="1"/>
  <c r="C379" i="1"/>
  <c r="D379" i="1"/>
  <c r="AB379" i="1"/>
  <c r="F384" i="1"/>
  <c r="F385" i="1"/>
  <c r="P385" i="1"/>
  <c r="F386" i="1"/>
  <c r="F387" i="1"/>
  <c r="P388" i="1"/>
  <c r="F389" i="1"/>
  <c r="F391" i="1"/>
  <c r="P391" i="1"/>
  <c r="P393" i="1"/>
  <c r="F396" i="1"/>
  <c r="F397" i="1"/>
  <c r="P397" i="1"/>
  <c r="F398" i="1"/>
  <c r="F399" i="1"/>
  <c r="F17" i="2" s="1"/>
  <c r="F401" i="1"/>
  <c r="P401" i="1"/>
  <c r="F402" i="1"/>
  <c r="P402" i="1"/>
  <c r="F403" i="1"/>
  <c r="P403" i="1"/>
  <c r="F404" i="1"/>
  <c r="F405" i="1"/>
  <c r="E17" i="2"/>
  <c r="G17" i="2"/>
  <c r="J17" i="2"/>
  <c r="EM300" i="1" l="1"/>
  <c r="P334" i="1"/>
  <c r="DN269" i="1"/>
  <c r="EA214" i="1"/>
  <c r="DL53" i="1"/>
  <c r="DY28" i="1"/>
  <c r="BA183" i="1"/>
  <c r="CJ146" i="1"/>
  <c r="DN115" i="1"/>
  <c r="EA84" i="1"/>
  <c r="GM263" i="1"/>
  <c r="GN263" i="1"/>
  <c r="GM107" i="1"/>
  <c r="GN267" i="1"/>
  <c r="GM267" i="1"/>
  <c r="GN259" i="1"/>
  <c r="GM259" i="1"/>
  <c r="DO375" i="1"/>
  <c r="P405" i="1"/>
  <c r="DO53" i="1"/>
  <c r="EB28" i="1"/>
  <c r="DN315" i="1"/>
  <c r="EA300" i="1"/>
  <c r="GM111" i="1"/>
  <c r="ES115" i="1"/>
  <c r="GB84" i="1"/>
  <c r="GB315" i="1"/>
  <c r="FR269" i="1"/>
  <c r="FQ183" i="1"/>
  <c r="FP146" i="1"/>
  <c r="EG183" i="1"/>
  <c r="EB269" i="1"/>
  <c r="EB115" i="1"/>
  <c r="DJ381" i="1"/>
  <c r="DW375" i="1"/>
  <c r="DV315" i="1"/>
  <c r="CP313" i="1"/>
  <c r="O313" i="1" s="1"/>
  <c r="GM311" i="1"/>
  <c r="GN311" i="1"/>
  <c r="CZ305" i="1"/>
  <c r="Y305" i="1" s="1"/>
  <c r="ED315" i="1" s="1"/>
  <c r="CY305" i="1"/>
  <c r="X305" i="1" s="1"/>
  <c r="GM305" i="1" s="1"/>
  <c r="GM265" i="1"/>
  <c r="GO265" i="1"/>
  <c r="GN235" i="1"/>
  <c r="GM235" i="1"/>
  <c r="GM231" i="1"/>
  <c r="GN231" i="1"/>
  <c r="GN227" i="1"/>
  <c r="GM227" i="1"/>
  <c r="GM223" i="1"/>
  <c r="GN223" i="1"/>
  <c r="GN219" i="1"/>
  <c r="GM219" i="1"/>
  <c r="CQ167" i="1"/>
  <c r="P167" i="1" s="1"/>
  <c r="AB167" i="1"/>
  <c r="CQ151" i="1"/>
  <c r="P151" i="1" s="1"/>
  <c r="CP151" i="1" s="1"/>
  <c r="O151" i="1" s="1"/>
  <c r="AB151" i="1"/>
  <c r="CZ113" i="1"/>
  <c r="Y113" i="1" s="1"/>
  <c r="CY113" i="1"/>
  <c r="X113" i="1" s="1"/>
  <c r="CZ105" i="1"/>
  <c r="Y105" i="1" s="1"/>
  <c r="CY105" i="1"/>
  <c r="X105" i="1" s="1"/>
  <c r="CZ97" i="1"/>
  <c r="Y97" i="1" s="1"/>
  <c r="CY97" i="1"/>
  <c r="X97" i="1" s="1"/>
  <c r="CZ89" i="1"/>
  <c r="Y89" i="1" s="1"/>
  <c r="ED115" i="1" s="1"/>
  <c r="CY89" i="1"/>
  <c r="X89" i="1" s="1"/>
  <c r="DU115" i="1"/>
  <c r="CP87" i="1"/>
  <c r="O87" i="1" s="1"/>
  <c r="CR45" i="1"/>
  <c r="Q45" i="1" s="1"/>
  <c r="CP45" i="1" s="1"/>
  <c r="O45" i="1" s="1"/>
  <c r="AB45" i="1"/>
  <c r="CZ37" i="1"/>
  <c r="Y37" i="1" s="1"/>
  <c r="CY37" i="1"/>
  <c r="X37" i="1" s="1"/>
  <c r="AU214" i="1"/>
  <c r="F288" i="1"/>
  <c r="AT269" i="1"/>
  <c r="CC214" i="1"/>
  <c r="GM262" i="1"/>
  <c r="GN262" i="1"/>
  <c r="CZ242" i="1"/>
  <c r="Y242" i="1" s="1"/>
  <c r="AD90" i="1"/>
  <c r="CS90" i="1"/>
  <c r="R90" i="1" s="1"/>
  <c r="AD46" i="1"/>
  <c r="CS46" i="1"/>
  <c r="R46" i="1" s="1"/>
  <c r="CT42" i="1"/>
  <c r="S42" i="1" s="1"/>
  <c r="AB42" i="1"/>
  <c r="CZ40" i="1"/>
  <c r="Y40" i="1" s="1"/>
  <c r="CY40" i="1"/>
  <c r="X40" i="1" s="1"/>
  <c r="CP40" i="1"/>
  <c r="O40" i="1" s="1"/>
  <c r="CT34" i="1"/>
  <c r="S34" i="1" s="1"/>
  <c r="AB34" i="1"/>
  <c r="CZ32" i="1"/>
  <c r="Y32" i="1" s="1"/>
  <c r="CY32" i="1"/>
  <c r="X32" i="1" s="1"/>
  <c r="CP32" i="1"/>
  <c r="O32" i="1" s="1"/>
  <c r="CX872" i="3"/>
  <c r="CX876" i="3"/>
  <c r="CX880" i="3"/>
  <c r="CX884" i="3"/>
  <c r="CX874" i="3"/>
  <c r="CX878" i="3"/>
  <c r="CX882" i="3"/>
  <c r="CX877" i="3"/>
  <c r="CX873" i="3"/>
  <c r="CX881" i="3"/>
  <c r="CX875" i="3"/>
  <c r="CX883" i="3"/>
  <c r="CX879" i="3"/>
  <c r="R167" i="1"/>
  <c r="GK167" i="1" s="1"/>
  <c r="P399" i="1"/>
  <c r="U17" i="2" s="1"/>
  <c r="FT375" i="1"/>
  <c r="ET375" i="1"/>
  <c r="EB375" i="1"/>
  <c r="F330" i="1"/>
  <c r="EU53" i="1"/>
  <c r="GD28" i="1"/>
  <c r="ET84" i="1"/>
  <c r="P128" i="1"/>
  <c r="ET344" i="1"/>
  <c r="FV115" i="1"/>
  <c r="GO111" i="1"/>
  <c r="GN237" i="1"/>
  <c r="GB53" i="1"/>
  <c r="FR28" i="1"/>
  <c r="EI53" i="1"/>
  <c r="EH269" i="1"/>
  <c r="GA269" i="1"/>
  <c r="FQ214" i="1"/>
  <c r="EG315" i="1"/>
  <c r="DZ269" i="1"/>
  <c r="DZ115" i="1"/>
  <c r="DZ53" i="1"/>
  <c r="CZ181" i="1"/>
  <c r="Y181" i="1" s="1"/>
  <c r="GK181" i="1"/>
  <c r="CZ177" i="1"/>
  <c r="Y177" i="1" s="1"/>
  <c r="GK177" i="1"/>
  <c r="CY177" i="1"/>
  <c r="X177" i="1" s="1"/>
  <c r="CZ173" i="1"/>
  <c r="Y173" i="1" s="1"/>
  <c r="GK173" i="1"/>
  <c r="CZ169" i="1"/>
  <c r="Y169" i="1" s="1"/>
  <c r="GK169" i="1"/>
  <c r="CY169" i="1"/>
  <c r="X169" i="1" s="1"/>
  <c r="DX381" i="1"/>
  <c r="CY379" i="1"/>
  <c r="X379" i="1" s="1"/>
  <c r="EC381" i="1" s="1"/>
  <c r="CZ379" i="1"/>
  <c r="Y379" i="1" s="1"/>
  <c r="ED381" i="1" s="1"/>
  <c r="CP309" i="1"/>
  <c r="O309" i="1" s="1"/>
  <c r="GM307" i="1"/>
  <c r="GN307" i="1"/>
  <c r="GM261" i="1"/>
  <c r="CY243" i="1"/>
  <c r="X243" i="1" s="1"/>
  <c r="CP179" i="1"/>
  <c r="O179" i="1" s="1"/>
  <c r="Q167" i="1"/>
  <c r="CP163" i="1"/>
  <c r="O163" i="1" s="1"/>
  <c r="CZ49" i="1"/>
  <c r="Y49" i="1" s="1"/>
  <c r="CY49" i="1"/>
  <c r="X49" i="1" s="1"/>
  <c r="CR41" i="1"/>
  <c r="Q41" i="1" s="1"/>
  <c r="CP41" i="1" s="1"/>
  <c r="O41" i="1" s="1"/>
  <c r="AB41" i="1"/>
  <c r="CZ33" i="1"/>
  <c r="Y33" i="1" s="1"/>
  <c r="CY33" i="1"/>
  <c r="X33" i="1" s="1"/>
  <c r="BC183" i="1"/>
  <c r="CL146" i="1"/>
  <c r="AZ381" i="1"/>
  <c r="CI375" i="1"/>
  <c r="AO269" i="1"/>
  <c r="FV183" i="1"/>
  <c r="EI115" i="1"/>
  <c r="FR84" i="1"/>
  <c r="FY115" i="1"/>
  <c r="EH381" i="1"/>
  <c r="GA381" i="1"/>
  <c r="FQ115" i="1"/>
  <c r="EB315" i="1"/>
  <c r="DO183" i="1"/>
  <c r="EB146" i="1"/>
  <c r="DL84" i="1"/>
  <c r="P136" i="1"/>
  <c r="CZ313" i="1"/>
  <c r="Y313" i="1" s="1"/>
  <c r="CY313" i="1"/>
  <c r="X313" i="1" s="1"/>
  <c r="GN305" i="1"/>
  <c r="DT315" i="1"/>
  <c r="CS245" i="1"/>
  <c r="R245" i="1" s="1"/>
  <c r="AD245" i="1"/>
  <c r="CY239" i="1"/>
  <c r="X239" i="1" s="1"/>
  <c r="DX269" i="1"/>
  <c r="CQ175" i="1"/>
  <c r="P175" i="1" s="1"/>
  <c r="CP175" i="1" s="1"/>
  <c r="O175" i="1" s="1"/>
  <c r="AB175" i="1"/>
  <c r="CQ159" i="1"/>
  <c r="P159" i="1" s="1"/>
  <c r="CP159" i="1" s="1"/>
  <c r="O159" i="1" s="1"/>
  <c r="AB159" i="1"/>
  <c r="CZ109" i="1"/>
  <c r="Y109" i="1" s="1"/>
  <c r="CY109" i="1"/>
  <c r="X109" i="1" s="1"/>
  <c r="CZ101" i="1"/>
  <c r="Y101" i="1" s="1"/>
  <c r="CY101" i="1"/>
  <c r="X101" i="1" s="1"/>
  <c r="CZ93" i="1"/>
  <c r="Y93" i="1" s="1"/>
  <c r="CY93" i="1"/>
  <c r="X93" i="1" s="1"/>
  <c r="CZ45" i="1"/>
  <c r="Y45" i="1" s="1"/>
  <c r="CY45" i="1"/>
  <c r="X45" i="1" s="1"/>
  <c r="CR37" i="1"/>
  <c r="Q37" i="1" s="1"/>
  <c r="CP37" i="1" s="1"/>
  <c r="O37" i="1" s="1"/>
  <c r="AB37" i="1"/>
  <c r="AJ183" i="1"/>
  <c r="AI269" i="1"/>
  <c r="AI115" i="1"/>
  <c r="AH315" i="1"/>
  <c r="FQ375" i="1"/>
  <c r="DY375" i="1"/>
  <c r="CK375" i="1"/>
  <c r="BB375" i="1"/>
  <c r="AX375" i="1"/>
  <c r="CD300" i="1"/>
  <c r="DY84" i="1"/>
  <c r="FV269" i="1"/>
  <c r="EM53" i="1"/>
  <c r="FV28" i="1"/>
  <c r="FU53" i="1"/>
  <c r="GN51" i="1"/>
  <c r="GX167" i="1"/>
  <c r="GB183" i="1" s="1"/>
  <c r="FR183" i="1"/>
  <c r="FQ315" i="1"/>
  <c r="FY53" i="1"/>
  <c r="EG53" i="1"/>
  <c r="FP28" i="1"/>
  <c r="DN381" i="1"/>
  <c r="EA375" i="1"/>
  <c r="EA53" i="1"/>
  <c r="DZ315" i="1"/>
  <c r="U167" i="1"/>
  <c r="DZ183" i="1" s="1"/>
  <c r="DY315" i="1"/>
  <c r="DY269" i="1"/>
  <c r="CZ237" i="1"/>
  <c r="Y237" i="1" s="1"/>
  <c r="CY237" i="1"/>
  <c r="X237" i="1" s="1"/>
  <c r="GM237" i="1" s="1"/>
  <c r="CZ229" i="1"/>
  <c r="Y229" i="1" s="1"/>
  <c r="GM229" i="1" s="1"/>
  <c r="CY229" i="1"/>
  <c r="X229" i="1" s="1"/>
  <c r="CZ221" i="1"/>
  <c r="Y221" i="1" s="1"/>
  <c r="CY221" i="1"/>
  <c r="X221" i="1" s="1"/>
  <c r="CZ217" i="1"/>
  <c r="Y217" i="1" s="1"/>
  <c r="CZ309" i="1"/>
  <c r="Y309" i="1" s="1"/>
  <c r="CY309" i="1"/>
  <c r="X309" i="1" s="1"/>
  <c r="AD243" i="1"/>
  <c r="CS243" i="1"/>
  <c r="R243" i="1" s="1"/>
  <c r="CP233" i="1"/>
  <c r="O233" i="1" s="1"/>
  <c r="CP225" i="1"/>
  <c r="O225" i="1" s="1"/>
  <c r="CP171" i="1"/>
  <c r="O171" i="1" s="1"/>
  <c r="CP155" i="1"/>
  <c r="O155" i="1" s="1"/>
  <c r="CR49" i="1"/>
  <c r="Q49" i="1" s="1"/>
  <c r="CP49" i="1" s="1"/>
  <c r="O49" i="1" s="1"/>
  <c r="AB49" i="1"/>
  <c r="GN47" i="1"/>
  <c r="CZ41" i="1"/>
  <c r="Y41" i="1" s="1"/>
  <c r="ED53" i="1" s="1"/>
  <c r="CY41" i="1"/>
  <c r="X41" i="1" s="1"/>
  <c r="CR33" i="1"/>
  <c r="Q33" i="1" s="1"/>
  <c r="AB33" i="1"/>
  <c r="CD115" i="1"/>
  <c r="GM306" i="1"/>
  <c r="CJ315" i="1"/>
  <c r="CJ269" i="1"/>
  <c r="W300" i="1"/>
  <c r="F339" i="1"/>
  <c r="FU269" i="1"/>
  <c r="FR315" i="1"/>
  <c r="V167" i="1"/>
  <c r="EA183" i="1" s="1"/>
  <c r="DW53" i="1"/>
  <c r="GK31" i="1"/>
  <c r="DX315" i="1"/>
  <c r="CY303" i="1"/>
  <c r="X303" i="1" s="1"/>
  <c r="GN303" i="1" s="1"/>
  <c r="AD251" i="1"/>
  <c r="CS251" i="1"/>
  <c r="R251" i="1" s="1"/>
  <c r="CY247" i="1"/>
  <c r="X247" i="1" s="1"/>
  <c r="DU269" i="1"/>
  <c r="CQ181" i="1"/>
  <c r="P181" i="1" s="1"/>
  <c r="CP181" i="1" s="1"/>
  <c r="O181" i="1" s="1"/>
  <c r="AB181" i="1"/>
  <c r="CQ173" i="1"/>
  <c r="P173" i="1" s="1"/>
  <c r="CP173" i="1" s="1"/>
  <c r="O173" i="1" s="1"/>
  <c r="AB173" i="1"/>
  <c r="CQ165" i="1"/>
  <c r="P165" i="1" s="1"/>
  <c r="CP165" i="1" s="1"/>
  <c r="O165" i="1" s="1"/>
  <c r="AB165" i="1"/>
  <c r="CQ157" i="1"/>
  <c r="P157" i="1" s="1"/>
  <c r="CP157" i="1" s="1"/>
  <c r="O157" i="1" s="1"/>
  <c r="AB157" i="1"/>
  <c r="DV183" i="1"/>
  <c r="CQ149" i="1"/>
  <c r="P149" i="1" s="1"/>
  <c r="AB149" i="1"/>
  <c r="CY111" i="1"/>
  <c r="X111" i="1" s="1"/>
  <c r="CP109" i="1"/>
  <c r="O109" i="1" s="1"/>
  <c r="CY103" i="1"/>
  <c r="X103" i="1" s="1"/>
  <c r="GN103" i="1" s="1"/>
  <c r="CP101" i="1"/>
  <c r="O101" i="1" s="1"/>
  <c r="CY95" i="1"/>
  <c r="X95" i="1" s="1"/>
  <c r="GO95" i="1" s="1"/>
  <c r="CP93" i="1"/>
  <c r="O93" i="1" s="1"/>
  <c r="DX115" i="1"/>
  <c r="CY87" i="1"/>
  <c r="X87" i="1" s="1"/>
  <c r="CY51" i="1"/>
  <c r="X51" i="1" s="1"/>
  <c r="GM51" i="1" s="1"/>
  <c r="CY43" i="1"/>
  <c r="X43" i="1" s="1"/>
  <c r="GN43" i="1" s="1"/>
  <c r="CY35" i="1"/>
  <c r="X35" i="1" s="1"/>
  <c r="GN35" i="1" s="1"/>
  <c r="CJ53" i="1"/>
  <c r="CG315" i="1"/>
  <c r="AQ315" i="1"/>
  <c r="BY115" i="1"/>
  <c r="GM310" i="1"/>
  <c r="GN310" i="1"/>
  <c r="AK315" i="1"/>
  <c r="GM222" i="1"/>
  <c r="GN222" i="1"/>
  <c r="W115" i="1"/>
  <c r="AJ84" i="1"/>
  <c r="FU315" i="1"/>
  <c r="FQ53" i="1"/>
  <c r="CZ165" i="1"/>
  <c r="Y165" i="1" s="1"/>
  <c r="GK165" i="1"/>
  <c r="CZ161" i="1"/>
  <c r="Y161" i="1" s="1"/>
  <c r="GK161" i="1"/>
  <c r="CZ157" i="1"/>
  <c r="Y157" i="1" s="1"/>
  <c r="GK157" i="1"/>
  <c r="CZ153" i="1"/>
  <c r="Y153" i="1" s="1"/>
  <c r="GK153" i="1"/>
  <c r="DW183" i="1"/>
  <c r="CZ149" i="1"/>
  <c r="Y149" i="1" s="1"/>
  <c r="GK149" i="1"/>
  <c r="DW115" i="1"/>
  <c r="CP379" i="1"/>
  <c r="O379" i="1" s="1"/>
  <c r="DU381" i="1"/>
  <c r="CS253" i="1"/>
  <c r="R253" i="1" s="1"/>
  <c r="AD253" i="1"/>
  <c r="CY251" i="1"/>
  <c r="X251" i="1" s="1"/>
  <c r="CP217" i="1"/>
  <c r="O217" i="1" s="1"/>
  <c r="CQ177" i="1"/>
  <c r="P177" i="1" s="1"/>
  <c r="CP177" i="1" s="1"/>
  <c r="O177" i="1" s="1"/>
  <c r="AB177" i="1"/>
  <c r="CQ169" i="1"/>
  <c r="P169" i="1" s="1"/>
  <c r="CP169" i="1" s="1"/>
  <c r="O169" i="1" s="1"/>
  <c r="AB169" i="1"/>
  <c r="CQ161" i="1"/>
  <c r="P161" i="1" s="1"/>
  <c r="CP161" i="1" s="1"/>
  <c r="O161" i="1" s="1"/>
  <c r="AB161" i="1"/>
  <c r="CQ153" i="1"/>
  <c r="P153" i="1" s="1"/>
  <c r="CP153" i="1" s="1"/>
  <c r="O153" i="1" s="1"/>
  <c r="AB153" i="1"/>
  <c r="CP113" i="1"/>
  <c r="O113" i="1" s="1"/>
  <c r="CY107" i="1"/>
  <c r="X107" i="1" s="1"/>
  <c r="GO107" i="1" s="1"/>
  <c r="CP105" i="1"/>
  <c r="O105" i="1" s="1"/>
  <c r="CY99" i="1"/>
  <c r="X99" i="1" s="1"/>
  <c r="GM99" i="1" s="1"/>
  <c r="CP97" i="1"/>
  <c r="O97" i="1" s="1"/>
  <c r="CY91" i="1"/>
  <c r="X91" i="1" s="1"/>
  <c r="GO91" i="1" s="1"/>
  <c r="CP89" i="1"/>
  <c r="O89" i="1" s="1"/>
  <c r="CY47" i="1"/>
  <c r="X47" i="1" s="1"/>
  <c r="GM47" i="1" s="1"/>
  <c r="CY39" i="1"/>
  <c r="X39" i="1" s="1"/>
  <c r="GM39" i="1" s="1"/>
  <c r="DX53" i="1"/>
  <c r="CY31" i="1"/>
  <c r="X31" i="1" s="1"/>
  <c r="EC53" i="1" s="1"/>
  <c r="CJ115" i="1"/>
  <c r="BZ115" i="1"/>
  <c r="DY183" i="1"/>
  <c r="DW315" i="1"/>
  <c r="DU315" i="1"/>
  <c r="AD255" i="1"/>
  <c r="CS255" i="1"/>
  <c r="R255" i="1" s="1"/>
  <c r="AD247" i="1"/>
  <c r="CS247" i="1"/>
  <c r="R247" i="1" s="1"/>
  <c r="AD239" i="1"/>
  <c r="CS239" i="1"/>
  <c r="R239" i="1" s="1"/>
  <c r="DU53" i="1"/>
  <c r="BB344" i="1"/>
  <c r="CD183" i="1"/>
  <c r="BY269" i="1"/>
  <c r="AP53" i="1"/>
  <c r="CI53" i="1"/>
  <c r="AO115" i="1"/>
  <c r="CG115" i="1"/>
  <c r="AL315" i="1"/>
  <c r="GM308" i="1"/>
  <c r="AJ269" i="1"/>
  <c r="AJ53" i="1"/>
  <c r="AG53" i="1"/>
  <c r="GK180" i="1"/>
  <c r="CY180" i="1"/>
  <c r="X180" i="1" s="1"/>
  <c r="CS257" i="1"/>
  <c r="R257" i="1" s="1"/>
  <c r="GK257" i="1" s="1"/>
  <c r="AD257" i="1"/>
  <c r="CS249" i="1"/>
  <c r="R249" i="1" s="1"/>
  <c r="GK249" i="1" s="1"/>
  <c r="AD249" i="1"/>
  <c r="CS241" i="1"/>
  <c r="R241" i="1" s="1"/>
  <c r="GK241" i="1" s="1"/>
  <c r="AD241" i="1"/>
  <c r="S167" i="1"/>
  <c r="CC315" i="1"/>
  <c r="GN228" i="1"/>
  <c r="CY246" i="1"/>
  <c r="X246" i="1" s="1"/>
  <c r="AD176" i="1"/>
  <c r="CS176" i="1"/>
  <c r="R176" i="1" s="1"/>
  <c r="BZ183" i="1"/>
  <c r="BY315" i="1"/>
  <c r="AI183" i="1"/>
  <c r="AH115" i="1"/>
  <c r="AF269" i="1"/>
  <c r="CY216" i="1"/>
  <c r="X216" i="1" s="1"/>
  <c r="AD102" i="1"/>
  <c r="CS102" i="1"/>
  <c r="R102" i="1" s="1"/>
  <c r="CC53" i="1"/>
  <c r="BZ269" i="1"/>
  <c r="CG269" i="1" s="1"/>
  <c r="BY183" i="1"/>
  <c r="AH183" i="1"/>
  <c r="AG315" i="1"/>
  <c r="AD248" i="1"/>
  <c r="CS248" i="1"/>
  <c r="R248" i="1" s="1"/>
  <c r="AD160" i="1"/>
  <c r="CS160" i="1"/>
  <c r="R160" i="1" s="1"/>
  <c r="AD154" i="1"/>
  <c r="CS154" i="1"/>
  <c r="R154" i="1" s="1"/>
  <c r="AI53" i="1"/>
  <c r="AD378" i="1"/>
  <c r="CS378" i="1"/>
  <c r="R378" i="1" s="1"/>
  <c r="CP304" i="1"/>
  <c r="O304" i="1" s="1"/>
  <c r="CP266" i="1"/>
  <c r="O266" i="1" s="1"/>
  <c r="CP258" i="1"/>
  <c r="O258" i="1" s="1"/>
  <c r="AD256" i="1"/>
  <c r="CS256" i="1"/>
  <c r="R256" i="1" s="1"/>
  <c r="CP104" i="1"/>
  <c r="O104" i="1" s="1"/>
  <c r="AF115" i="1"/>
  <c r="CZ92" i="1"/>
  <c r="Y92" i="1" s="1"/>
  <c r="CP92" i="1"/>
  <c r="O92" i="1" s="1"/>
  <c r="CP48" i="1"/>
  <c r="O48" i="1" s="1"/>
  <c r="D62" i="5"/>
  <c r="CX1143" i="3"/>
  <c r="CX1147" i="3"/>
  <c r="CX1141" i="3"/>
  <c r="CX1145" i="3"/>
  <c r="CX1149" i="3"/>
  <c r="CX1142" i="3"/>
  <c r="CX1150" i="3"/>
  <c r="CX1146" i="3"/>
  <c r="CX1144" i="3"/>
  <c r="CX1148" i="3"/>
  <c r="T244" i="1"/>
  <c r="U244" i="1"/>
  <c r="CX160" i="3"/>
  <c r="CX158" i="3"/>
  <c r="CX162" i="3"/>
  <c r="CX159" i="3"/>
  <c r="CX161" i="3"/>
  <c r="AI315" i="1"/>
  <c r="AH269" i="1"/>
  <c r="AH53" i="1"/>
  <c r="AG183" i="1"/>
  <c r="CP312" i="1"/>
  <c r="O312" i="1" s="1"/>
  <c r="AC315" i="1"/>
  <c r="CP302" i="1"/>
  <c r="O302" i="1" s="1"/>
  <c r="AD240" i="1"/>
  <c r="CS240" i="1"/>
  <c r="R240" i="1" s="1"/>
  <c r="CP232" i="1"/>
  <c r="O232" i="1" s="1"/>
  <c r="CP224" i="1"/>
  <c r="O224" i="1" s="1"/>
  <c r="CP216" i="1"/>
  <c r="O216" i="1" s="1"/>
  <c r="AD164" i="1"/>
  <c r="CS164" i="1"/>
  <c r="R164" i="1" s="1"/>
  <c r="AF183" i="1"/>
  <c r="CP156" i="1"/>
  <c r="O156" i="1" s="1"/>
  <c r="U238" i="1"/>
  <c r="AE315" i="1"/>
  <c r="CP260" i="1"/>
  <c r="O260" i="1" s="1"/>
  <c r="CP252" i="1"/>
  <c r="O252" i="1" s="1"/>
  <c r="P244" i="1"/>
  <c r="CP244" i="1" s="1"/>
  <c r="O244" i="1" s="1"/>
  <c r="CP234" i="1"/>
  <c r="O234" i="1" s="1"/>
  <c r="CP226" i="1"/>
  <c r="O226" i="1" s="1"/>
  <c r="CP218" i="1"/>
  <c r="O218" i="1" s="1"/>
  <c r="AD168" i="1"/>
  <c r="CS168" i="1"/>
  <c r="R168" i="1" s="1"/>
  <c r="AD150" i="1"/>
  <c r="CS150" i="1"/>
  <c r="R150" i="1" s="1"/>
  <c r="AD106" i="1"/>
  <c r="CS106" i="1"/>
  <c r="R106" i="1" s="1"/>
  <c r="AD86" i="1"/>
  <c r="CS86" i="1"/>
  <c r="R86" i="1" s="1"/>
  <c r="AD50" i="1"/>
  <c r="CS50" i="1"/>
  <c r="R50" i="1" s="1"/>
  <c r="CX1238" i="3"/>
  <c r="CX1236" i="3"/>
  <c r="CX1240" i="3"/>
  <c r="CX1237" i="3"/>
  <c r="CX1239" i="3"/>
  <c r="T238" i="1"/>
  <c r="AG269" i="1" s="1"/>
  <c r="R244" i="1"/>
  <c r="AD315" i="1"/>
  <c r="AD254" i="1"/>
  <c r="CS254" i="1"/>
  <c r="R254" i="1" s="1"/>
  <c r="AD246" i="1"/>
  <c r="CS246" i="1"/>
  <c r="R246" i="1" s="1"/>
  <c r="GK246" i="1" s="1"/>
  <c r="AD238" i="1"/>
  <c r="CS238" i="1"/>
  <c r="R238" i="1" s="1"/>
  <c r="AD172" i="1"/>
  <c r="CS172" i="1"/>
  <c r="R172" i="1" s="1"/>
  <c r="CP152" i="1"/>
  <c r="O152" i="1" s="1"/>
  <c r="CP108" i="1"/>
  <c r="O108" i="1" s="1"/>
  <c r="CP88" i="1"/>
  <c r="O88" i="1" s="1"/>
  <c r="AC115" i="1"/>
  <c r="AD38" i="1"/>
  <c r="CS38" i="1"/>
  <c r="R38" i="1" s="1"/>
  <c r="AD30" i="1"/>
  <c r="CS30" i="1"/>
  <c r="R30" i="1" s="1"/>
  <c r="AD250" i="1"/>
  <c r="CS250" i="1"/>
  <c r="R250" i="1" s="1"/>
  <c r="Q244" i="1"/>
  <c r="AD242" i="1"/>
  <c r="CS242" i="1"/>
  <c r="R242" i="1" s="1"/>
  <c r="GK242" i="1" s="1"/>
  <c r="P238" i="1"/>
  <c r="CP174" i="1"/>
  <c r="O174" i="1" s="1"/>
  <c r="CP170" i="1"/>
  <c r="O170" i="1" s="1"/>
  <c r="CP166" i="1"/>
  <c r="O166" i="1" s="1"/>
  <c r="CP162" i="1"/>
  <c r="O162" i="1" s="1"/>
  <c r="CP158" i="1"/>
  <c r="O158" i="1" s="1"/>
  <c r="CP112" i="1"/>
  <c r="O112" i="1" s="1"/>
  <c r="AD110" i="1"/>
  <c r="CS110" i="1"/>
  <c r="R110" i="1" s="1"/>
  <c r="CP96" i="1"/>
  <c r="O96" i="1" s="1"/>
  <c r="AD94" i="1"/>
  <c r="CS94" i="1"/>
  <c r="R94" i="1" s="1"/>
  <c r="D25" i="5"/>
  <c r="CX107" i="3"/>
  <c r="CX105" i="3"/>
  <c r="CX109" i="3"/>
  <c r="CX106" i="3"/>
  <c r="CX108" i="3"/>
  <c r="CP148" i="1"/>
  <c r="O148" i="1" s="1"/>
  <c r="AC183" i="1"/>
  <c r="CP100" i="1"/>
  <c r="O100" i="1" s="1"/>
  <c r="AD98" i="1"/>
  <c r="CS98" i="1"/>
  <c r="R98" i="1" s="1"/>
  <c r="CP44" i="1"/>
  <c r="O44" i="1" s="1"/>
  <c r="CX1171" i="3"/>
  <c r="D64" i="5"/>
  <c r="CX1173" i="3"/>
  <c r="CX1172" i="3"/>
  <c r="CX1174" i="3"/>
  <c r="CP36" i="1"/>
  <c r="O36" i="1" s="1"/>
  <c r="CX1228" i="3"/>
  <c r="CX1226" i="3"/>
  <c r="CX1230" i="3"/>
  <c r="CX1227" i="3"/>
  <c r="CX1161" i="3"/>
  <c r="CX1165" i="3"/>
  <c r="CX1163" i="3"/>
  <c r="CX1162" i="3"/>
  <c r="CX470" i="3"/>
  <c r="CX474" i="3"/>
  <c r="CX478" i="3"/>
  <c r="CX468" i="3"/>
  <c r="CX472" i="3"/>
  <c r="CX476" i="3"/>
  <c r="CX480" i="3"/>
  <c r="CX473" i="3"/>
  <c r="CX469" i="3"/>
  <c r="CX477" i="3"/>
  <c r="Q42" i="1"/>
  <c r="CX1204" i="3"/>
  <c r="CX1208" i="3"/>
  <c r="CX1206" i="3"/>
  <c r="CX1205" i="3"/>
  <c r="CX1021" i="3"/>
  <c r="CX1019" i="3"/>
  <c r="D59" i="5"/>
  <c r="CX1020" i="3"/>
  <c r="CX150" i="3"/>
  <c r="CX148" i="3"/>
  <c r="CX152" i="3"/>
  <c r="CX149" i="3"/>
  <c r="D27" i="5"/>
  <c r="CX137" i="3"/>
  <c r="CX135" i="3"/>
  <c r="CX136" i="3"/>
  <c r="D24" i="5"/>
  <c r="CX85" i="3"/>
  <c r="CX89" i="3"/>
  <c r="CX93" i="3"/>
  <c r="CX87" i="3"/>
  <c r="CX91" i="3"/>
  <c r="CX86" i="3"/>
  <c r="CX94" i="3"/>
  <c r="CX90" i="3"/>
  <c r="D63" i="5"/>
  <c r="CX1231" i="3"/>
  <c r="CX1235" i="3"/>
  <c r="CX1233" i="3"/>
  <c r="CX1211" i="3"/>
  <c r="CX1209" i="3"/>
  <c r="CX1213" i="3"/>
  <c r="CX1168" i="3"/>
  <c r="CX1166" i="3"/>
  <c r="CX1170" i="3"/>
  <c r="D58" i="5"/>
  <c r="CX1011" i="3"/>
  <c r="CX1013" i="3"/>
  <c r="CX861" i="3"/>
  <c r="CX865" i="3"/>
  <c r="CX869" i="3"/>
  <c r="CX859" i="3"/>
  <c r="CX863" i="3"/>
  <c r="CX867" i="3"/>
  <c r="CX871" i="3"/>
  <c r="CX455" i="3"/>
  <c r="CX459" i="3"/>
  <c r="CX463" i="3"/>
  <c r="CX467" i="3"/>
  <c r="CX457" i="3"/>
  <c r="CX461" i="3"/>
  <c r="CX465" i="3"/>
  <c r="D28" i="5"/>
  <c r="CX143" i="3"/>
  <c r="CX147" i="3"/>
  <c r="CX145" i="3"/>
  <c r="D69" i="5"/>
  <c r="P42" i="1"/>
  <c r="CP42" i="1" s="1"/>
  <c r="O42" i="1" s="1"/>
  <c r="CP34" i="1"/>
  <c r="O34" i="1" s="1"/>
  <c r="D70" i="5"/>
  <c r="CX1241" i="3"/>
  <c r="CX1245" i="3"/>
  <c r="CX1249" i="3"/>
  <c r="CX1243" i="3"/>
  <c r="CX1247" i="3"/>
  <c r="CX1251" i="3"/>
  <c r="CX1221" i="3"/>
  <c r="CX1225" i="3"/>
  <c r="D68" i="5"/>
  <c r="CX1223" i="3"/>
  <c r="D66" i="5"/>
  <c r="CX1201" i="3"/>
  <c r="CX1199" i="3"/>
  <c r="CX1203" i="3"/>
  <c r="D29" i="5"/>
  <c r="CX153" i="3"/>
  <c r="CX157" i="3"/>
  <c r="CX155" i="3"/>
  <c r="CX146" i="3"/>
  <c r="CX110" i="3"/>
  <c r="CX114" i="3"/>
  <c r="CX112" i="3"/>
  <c r="CX104" i="3"/>
  <c r="CX100" i="3"/>
  <c r="GB146" i="1" l="1"/>
  <c r="ES183" i="1"/>
  <c r="DQ115" i="1"/>
  <c r="ED84" i="1"/>
  <c r="DQ315" i="1"/>
  <c r="ED300" i="1"/>
  <c r="T269" i="1"/>
  <c r="AG214" i="1"/>
  <c r="AX269" i="1"/>
  <c r="CG214" i="1"/>
  <c r="DN183" i="1"/>
  <c r="EA146" i="1"/>
  <c r="ED28" i="1"/>
  <c r="DQ53" i="1"/>
  <c r="DM183" i="1"/>
  <c r="DZ146" i="1"/>
  <c r="CR98" i="1"/>
  <c r="Q98" i="1" s="1"/>
  <c r="CP98" i="1" s="1"/>
  <c r="O98" i="1" s="1"/>
  <c r="AB98" i="1"/>
  <c r="CY94" i="1"/>
  <c r="X94" i="1" s="1"/>
  <c r="GK94" i="1"/>
  <c r="CZ94" i="1"/>
  <c r="Y94" i="1" s="1"/>
  <c r="GM166" i="1"/>
  <c r="GO166" i="1"/>
  <c r="CR38" i="1"/>
  <c r="Q38" i="1" s="1"/>
  <c r="CP38" i="1" s="1"/>
  <c r="O38" i="1" s="1"/>
  <c r="AB38" i="1"/>
  <c r="GK238" i="1"/>
  <c r="CZ238" i="1"/>
  <c r="Y238" i="1" s="1"/>
  <c r="GK244" i="1"/>
  <c r="CY244" i="1"/>
  <c r="X244" i="1" s="1"/>
  <c r="CZ244" i="1"/>
  <c r="Y244" i="1" s="1"/>
  <c r="GM244" i="1" s="1"/>
  <c r="CR50" i="1"/>
  <c r="Q50" i="1" s="1"/>
  <c r="CP50" i="1" s="1"/>
  <c r="O50" i="1" s="1"/>
  <c r="AB50" i="1"/>
  <c r="GK168" i="1"/>
  <c r="CY168" i="1"/>
  <c r="X168" i="1" s="1"/>
  <c r="CZ168" i="1"/>
  <c r="Y168" i="1" s="1"/>
  <c r="GN234" i="1"/>
  <c r="GM234" i="1"/>
  <c r="AE269" i="1"/>
  <c r="U269" i="1"/>
  <c r="AH214" i="1"/>
  <c r="GO104" i="1"/>
  <c r="GM104" i="1"/>
  <c r="GN266" i="1"/>
  <c r="GM266" i="1"/>
  <c r="U183" i="1"/>
  <c r="AH146" i="1"/>
  <c r="S269" i="1"/>
  <c r="AF214" i="1"/>
  <c r="CY167" i="1"/>
  <c r="X167" i="1" s="1"/>
  <c r="EC183" i="1" s="1"/>
  <c r="DX183" i="1"/>
  <c r="CZ167" i="1"/>
  <c r="Y167" i="1" s="1"/>
  <c r="CR249" i="1"/>
  <c r="Q249" i="1" s="1"/>
  <c r="CP249" i="1" s="1"/>
  <c r="O249" i="1" s="1"/>
  <c r="AB249" i="1"/>
  <c r="W53" i="1"/>
  <c r="AJ28" i="1"/>
  <c r="AX115" i="1"/>
  <c r="CG84" i="1"/>
  <c r="BB22" i="1"/>
  <c r="BB410" i="1"/>
  <c r="F357" i="1"/>
  <c r="DP53" i="1"/>
  <c r="EC28" i="1"/>
  <c r="GO89" i="1"/>
  <c r="GM89" i="1"/>
  <c r="GM153" i="1"/>
  <c r="GO153" i="1"/>
  <c r="DH381" i="1"/>
  <c r="FX381" i="1"/>
  <c r="FW381" i="1"/>
  <c r="FZ381" i="1"/>
  <c r="DU375" i="1"/>
  <c r="AP115" i="1"/>
  <c r="CI115" i="1"/>
  <c r="BY84" i="1"/>
  <c r="DU183" i="1"/>
  <c r="CP149" i="1"/>
  <c r="O149" i="1" s="1"/>
  <c r="DK315" i="1"/>
  <c r="DX300" i="1"/>
  <c r="GM49" i="1"/>
  <c r="GN49" i="1"/>
  <c r="GN233" i="1"/>
  <c r="GM233" i="1"/>
  <c r="DK269" i="1"/>
  <c r="DX214" i="1"/>
  <c r="CR245" i="1"/>
  <c r="Q245" i="1" s="1"/>
  <c r="CP245" i="1" s="1"/>
  <c r="O245" i="1" s="1"/>
  <c r="AB245" i="1"/>
  <c r="P125" i="1"/>
  <c r="EI84" i="1"/>
  <c r="GM44" i="1"/>
  <c r="GN44" i="1"/>
  <c r="P183" i="1"/>
  <c r="CE183" i="1"/>
  <c r="CF183" i="1"/>
  <c r="CH183" i="1"/>
  <c r="AC146" i="1"/>
  <c r="GO96" i="1"/>
  <c r="GM96" i="1"/>
  <c r="GO158" i="1"/>
  <c r="GM158" i="1"/>
  <c r="GM174" i="1"/>
  <c r="GO174" i="1"/>
  <c r="CR242" i="1"/>
  <c r="Q242" i="1" s="1"/>
  <c r="CP242" i="1" s="1"/>
  <c r="O242" i="1" s="1"/>
  <c r="AB242" i="1"/>
  <c r="AB250" i="1"/>
  <c r="CR250" i="1"/>
  <c r="Q250" i="1" s="1"/>
  <c r="CP250" i="1" s="1"/>
  <c r="O250" i="1" s="1"/>
  <c r="CR30" i="1"/>
  <c r="Q30" i="1" s="1"/>
  <c r="AB30" i="1"/>
  <c r="GO88" i="1"/>
  <c r="GM88" i="1"/>
  <c r="GK172" i="1"/>
  <c r="CY172" i="1"/>
  <c r="X172" i="1" s="1"/>
  <c r="CZ172" i="1"/>
  <c r="Y172" i="1" s="1"/>
  <c r="Q315" i="1"/>
  <c r="AD300" i="1"/>
  <c r="CR86" i="1"/>
  <c r="Q86" i="1" s="1"/>
  <c r="AB86" i="1"/>
  <c r="CR150" i="1"/>
  <c r="Q150" i="1" s="1"/>
  <c r="AB150" i="1"/>
  <c r="GN218" i="1"/>
  <c r="GM218" i="1"/>
  <c r="GM252" i="1"/>
  <c r="GN252" i="1"/>
  <c r="GK164" i="1"/>
  <c r="CY164" i="1"/>
  <c r="X164" i="1" s="1"/>
  <c r="CZ164" i="1"/>
  <c r="Y164" i="1" s="1"/>
  <c r="GN224" i="1"/>
  <c r="GM224" i="1"/>
  <c r="T183" i="1"/>
  <c r="AG146" i="1"/>
  <c r="AB256" i="1"/>
  <c r="CR256" i="1"/>
  <c r="Q256" i="1" s="1"/>
  <c r="CP256" i="1" s="1"/>
  <c r="O256" i="1" s="1"/>
  <c r="AE381" i="1"/>
  <c r="CY378" i="1"/>
  <c r="X378" i="1" s="1"/>
  <c r="AK381" i="1" s="1"/>
  <c r="CZ378" i="1"/>
  <c r="Y378" i="1" s="1"/>
  <c r="AL381" i="1" s="1"/>
  <c r="GK378" i="1"/>
  <c r="CR154" i="1"/>
  <c r="Q154" i="1" s="1"/>
  <c r="CP154" i="1" s="1"/>
  <c r="O154" i="1" s="1"/>
  <c r="AB154" i="1"/>
  <c r="CR248" i="1"/>
  <c r="Q248" i="1" s="1"/>
  <c r="CP248" i="1" s="1"/>
  <c r="O248" i="1" s="1"/>
  <c r="AB248" i="1"/>
  <c r="CI183" i="1"/>
  <c r="BY146" i="1"/>
  <c r="AP183" i="1"/>
  <c r="CR102" i="1"/>
  <c r="Q102" i="1" s="1"/>
  <c r="CP102" i="1" s="1"/>
  <c r="O102" i="1" s="1"/>
  <c r="AB102" i="1"/>
  <c r="CR176" i="1"/>
  <c r="Q176" i="1" s="1"/>
  <c r="CP176" i="1" s="1"/>
  <c r="O176" i="1" s="1"/>
  <c r="AB176" i="1"/>
  <c r="AZ53" i="1"/>
  <c r="CI28" i="1"/>
  <c r="AU183" i="1"/>
  <c r="CD146" i="1"/>
  <c r="GK239" i="1"/>
  <c r="CZ239" i="1"/>
  <c r="Y239" i="1" s="1"/>
  <c r="ED269" i="1" s="1"/>
  <c r="CR247" i="1"/>
  <c r="Q247" i="1" s="1"/>
  <c r="CP247" i="1" s="1"/>
  <c r="O247" i="1" s="1"/>
  <c r="AB247" i="1"/>
  <c r="FX315" i="1"/>
  <c r="DH315" i="1"/>
  <c r="FW315" i="1"/>
  <c r="DU300" i="1"/>
  <c r="FZ315" i="1"/>
  <c r="BA115" i="1"/>
  <c r="CJ84" i="1"/>
  <c r="GO97" i="1"/>
  <c r="GM97" i="1"/>
  <c r="GN113" i="1"/>
  <c r="FT115" i="1" s="1"/>
  <c r="GM113" i="1"/>
  <c r="GM161" i="1"/>
  <c r="GO161" i="1"/>
  <c r="GM177" i="1"/>
  <c r="GO177" i="1"/>
  <c r="CR253" i="1"/>
  <c r="Q253" i="1" s="1"/>
  <c r="CP253" i="1" s="1"/>
  <c r="O253" i="1" s="1"/>
  <c r="AB253" i="1"/>
  <c r="DJ115" i="1"/>
  <c r="DW84" i="1"/>
  <c r="EH53" i="1"/>
  <c r="GA53" i="1"/>
  <c r="FQ28" i="1"/>
  <c r="AX315" i="1"/>
  <c r="CG300" i="1"/>
  <c r="FW269" i="1"/>
  <c r="FZ269" i="1"/>
  <c r="DU214" i="1"/>
  <c r="DH269" i="1"/>
  <c r="FX269" i="1"/>
  <c r="CR251" i="1"/>
  <c r="Q251" i="1" s="1"/>
  <c r="CP251" i="1" s="1"/>
  <c r="O251" i="1" s="1"/>
  <c r="AB251" i="1"/>
  <c r="DJ53" i="1"/>
  <c r="DW28" i="1"/>
  <c r="EL269" i="1"/>
  <c r="FU214" i="1"/>
  <c r="BA315" i="1"/>
  <c r="CJ300" i="1"/>
  <c r="GN31" i="1"/>
  <c r="CP33" i="1"/>
  <c r="O33" i="1" s="1"/>
  <c r="DV53" i="1"/>
  <c r="GM171" i="1"/>
  <c r="GO171" i="1"/>
  <c r="CR243" i="1"/>
  <c r="Q243" i="1" s="1"/>
  <c r="CP243" i="1" s="1"/>
  <c r="O243" i="1" s="1"/>
  <c r="AB243" i="1"/>
  <c r="DM315" i="1"/>
  <c r="DZ300" i="1"/>
  <c r="EI183" i="1"/>
  <c r="FR146" i="1"/>
  <c r="FU28" i="1"/>
  <c r="EL53" i="1"/>
  <c r="V115" i="1"/>
  <c r="AI84" i="1"/>
  <c r="GO99" i="1"/>
  <c r="CY241" i="1"/>
  <c r="X241" i="1" s="1"/>
  <c r="EC269" i="1" s="1"/>
  <c r="DO315" i="1"/>
  <c r="EB300" i="1"/>
  <c r="EP115" i="1"/>
  <c r="FY84" i="1"/>
  <c r="GN39" i="1"/>
  <c r="GM179" i="1"/>
  <c r="GN179" i="1"/>
  <c r="CZ249" i="1"/>
  <c r="Y249" i="1" s="1"/>
  <c r="DQ381" i="1"/>
  <c r="ED375" i="1"/>
  <c r="P319" i="1"/>
  <c r="EG300" i="1"/>
  <c r="EH214" i="1"/>
  <c r="P278" i="1"/>
  <c r="GM95" i="1"/>
  <c r="EM115" i="1"/>
  <c r="FV84" i="1"/>
  <c r="GN40" i="1"/>
  <c r="GM40" i="1"/>
  <c r="CZ42" i="1"/>
  <c r="Y42" i="1" s="1"/>
  <c r="GN42" i="1" s="1"/>
  <c r="CY42" i="1"/>
  <c r="X42" i="1" s="1"/>
  <c r="CR90" i="1"/>
  <c r="Q90" i="1" s="1"/>
  <c r="CP90" i="1" s="1"/>
  <c r="O90" i="1" s="1"/>
  <c r="AB90" i="1"/>
  <c r="GM43" i="1"/>
  <c r="DH115" i="1"/>
  <c r="FW115" i="1"/>
  <c r="FZ115" i="1"/>
  <c r="DU84" i="1"/>
  <c r="FX115" i="1"/>
  <c r="DI315" i="1"/>
  <c r="DV300" i="1"/>
  <c r="DO269" i="1"/>
  <c r="EB214" i="1"/>
  <c r="P135" i="1"/>
  <c r="ES84" i="1"/>
  <c r="P338" i="1"/>
  <c r="DN300" i="1"/>
  <c r="GM91" i="1"/>
  <c r="DL28" i="1"/>
  <c r="P74" i="1"/>
  <c r="CR110" i="1"/>
  <c r="Q110" i="1" s="1"/>
  <c r="CP110" i="1" s="1"/>
  <c r="O110" i="1" s="1"/>
  <c r="AB110" i="1"/>
  <c r="GO152" i="1"/>
  <c r="GM152" i="1"/>
  <c r="CY254" i="1"/>
  <c r="X254" i="1" s="1"/>
  <c r="CZ254" i="1"/>
  <c r="Y254" i="1" s="1"/>
  <c r="GK254" i="1"/>
  <c r="CR106" i="1"/>
  <c r="Q106" i="1" s="1"/>
  <c r="CP106" i="1" s="1"/>
  <c r="O106" i="1" s="1"/>
  <c r="AB106" i="1"/>
  <c r="S183" i="1"/>
  <c r="AF146" i="1"/>
  <c r="GN216" i="1"/>
  <c r="GM216" i="1"/>
  <c r="CY240" i="1"/>
  <c r="X240" i="1" s="1"/>
  <c r="GK240" i="1"/>
  <c r="CZ240" i="1"/>
  <c r="Y240" i="1" s="1"/>
  <c r="P315" i="1"/>
  <c r="CE315" i="1"/>
  <c r="CH315" i="1"/>
  <c r="AC300" i="1"/>
  <c r="CF315" i="1"/>
  <c r="GN48" i="1"/>
  <c r="GM48" i="1"/>
  <c r="V53" i="1"/>
  <c r="AI28" i="1"/>
  <c r="CR160" i="1"/>
  <c r="Q160" i="1" s="1"/>
  <c r="CP160" i="1" s="1"/>
  <c r="O160" i="1" s="1"/>
  <c r="AB160" i="1"/>
  <c r="AT53" i="1"/>
  <c r="CC28" i="1"/>
  <c r="V183" i="1"/>
  <c r="AI146" i="1"/>
  <c r="AP269" i="1"/>
  <c r="CI269" i="1"/>
  <c r="BY214" i="1"/>
  <c r="GK255" i="1"/>
  <c r="CZ255" i="1"/>
  <c r="Y255" i="1" s="1"/>
  <c r="DL183" i="1"/>
  <c r="DY146" i="1"/>
  <c r="GO105" i="1"/>
  <c r="GM105" i="1"/>
  <c r="GM169" i="1"/>
  <c r="GN169" i="1"/>
  <c r="ED183" i="1"/>
  <c r="X315" i="1"/>
  <c r="AK300" i="1"/>
  <c r="DK115" i="1"/>
  <c r="DX84" i="1"/>
  <c r="DW269" i="1"/>
  <c r="DL315" i="1"/>
  <c r="DY300" i="1"/>
  <c r="EP53" i="1"/>
  <c r="FY28" i="1"/>
  <c r="P72" i="1"/>
  <c r="EM28" i="1"/>
  <c r="W183" i="1"/>
  <c r="AJ146" i="1"/>
  <c r="DG315" i="1"/>
  <c r="DT300" i="1"/>
  <c r="GA375" i="1"/>
  <c r="ER381" i="1"/>
  <c r="GM163" i="1"/>
  <c r="GO163" i="1"/>
  <c r="CY257" i="1"/>
  <c r="X257" i="1" s="1"/>
  <c r="DK381" i="1"/>
  <c r="DX375" i="1"/>
  <c r="DZ84" i="1"/>
  <c r="DM115" i="1"/>
  <c r="GN32" i="1"/>
  <c r="GM32" i="1"/>
  <c r="CR46" i="1"/>
  <c r="Q46" i="1" s="1"/>
  <c r="CP46" i="1" s="1"/>
  <c r="O46" i="1" s="1"/>
  <c r="AB46" i="1"/>
  <c r="GM45" i="1"/>
  <c r="GN45" i="1"/>
  <c r="DJ375" i="1"/>
  <c r="P395" i="1"/>
  <c r="EH183" i="1"/>
  <c r="GA183" i="1"/>
  <c r="FQ146" i="1"/>
  <c r="P77" i="1"/>
  <c r="DO28" i="1"/>
  <c r="F203" i="1"/>
  <c r="BA146" i="1"/>
  <c r="DN214" i="1"/>
  <c r="P292" i="1"/>
  <c r="GM42" i="1"/>
  <c r="GM100" i="1"/>
  <c r="GO100" i="1"/>
  <c r="CR94" i="1"/>
  <c r="Q94" i="1" s="1"/>
  <c r="CP94" i="1" s="1"/>
  <c r="O94" i="1" s="1"/>
  <c r="AB94" i="1"/>
  <c r="GN112" i="1"/>
  <c r="GM112" i="1"/>
  <c r="GO170" i="1"/>
  <c r="GM170" i="1"/>
  <c r="CY250" i="1"/>
  <c r="X250" i="1" s="1"/>
  <c r="CZ250" i="1"/>
  <c r="Y250" i="1" s="1"/>
  <c r="GK250" i="1"/>
  <c r="AE53" i="1"/>
  <c r="GK30" i="1"/>
  <c r="CY30" i="1"/>
  <c r="X30" i="1" s="1"/>
  <c r="CZ30" i="1"/>
  <c r="Y30" i="1" s="1"/>
  <c r="P115" i="1"/>
  <c r="CE115" i="1"/>
  <c r="CF115" i="1"/>
  <c r="CH115" i="1"/>
  <c r="AC84" i="1"/>
  <c r="CR238" i="1"/>
  <c r="Q238" i="1" s="1"/>
  <c r="AB238" i="1"/>
  <c r="CR254" i="1"/>
  <c r="Q254" i="1" s="1"/>
  <c r="CP254" i="1" s="1"/>
  <c r="O254" i="1" s="1"/>
  <c r="AB254" i="1"/>
  <c r="AE115" i="1"/>
  <c r="CY86" i="1"/>
  <c r="X86" i="1" s="1"/>
  <c r="CZ86" i="1"/>
  <c r="Y86" i="1" s="1"/>
  <c r="GK86" i="1"/>
  <c r="CY150" i="1"/>
  <c r="X150" i="1" s="1"/>
  <c r="GK150" i="1"/>
  <c r="CZ150" i="1"/>
  <c r="Y150" i="1" s="1"/>
  <c r="CR168" i="1"/>
  <c r="Q168" i="1" s="1"/>
  <c r="CP168" i="1" s="1"/>
  <c r="O168" i="1" s="1"/>
  <c r="AB168" i="1"/>
  <c r="GN244" i="1"/>
  <c r="R315" i="1"/>
  <c r="AE300" i="1"/>
  <c r="AC269" i="1"/>
  <c r="CR240" i="1"/>
  <c r="Q240" i="1" s="1"/>
  <c r="CP240" i="1" s="1"/>
  <c r="O240" i="1" s="1"/>
  <c r="AB240" i="1"/>
  <c r="GN312" i="1"/>
  <c r="GM312" i="1"/>
  <c r="V315" i="1"/>
  <c r="AI300" i="1"/>
  <c r="GM92" i="1"/>
  <c r="GO92" i="1"/>
  <c r="CY256" i="1"/>
  <c r="X256" i="1" s="1"/>
  <c r="CZ256" i="1"/>
  <c r="Y256" i="1" s="1"/>
  <c r="GK256" i="1"/>
  <c r="GN304" i="1"/>
  <c r="GM304" i="1"/>
  <c r="GK154" i="1"/>
  <c r="CZ154" i="1"/>
  <c r="Y154" i="1" s="1"/>
  <c r="CY154" i="1"/>
  <c r="X154" i="1" s="1"/>
  <c r="CY248" i="1"/>
  <c r="X248" i="1" s="1"/>
  <c r="GK248" i="1"/>
  <c r="CZ248" i="1"/>
  <c r="Y248" i="1" s="1"/>
  <c r="CY102" i="1"/>
  <c r="X102" i="1" s="1"/>
  <c r="GK102" i="1"/>
  <c r="CZ102" i="1"/>
  <c r="Y102" i="1" s="1"/>
  <c r="CY238" i="1"/>
  <c r="X238" i="1" s="1"/>
  <c r="CI315" i="1"/>
  <c r="AP315" i="1"/>
  <c r="BY300" i="1"/>
  <c r="CY176" i="1"/>
  <c r="X176" i="1" s="1"/>
  <c r="GK176" i="1"/>
  <c r="CZ176" i="1"/>
  <c r="Y176" i="1" s="1"/>
  <c r="CR241" i="1"/>
  <c r="Q241" i="1" s="1"/>
  <c r="CP241" i="1" s="1"/>
  <c r="O241" i="1" s="1"/>
  <c r="AB241" i="1"/>
  <c r="GN180" i="1"/>
  <c r="GM180" i="1"/>
  <c r="W269" i="1"/>
  <c r="AJ214" i="1"/>
  <c r="AO344" i="1"/>
  <c r="AO84" i="1"/>
  <c r="F119" i="1"/>
  <c r="FX53" i="1"/>
  <c r="DU28" i="1"/>
  <c r="DH53" i="1"/>
  <c r="FW53" i="1"/>
  <c r="FZ53" i="1"/>
  <c r="GK247" i="1"/>
  <c r="CZ247" i="1"/>
  <c r="Y247" i="1" s="1"/>
  <c r="CR255" i="1"/>
  <c r="Q255" i="1" s="1"/>
  <c r="CP255" i="1" s="1"/>
  <c r="O255" i="1" s="1"/>
  <c r="AB255" i="1"/>
  <c r="AQ115" i="1"/>
  <c r="BZ84" i="1"/>
  <c r="DK53" i="1"/>
  <c r="DX28" i="1"/>
  <c r="DT381" i="1"/>
  <c r="GP379" i="1"/>
  <c r="FV381" i="1" s="1"/>
  <c r="GM379" i="1"/>
  <c r="FS381" i="1" s="1"/>
  <c r="DJ183" i="1"/>
  <c r="DW146" i="1"/>
  <c r="W84" i="1"/>
  <c r="F139" i="1"/>
  <c r="AQ300" i="1"/>
  <c r="F325" i="1"/>
  <c r="GO93" i="1"/>
  <c r="GM93" i="1"/>
  <c r="GO109" i="1"/>
  <c r="GM109" i="1"/>
  <c r="DI183" i="1"/>
  <c r="DV146" i="1"/>
  <c r="GM165" i="1"/>
  <c r="GN165" i="1"/>
  <c r="GM181" i="1"/>
  <c r="GN181" i="1"/>
  <c r="CZ251" i="1"/>
  <c r="Y251" i="1" s="1"/>
  <c r="GK251" i="1"/>
  <c r="EI315" i="1"/>
  <c r="FR300" i="1"/>
  <c r="BA269" i="1"/>
  <c r="CJ214" i="1"/>
  <c r="AU115" i="1"/>
  <c r="CD84" i="1"/>
  <c r="GM155" i="1"/>
  <c r="GO155" i="1"/>
  <c r="CZ243" i="1"/>
  <c r="Y243" i="1" s="1"/>
  <c r="GK243" i="1"/>
  <c r="DN375" i="1"/>
  <c r="P404" i="1"/>
  <c r="EH315" i="1"/>
  <c r="GA315" i="1"/>
  <c r="FQ300" i="1"/>
  <c r="GN221" i="1"/>
  <c r="FV214" i="1"/>
  <c r="EM269" i="1"/>
  <c r="U315" i="1"/>
  <c r="AH300" i="1"/>
  <c r="GM35" i="1"/>
  <c r="GM159" i="1"/>
  <c r="GO159" i="1"/>
  <c r="CZ245" i="1"/>
  <c r="Y245" i="1" s="1"/>
  <c r="CY245" i="1"/>
  <c r="X245" i="1" s="1"/>
  <c r="GK245" i="1"/>
  <c r="P207" i="1"/>
  <c r="DO146" i="1"/>
  <c r="EH375" i="1"/>
  <c r="P390" i="1"/>
  <c r="V17" i="2" s="1"/>
  <c r="EM183" i="1"/>
  <c r="FV146" i="1"/>
  <c r="F392" i="1"/>
  <c r="AZ375" i="1"/>
  <c r="GM41" i="1"/>
  <c r="GN41" i="1"/>
  <c r="CY249" i="1"/>
  <c r="X249" i="1" s="1"/>
  <c r="CZ257" i="1"/>
  <c r="Y257" i="1" s="1"/>
  <c r="GM309" i="1"/>
  <c r="GN309" i="1"/>
  <c r="FT315" i="1" s="1"/>
  <c r="DM269" i="1"/>
  <c r="DZ214" i="1"/>
  <c r="ER269" i="1"/>
  <c r="GA214" i="1"/>
  <c r="ES53" i="1"/>
  <c r="GB28" i="1"/>
  <c r="CY34" i="1"/>
  <c r="X34" i="1" s="1"/>
  <c r="GM34" i="1" s="1"/>
  <c r="CZ34" i="1"/>
  <c r="Y34" i="1" s="1"/>
  <c r="GN34" i="1" s="1"/>
  <c r="CZ90" i="1"/>
  <c r="Y90" i="1" s="1"/>
  <c r="GK90" i="1"/>
  <c r="CY90" i="1"/>
  <c r="X90" i="1" s="1"/>
  <c r="F287" i="1"/>
  <c r="AT214" i="1"/>
  <c r="DT115" i="1"/>
  <c r="GM87" i="1"/>
  <c r="GO87" i="1"/>
  <c r="FU115" i="1" s="1"/>
  <c r="GM151" i="1"/>
  <c r="GO151" i="1"/>
  <c r="GM313" i="1"/>
  <c r="GN313" i="1"/>
  <c r="EB84" i="1"/>
  <c r="DO115" i="1"/>
  <c r="EG146" i="1"/>
  <c r="P187" i="1"/>
  <c r="FY269" i="1"/>
  <c r="FR214" i="1"/>
  <c r="EI269" i="1"/>
  <c r="DN84" i="1"/>
  <c r="P138" i="1"/>
  <c r="GN36" i="1"/>
  <c r="GM36" i="1"/>
  <c r="GK98" i="1"/>
  <c r="CZ98" i="1"/>
  <c r="Y98" i="1" s="1"/>
  <c r="CY98" i="1"/>
  <c r="X98" i="1" s="1"/>
  <c r="GO148" i="1"/>
  <c r="GM148" i="1"/>
  <c r="CY110" i="1"/>
  <c r="X110" i="1" s="1"/>
  <c r="GK110" i="1"/>
  <c r="CZ110" i="1"/>
  <c r="Y110" i="1" s="1"/>
  <c r="GO162" i="1"/>
  <c r="GM162" i="1"/>
  <c r="CP238" i="1"/>
  <c r="O238" i="1" s="1"/>
  <c r="AB269" i="1" s="1"/>
  <c r="CY38" i="1"/>
  <c r="X38" i="1" s="1"/>
  <c r="GK38" i="1"/>
  <c r="CZ38" i="1"/>
  <c r="Y38" i="1" s="1"/>
  <c r="GM108" i="1"/>
  <c r="GO108" i="1"/>
  <c r="CR172" i="1"/>
  <c r="Q172" i="1" s="1"/>
  <c r="CP172" i="1" s="1"/>
  <c r="O172" i="1" s="1"/>
  <c r="AB172" i="1"/>
  <c r="CR246" i="1"/>
  <c r="Q246" i="1" s="1"/>
  <c r="CP246" i="1" s="1"/>
  <c r="O246" i="1" s="1"/>
  <c r="AB246" i="1"/>
  <c r="AE183" i="1"/>
  <c r="GK50" i="1"/>
  <c r="CZ50" i="1"/>
  <c r="Y50" i="1" s="1"/>
  <c r="CY50" i="1"/>
  <c r="X50" i="1" s="1"/>
  <c r="GK106" i="1"/>
  <c r="CZ106" i="1"/>
  <c r="Y106" i="1" s="1"/>
  <c r="CY106" i="1"/>
  <c r="X106" i="1" s="1"/>
  <c r="GN226" i="1"/>
  <c r="GM226" i="1"/>
  <c r="GN260" i="1"/>
  <c r="GM260" i="1"/>
  <c r="GO156" i="1"/>
  <c r="GM156" i="1"/>
  <c r="CR164" i="1"/>
  <c r="Q164" i="1" s="1"/>
  <c r="CP164" i="1" s="1"/>
  <c r="O164" i="1" s="1"/>
  <c r="AB164" i="1"/>
  <c r="GN232" i="1"/>
  <c r="GM232" i="1"/>
  <c r="AB315" i="1"/>
  <c r="GM302" i="1"/>
  <c r="GN302" i="1"/>
  <c r="CB315" i="1" s="1"/>
  <c r="U53" i="1"/>
  <c r="AH28" i="1"/>
  <c r="S115" i="1"/>
  <c r="AF84" i="1"/>
  <c r="GN258" i="1"/>
  <c r="GM258" i="1"/>
  <c r="CR378" i="1"/>
  <c r="Q378" i="1" s="1"/>
  <c r="AB378" i="1"/>
  <c r="CY160" i="1"/>
  <c r="X160" i="1" s="1"/>
  <c r="GK160" i="1"/>
  <c r="CZ160" i="1"/>
  <c r="Y160" i="1" s="1"/>
  <c r="T315" i="1"/>
  <c r="AG300" i="1"/>
  <c r="AQ269" i="1"/>
  <c r="BZ214" i="1"/>
  <c r="AK269" i="1"/>
  <c r="U115" i="1"/>
  <c r="AH84" i="1"/>
  <c r="CG183" i="1"/>
  <c r="AQ183" i="1"/>
  <c r="BZ146" i="1"/>
  <c r="CZ246" i="1"/>
  <c r="Y246" i="1" s="1"/>
  <c r="AT315" i="1"/>
  <c r="CC300" i="1"/>
  <c r="CR257" i="1"/>
  <c r="Q257" i="1" s="1"/>
  <c r="CP257" i="1" s="1"/>
  <c r="O257" i="1" s="1"/>
  <c r="AB257" i="1"/>
  <c r="T53" i="1"/>
  <c r="AG28" i="1"/>
  <c r="Y315" i="1"/>
  <c r="AL300" i="1"/>
  <c r="AP28" i="1"/>
  <c r="F62" i="1"/>
  <c r="CR239" i="1"/>
  <c r="Q239" i="1" s="1"/>
  <c r="AB239" i="1"/>
  <c r="DJ315" i="1"/>
  <c r="DW300" i="1"/>
  <c r="GN217" i="1"/>
  <c r="GM217" i="1"/>
  <c r="CZ253" i="1"/>
  <c r="Y253" i="1" s="1"/>
  <c r="CY253" i="1"/>
  <c r="X253" i="1" s="1"/>
  <c r="GK253" i="1"/>
  <c r="EL315" i="1"/>
  <c r="FU300" i="1"/>
  <c r="BA53" i="1"/>
  <c r="CJ28" i="1"/>
  <c r="EC115" i="1"/>
  <c r="GO101" i="1"/>
  <c r="GM101" i="1"/>
  <c r="GM157" i="1"/>
  <c r="GO157" i="1"/>
  <c r="GM173" i="1"/>
  <c r="GO173" i="1"/>
  <c r="EC315" i="1"/>
  <c r="GM31" i="1"/>
  <c r="GN225" i="1"/>
  <c r="GM225" i="1"/>
  <c r="GN229" i="1"/>
  <c r="DL269" i="1"/>
  <c r="DY214" i="1"/>
  <c r="EA28" i="1"/>
  <c r="DN53" i="1"/>
  <c r="EG344" i="1"/>
  <c r="P57" i="1"/>
  <c r="EG28" i="1"/>
  <c r="AI214" i="1"/>
  <c r="V269" i="1"/>
  <c r="GM37" i="1"/>
  <c r="GN37" i="1"/>
  <c r="GM175" i="1"/>
  <c r="GO175" i="1"/>
  <c r="CZ241" i="1"/>
  <c r="Y241" i="1" s="1"/>
  <c r="GM303" i="1"/>
  <c r="FS315" i="1" s="1"/>
  <c r="GA115" i="1"/>
  <c r="EH115" i="1"/>
  <c r="FQ84" i="1"/>
  <c r="F273" i="1"/>
  <c r="AO214" i="1"/>
  <c r="BC344" i="1"/>
  <c r="BC146" i="1"/>
  <c r="F199" i="1"/>
  <c r="CY255" i="1"/>
  <c r="X255" i="1" s="1"/>
  <c r="DP381" i="1"/>
  <c r="EC375" i="1"/>
  <c r="DM53" i="1"/>
  <c r="DZ28" i="1"/>
  <c r="FY315" i="1"/>
  <c r="P63" i="1"/>
  <c r="EI28" i="1"/>
  <c r="EI344" i="1"/>
  <c r="GM103" i="1"/>
  <c r="ET22" i="1"/>
  <c r="ET410" i="1"/>
  <c r="P357" i="1"/>
  <c r="P69" i="1"/>
  <c r="EU344" i="1"/>
  <c r="EU28" i="1"/>
  <c r="AC53" i="1"/>
  <c r="AF53" i="1"/>
  <c r="CZ46" i="1"/>
  <c r="Y46" i="1" s="1"/>
  <c r="GK46" i="1"/>
  <c r="CY46" i="1"/>
  <c r="X46" i="1" s="1"/>
  <c r="CY242" i="1"/>
  <c r="X242" i="1" s="1"/>
  <c r="CP167" i="1"/>
  <c r="O167" i="1" s="1"/>
  <c r="GM221" i="1"/>
  <c r="FY183" i="1"/>
  <c r="ES315" i="1"/>
  <c r="GB300" i="1"/>
  <c r="DP269" i="1" l="1"/>
  <c r="EC214" i="1"/>
  <c r="EK115" i="1"/>
  <c r="FT84" i="1"/>
  <c r="DQ269" i="1"/>
  <c r="DQ344" i="1" s="1"/>
  <c r="ED214" i="1"/>
  <c r="O269" i="1"/>
  <c r="AB214" i="1"/>
  <c r="EK315" i="1"/>
  <c r="FT300" i="1"/>
  <c r="GM167" i="1"/>
  <c r="GO167" i="1"/>
  <c r="EU410" i="1"/>
  <c r="EU22" i="1"/>
  <c r="P360" i="1"/>
  <c r="BA344" i="1"/>
  <c r="BA28" i="1"/>
  <c r="F73" i="1"/>
  <c r="CP239" i="1"/>
  <c r="O239" i="1" s="1"/>
  <c r="DV269" i="1"/>
  <c r="AQ214" i="1"/>
  <c r="F279" i="1"/>
  <c r="O315" i="1"/>
  <c r="AB300" i="1"/>
  <c r="GN164" i="1"/>
  <c r="GM164" i="1"/>
  <c r="P139" i="1"/>
  <c r="DO84" i="1"/>
  <c r="DG115" i="1"/>
  <c r="DT84" i="1"/>
  <c r="EM214" i="1"/>
  <c r="P288" i="1"/>
  <c r="GA300" i="1"/>
  <c r="ER315" i="1"/>
  <c r="EJ381" i="1"/>
  <c r="FS375" i="1"/>
  <c r="P68" i="1"/>
  <c r="DK28" i="1"/>
  <c r="GM255" i="1"/>
  <c r="GN255" i="1"/>
  <c r="EN53" i="1"/>
  <c r="FW28" i="1"/>
  <c r="W214" i="1"/>
  <c r="F293" i="1"/>
  <c r="GN241" i="1"/>
  <c r="GM241" i="1"/>
  <c r="F329" i="1"/>
  <c r="R300" i="1"/>
  <c r="GN168" i="1"/>
  <c r="GM168" i="1"/>
  <c r="P84" i="1"/>
  <c r="F118" i="1"/>
  <c r="R53" i="1"/>
  <c r="AE28" i="1"/>
  <c r="P137" i="1"/>
  <c r="DM84" i="1"/>
  <c r="F207" i="1"/>
  <c r="W146" i="1"/>
  <c r="DW214" i="1"/>
  <c r="DJ269" i="1"/>
  <c r="X300" i="1"/>
  <c r="F340" i="1"/>
  <c r="F278" i="1"/>
  <c r="AP214" i="1"/>
  <c r="AT28" i="1"/>
  <c r="F71" i="1"/>
  <c r="V344" i="1"/>
  <c r="V28" i="1"/>
  <c r="F76" i="1"/>
  <c r="GM110" i="1"/>
  <c r="GO110" i="1"/>
  <c r="DI300" i="1"/>
  <c r="P327" i="1"/>
  <c r="EN115" i="1"/>
  <c r="FW84" i="1"/>
  <c r="GO90" i="1"/>
  <c r="GM90" i="1"/>
  <c r="DI53" i="1"/>
  <c r="DV28" i="1"/>
  <c r="F335" i="1"/>
  <c r="BA300" i="1"/>
  <c r="DJ344" i="1"/>
  <c r="DJ28" i="1"/>
  <c r="P67" i="1"/>
  <c r="P272" i="1"/>
  <c r="DH214" i="1"/>
  <c r="EH28" i="1"/>
  <c r="EH344" i="1"/>
  <c r="P62" i="1"/>
  <c r="GM253" i="1"/>
  <c r="GN253" i="1"/>
  <c r="F192" i="1"/>
  <c r="AP146" i="1"/>
  <c r="GN248" i="1"/>
  <c r="GM248" i="1"/>
  <c r="Y381" i="1"/>
  <c r="AL375" i="1"/>
  <c r="AD53" i="1"/>
  <c r="CP30" i="1"/>
  <c r="O30" i="1" s="1"/>
  <c r="GN242" i="1"/>
  <c r="GM242" i="1"/>
  <c r="AY183" i="1"/>
  <c r="CH146" i="1"/>
  <c r="EQ381" i="1"/>
  <c r="FZ375" i="1"/>
  <c r="W344" i="1"/>
  <c r="W28" i="1"/>
  <c r="F77" i="1"/>
  <c r="DK183" i="1"/>
  <c r="DK344" i="1" s="1"/>
  <c r="DX146" i="1"/>
  <c r="R269" i="1"/>
  <c r="AE214" i="1"/>
  <c r="DN146" i="1"/>
  <c r="P206" i="1"/>
  <c r="ES300" i="1"/>
  <c r="P335" i="1"/>
  <c r="S53" i="1"/>
  <c r="AF28" i="1"/>
  <c r="EP315" i="1"/>
  <c r="FY300" i="1"/>
  <c r="DP375" i="1"/>
  <c r="P406" i="1"/>
  <c r="BC410" i="1"/>
  <c r="BC22" i="1"/>
  <c r="F360" i="1"/>
  <c r="P124" i="1"/>
  <c r="EH84" i="1"/>
  <c r="F292" i="1"/>
  <c r="V214" i="1"/>
  <c r="EG22" i="1"/>
  <c r="EG410" i="1"/>
  <c r="P348" i="1"/>
  <c r="DL214" i="1"/>
  <c r="P290" i="1"/>
  <c r="F341" i="1"/>
  <c r="Y300" i="1"/>
  <c r="GN257" i="1"/>
  <c r="GM257" i="1"/>
  <c r="U84" i="1"/>
  <c r="F137" i="1"/>
  <c r="U344" i="1"/>
  <c r="U28" i="1"/>
  <c r="F75" i="1"/>
  <c r="R183" i="1"/>
  <c r="AE146" i="1"/>
  <c r="GO172" i="1"/>
  <c r="GM172" i="1"/>
  <c r="FY214" i="1"/>
  <c r="EP269" i="1"/>
  <c r="P73" i="1"/>
  <c r="ES28" i="1"/>
  <c r="ES344" i="1"/>
  <c r="DM214" i="1"/>
  <c r="P291" i="1"/>
  <c r="EH300" i="1"/>
  <c r="P324" i="1"/>
  <c r="F134" i="1"/>
  <c r="AU84" i="1"/>
  <c r="AU344" i="1"/>
  <c r="EI300" i="1"/>
  <c r="P325" i="1"/>
  <c r="DI146" i="1"/>
  <c r="P195" i="1"/>
  <c r="FV375" i="1"/>
  <c r="EM381" i="1"/>
  <c r="P56" i="1"/>
  <c r="DH28" i="1"/>
  <c r="AP300" i="1"/>
  <c r="F324" i="1"/>
  <c r="V300" i="1"/>
  <c r="F338" i="1"/>
  <c r="GN240" i="1"/>
  <c r="GM240" i="1"/>
  <c r="CA269" i="1" s="1"/>
  <c r="AL183" i="1"/>
  <c r="AL115" i="1"/>
  <c r="GM254" i="1"/>
  <c r="GN254" i="1"/>
  <c r="AY115" i="1"/>
  <c r="CH84" i="1"/>
  <c r="AL53" i="1"/>
  <c r="GM94" i="1"/>
  <c r="GO94" i="1"/>
  <c r="GM46" i="1"/>
  <c r="GN46" i="1"/>
  <c r="EP28" i="1"/>
  <c r="P60" i="1"/>
  <c r="DQ183" i="1"/>
  <c r="ED146" i="1"/>
  <c r="AY315" i="1"/>
  <c r="CH300" i="1"/>
  <c r="GO106" i="1"/>
  <c r="GM106" i="1"/>
  <c r="EO115" i="1"/>
  <c r="FX84" i="1"/>
  <c r="DH84" i="1"/>
  <c r="P118" i="1"/>
  <c r="P407" i="1"/>
  <c r="DQ375" i="1"/>
  <c r="DO300" i="1"/>
  <c r="P339" i="1"/>
  <c r="F138" i="1"/>
  <c r="V84" i="1"/>
  <c r="P193" i="1"/>
  <c r="EI146" i="1"/>
  <c r="GN243" i="1"/>
  <c r="GM243" i="1"/>
  <c r="GM33" i="1"/>
  <c r="GN33" i="1"/>
  <c r="FT53" i="1" s="1"/>
  <c r="DT53" i="1"/>
  <c r="AX300" i="1"/>
  <c r="F322" i="1"/>
  <c r="FW300" i="1"/>
  <c r="EN315" i="1"/>
  <c r="GM247" i="1"/>
  <c r="GN247" i="1"/>
  <c r="AU146" i="1"/>
  <c r="F202" i="1"/>
  <c r="GO176" i="1"/>
  <c r="GM176" i="1"/>
  <c r="X381" i="1"/>
  <c r="AK375" i="1"/>
  <c r="AD183" i="1"/>
  <c r="CP150" i="1"/>
  <c r="O150" i="1" s="1"/>
  <c r="F327" i="1"/>
  <c r="Q300" i="1"/>
  <c r="GN250" i="1"/>
  <c r="GM250" i="1"/>
  <c r="AW183" i="1"/>
  <c r="CF146" i="1"/>
  <c r="GM245" i="1"/>
  <c r="GN245" i="1"/>
  <c r="DK300" i="1"/>
  <c r="P330" i="1"/>
  <c r="AZ115" i="1"/>
  <c r="AZ344" i="1" s="1"/>
  <c r="CI84" i="1"/>
  <c r="EN381" i="1"/>
  <c r="FW375" i="1"/>
  <c r="DP344" i="1"/>
  <c r="P78" i="1"/>
  <c r="DP28" i="1"/>
  <c r="DP183" i="1"/>
  <c r="EC146" i="1"/>
  <c r="F205" i="1"/>
  <c r="U146" i="1"/>
  <c r="GO98" i="1"/>
  <c r="GM98" i="1"/>
  <c r="P79" i="1"/>
  <c r="DQ28" i="1"/>
  <c r="F290" i="1"/>
  <c r="T214" i="1"/>
  <c r="P141" i="1"/>
  <c r="DQ84" i="1"/>
  <c r="EP183" i="1"/>
  <c r="FY146" i="1"/>
  <c r="P53" i="1"/>
  <c r="CE53" i="1"/>
  <c r="CH53" i="1"/>
  <c r="AC28" i="1"/>
  <c r="CF53" i="1"/>
  <c r="EI22" i="1"/>
  <c r="EI410" i="1"/>
  <c r="P354" i="1"/>
  <c r="ER115" i="1"/>
  <c r="GA84" i="1"/>
  <c r="DN28" i="1"/>
  <c r="DN344" i="1"/>
  <c r="P76" i="1"/>
  <c r="FS53" i="1"/>
  <c r="EC84" i="1"/>
  <c r="DP115" i="1"/>
  <c r="P333" i="1"/>
  <c r="EL300" i="1"/>
  <c r="P329" i="1"/>
  <c r="DJ300" i="1"/>
  <c r="AQ146" i="1"/>
  <c r="F193" i="1"/>
  <c r="X269" i="1"/>
  <c r="AK214" i="1"/>
  <c r="F336" i="1"/>
  <c r="T300" i="1"/>
  <c r="AS315" i="1"/>
  <c r="CB300" i="1"/>
  <c r="FU84" i="1"/>
  <c r="EL115" i="1"/>
  <c r="FT183" i="1"/>
  <c r="DG381" i="1"/>
  <c r="DT375" i="1"/>
  <c r="AQ84" i="1"/>
  <c r="F125" i="1"/>
  <c r="AQ344" i="1"/>
  <c r="AO410" i="1"/>
  <c r="F348" i="1"/>
  <c r="AO22" i="1"/>
  <c r="AZ315" i="1"/>
  <c r="CI300" i="1"/>
  <c r="P269" i="1"/>
  <c r="CE269" i="1"/>
  <c r="CF269" i="1"/>
  <c r="CH269" i="1"/>
  <c r="AC214" i="1"/>
  <c r="AK115" i="1"/>
  <c r="AW115" i="1"/>
  <c r="CF84" i="1"/>
  <c r="AK53" i="1"/>
  <c r="ER183" i="1"/>
  <c r="GA146" i="1"/>
  <c r="DG300" i="1"/>
  <c r="P317" i="1"/>
  <c r="P130" i="1"/>
  <c r="DK84" i="1"/>
  <c r="V146" i="1"/>
  <c r="F206" i="1"/>
  <c r="GO160" i="1"/>
  <c r="GM160" i="1"/>
  <c r="AV315" i="1"/>
  <c r="CE300" i="1"/>
  <c r="DO214" i="1"/>
  <c r="P293" i="1"/>
  <c r="EM84" i="1"/>
  <c r="P134" i="1"/>
  <c r="EL28" i="1"/>
  <c r="P71" i="1"/>
  <c r="EL214" i="1"/>
  <c r="P287" i="1"/>
  <c r="GN251" i="1"/>
  <c r="GM251" i="1"/>
  <c r="EQ269" i="1"/>
  <c r="FZ214" i="1"/>
  <c r="P129" i="1"/>
  <c r="DJ84" i="1"/>
  <c r="F135" i="1"/>
  <c r="BA84" i="1"/>
  <c r="P318" i="1"/>
  <c r="DH300" i="1"/>
  <c r="AZ183" i="1"/>
  <c r="CI146" i="1"/>
  <c r="GM154" i="1"/>
  <c r="GO154" i="1"/>
  <c r="R381" i="1"/>
  <c r="AE375" i="1"/>
  <c r="T146" i="1"/>
  <c r="F204" i="1"/>
  <c r="AV183" i="1"/>
  <c r="CE146" i="1"/>
  <c r="GM149" i="1"/>
  <c r="FS183" i="1" s="1"/>
  <c r="GO149" i="1"/>
  <c r="FU183" i="1" s="1"/>
  <c r="DT183" i="1"/>
  <c r="AP84" i="1"/>
  <c r="F124" i="1"/>
  <c r="EO381" i="1"/>
  <c r="FX375" i="1"/>
  <c r="F122" i="1"/>
  <c r="AX84" i="1"/>
  <c r="GN249" i="1"/>
  <c r="GM249" i="1"/>
  <c r="GN38" i="1"/>
  <c r="GM38" i="1"/>
  <c r="P205" i="1"/>
  <c r="DM146" i="1"/>
  <c r="ES146" i="1"/>
  <c r="P203" i="1"/>
  <c r="ET18" i="1"/>
  <c r="P423" i="1"/>
  <c r="P75" i="1"/>
  <c r="DM344" i="1"/>
  <c r="DM28" i="1"/>
  <c r="FS300" i="1"/>
  <c r="EJ315" i="1"/>
  <c r="DP315" i="1"/>
  <c r="EC300" i="1"/>
  <c r="AP344" i="1"/>
  <c r="T344" i="1"/>
  <c r="F74" i="1"/>
  <c r="T28" i="1"/>
  <c r="F333" i="1"/>
  <c r="AT300" i="1"/>
  <c r="CG146" i="1"/>
  <c r="AX183" i="1"/>
  <c r="AD381" i="1"/>
  <c r="CP378" i="1"/>
  <c r="O378" i="1" s="1"/>
  <c r="F130" i="1"/>
  <c r="S84" i="1"/>
  <c r="CA315" i="1"/>
  <c r="GN246" i="1"/>
  <c r="GM246" i="1"/>
  <c r="GN238" i="1"/>
  <c r="CB269" i="1" s="1"/>
  <c r="GM238" i="1"/>
  <c r="EI214" i="1"/>
  <c r="P279" i="1"/>
  <c r="FS115" i="1"/>
  <c r="ER214" i="1"/>
  <c r="P280" i="1"/>
  <c r="EM146" i="1"/>
  <c r="P202" i="1"/>
  <c r="F337" i="1"/>
  <c r="U300" i="1"/>
  <c r="F289" i="1"/>
  <c r="BA214" i="1"/>
  <c r="P197" i="1"/>
  <c r="DJ146" i="1"/>
  <c r="EQ53" i="1"/>
  <c r="FZ28" i="1"/>
  <c r="EO53" i="1"/>
  <c r="FX28" i="1"/>
  <c r="AK183" i="1"/>
  <c r="R115" i="1"/>
  <c r="AE84" i="1"/>
  <c r="AD269" i="1"/>
  <c r="AV115" i="1"/>
  <c r="CE84" i="1"/>
  <c r="DO344" i="1"/>
  <c r="P192" i="1"/>
  <c r="EH146" i="1"/>
  <c r="DK375" i="1"/>
  <c r="P396" i="1"/>
  <c r="Y17" i="2" s="1"/>
  <c r="ER375" i="1"/>
  <c r="P392" i="1"/>
  <c r="EM344" i="1"/>
  <c r="DL300" i="1"/>
  <c r="P336" i="1"/>
  <c r="DL146" i="1"/>
  <c r="P204" i="1"/>
  <c r="AZ269" i="1"/>
  <c r="CI214" i="1"/>
  <c r="AW315" i="1"/>
  <c r="CF300" i="1"/>
  <c r="P300" i="1"/>
  <c r="F318" i="1"/>
  <c r="S146" i="1"/>
  <c r="F198" i="1"/>
  <c r="DL344" i="1"/>
  <c r="EQ115" i="1"/>
  <c r="FZ84" i="1"/>
  <c r="EP84" i="1"/>
  <c r="P122" i="1"/>
  <c r="DM300" i="1"/>
  <c r="P337" i="1"/>
  <c r="EO269" i="1"/>
  <c r="FX214" i="1"/>
  <c r="EN269" i="1"/>
  <c r="FW214" i="1"/>
  <c r="GA28" i="1"/>
  <c r="ER53" i="1"/>
  <c r="EQ315" i="1"/>
  <c r="FZ300" i="1"/>
  <c r="EO315" i="1"/>
  <c r="FX300" i="1"/>
  <c r="F64" i="1"/>
  <c r="AZ28" i="1"/>
  <c r="GN102" i="1"/>
  <c r="CB115" i="1" s="1"/>
  <c r="GM102" i="1"/>
  <c r="GM256" i="1"/>
  <c r="GN256" i="1"/>
  <c r="AD115" i="1"/>
  <c r="CP86" i="1"/>
  <c r="O86" i="1" s="1"/>
  <c r="P146" i="1"/>
  <c r="F186" i="1"/>
  <c r="DK214" i="1"/>
  <c r="P284" i="1"/>
  <c r="DH183" i="1"/>
  <c r="FX183" i="1"/>
  <c r="FW183" i="1"/>
  <c r="FZ183" i="1"/>
  <c r="DU146" i="1"/>
  <c r="P384" i="1"/>
  <c r="DH375" i="1"/>
  <c r="BB18" i="1"/>
  <c r="F423" i="1"/>
  <c r="S214" i="1"/>
  <c r="F284" i="1"/>
  <c r="F291" i="1"/>
  <c r="U214" i="1"/>
  <c r="GN50" i="1"/>
  <c r="GM50" i="1"/>
  <c r="AL269" i="1"/>
  <c r="F276" i="1"/>
  <c r="AX214" i="1"/>
  <c r="DQ300" i="1"/>
  <c r="P341" i="1"/>
  <c r="AS269" i="1" l="1"/>
  <c r="CB214" i="1"/>
  <c r="AZ410" i="1"/>
  <c r="AZ22" i="1"/>
  <c r="F355" i="1"/>
  <c r="EK53" i="1"/>
  <c r="FT28" i="1"/>
  <c r="AR269" i="1"/>
  <c r="CA214" i="1"/>
  <c r="DK410" i="1"/>
  <c r="DK22" i="1"/>
  <c r="P359" i="1"/>
  <c r="Y16" i="2" s="1"/>
  <c r="Y19" i="2" s="1"/>
  <c r="DQ410" i="1"/>
  <c r="DQ22" i="1"/>
  <c r="P370" i="1"/>
  <c r="Q115" i="1"/>
  <c r="AD84" i="1"/>
  <c r="DH146" i="1"/>
  <c r="P186" i="1"/>
  <c r="EM410" i="1"/>
  <c r="EM22" i="1"/>
  <c r="P363" i="1"/>
  <c r="R84" i="1"/>
  <c r="F129" i="1"/>
  <c r="EJ115" i="1"/>
  <c r="FS84" i="1"/>
  <c r="AX146" i="1"/>
  <c r="F190" i="1"/>
  <c r="DG183" i="1"/>
  <c r="DT146" i="1"/>
  <c r="AV146" i="1"/>
  <c r="F188" i="1"/>
  <c r="F395" i="1"/>
  <c r="R375" i="1"/>
  <c r="AZ146" i="1"/>
  <c r="F194" i="1"/>
  <c r="EQ214" i="1"/>
  <c r="P277" i="1"/>
  <c r="ER146" i="1"/>
  <c r="P194" i="1"/>
  <c r="X115" i="1"/>
  <c r="AK84" i="1"/>
  <c r="CE214" i="1"/>
  <c r="AV269" i="1"/>
  <c r="FT146" i="1"/>
  <c r="EK183" i="1"/>
  <c r="ER84" i="1"/>
  <c r="P126" i="1"/>
  <c r="AW53" i="1"/>
  <c r="CF28" i="1"/>
  <c r="P344" i="1"/>
  <c r="F56" i="1"/>
  <c r="P28" i="1"/>
  <c r="P386" i="1"/>
  <c r="EN375" i="1"/>
  <c r="F189" i="1"/>
  <c r="AW146" i="1"/>
  <c r="F406" i="1"/>
  <c r="X375" i="1"/>
  <c r="DH344" i="1"/>
  <c r="EG18" i="1"/>
  <c r="P414" i="1"/>
  <c r="BC18" i="1"/>
  <c r="F426" i="1"/>
  <c r="EP300" i="1"/>
  <c r="P322" i="1"/>
  <c r="F283" i="1"/>
  <c r="R214" i="1"/>
  <c r="AB53" i="1"/>
  <c r="GM30" i="1"/>
  <c r="CA53" i="1" s="1"/>
  <c r="GN30" i="1"/>
  <c r="CB53" i="1" s="1"/>
  <c r="R344" i="1"/>
  <c r="R28" i="1"/>
  <c r="F67" i="1"/>
  <c r="EN344" i="1"/>
  <c r="EN28" i="1"/>
  <c r="P58" i="1"/>
  <c r="P326" i="1"/>
  <c r="ER300" i="1"/>
  <c r="O214" i="1"/>
  <c r="F271" i="1"/>
  <c r="P132" i="1"/>
  <c r="EK84" i="1"/>
  <c r="Y269" i="1"/>
  <c r="AL214" i="1"/>
  <c r="EQ183" i="1"/>
  <c r="FZ146" i="1"/>
  <c r="AB115" i="1"/>
  <c r="GM86" i="1"/>
  <c r="CA115" i="1" s="1"/>
  <c r="GO86" i="1"/>
  <c r="CC115" i="1" s="1"/>
  <c r="EQ300" i="1"/>
  <c r="P323" i="1"/>
  <c r="EN214" i="1"/>
  <c r="P274" i="1"/>
  <c r="P123" i="1"/>
  <c r="EQ84" i="1"/>
  <c r="F321" i="1"/>
  <c r="AW300" i="1"/>
  <c r="AV84" i="1"/>
  <c r="F120" i="1"/>
  <c r="X183" i="1"/>
  <c r="AK146" i="1"/>
  <c r="P61" i="1"/>
  <c r="EQ344" i="1"/>
  <c r="EQ28" i="1"/>
  <c r="DP300" i="1"/>
  <c r="P340" i="1"/>
  <c r="DM410" i="1"/>
  <c r="DM22" i="1"/>
  <c r="P366" i="1"/>
  <c r="AX344" i="1"/>
  <c r="EO375" i="1"/>
  <c r="P387" i="1"/>
  <c r="EL183" i="1"/>
  <c r="FU146" i="1"/>
  <c r="X53" i="1"/>
  <c r="AK28" i="1"/>
  <c r="F272" i="1"/>
  <c r="P214" i="1"/>
  <c r="P133" i="1"/>
  <c r="EL84" i="1"/>
  <c r="AS300" i="1"/>
  <c r="F332" i="1"/>
  <c r="F294" i="1"/>
  <c r="X214" i="1"/>
  <c r="DP84" i="1"/>
  <c r="P140" i="1"/>
  <c r="DN22" i="1"/>
  <c r="DN410" i="1"/>
  <c r="P367" i="1"/>
  <c r="GM150" i="1"/>
  <c r="CA183" i="1" s="1"/>
  <c r="GO150" i="1"/>
  <c r="CC183" i="1" s="1"/>
  <c r="AB183" i="1"/>
  <c r="DQ146" i="1"/>
  <c r="P209" i="1"/>
  <c r="AL28" i="1"/>
  <c r="Y53" i="1"/>
  <c r="EM375" i="1"/>
  <c r="P400" i="1"/>
  <c r="W17" i="2" s="1"/>
  <c r="X17" i="2" s="1"/>
  <c r="P276" i="1"/>
  <c r="EP214" i="1"/>
  <c r="W410" i="1"/>
  <c r="W22" i="1"/>
  <c r="F368" i="1"/>
  <c r="F191" i="1"/>
  <c r="AY146" i="1"/>
  <c r="Q53" i="1"/>
  <c r="AD28" i="1"/>
  <c r="DJ22" i="1"/>
  <c r="DJ410" i="1"/>
  <c r="P358" i="1"/>
  <c r="P65" i="1"/>
  <c r="DI28" i="1"/>
  <c r="EN84" i="1"/>
  <c r="P120" i="1"/>
  <c r="V410" i="1"/>
  <c r="V22" i="1"/>
  <c r="F367" i="1"/>
  <c r="DJ214" i="1"/>
  <c r="P283" i="1"/>
  <c r="P117" i="1"/>
  <c r="DG84" i="1"/>
  <c r="CB183" i="1"/>
  <c r="FW146" i="1"/>
  <c r="EN183" i="1"/>
  <c r="AS115" i="1"/>
  <c r="CB84" i="1"/>
  <c r="ER344" i="1"/>
  <c r="P64" i="1"/>
  <c r="ER28" i="1"/>
  <c r="DL410" i="1"/>
  <c r="P365" i="1"/>
  <c r="DL22" i="1"/>
  <c r="Q269" i="1"/>
  <c r="AD214" i="1"/>
  <c r="AB381" i="1"/>
  <c r="GM378" i="1"/>
  <c r="CA381" i="1" s="1"/>
  <c r="GP378" i="1"/>
  <c r="CD381" i="1" s="1"/>
  <c r="T410" i="1"/>
  <c r="T22" i="1"/>
  <c r="F365" i="1"/>
  <c r="EJ300" i="1"/>
  <c r="P342" i="1"/>
  <c r="EJ183" i="1"/>
  <c r="FS146" i="1"/>
  <c r="AV300" i="1"/>
  <c r="F320" i="1"/>
  <c r="AY269" i="1"/>
  <c r="CH214" i="1"/>
  <c r="AO18" i="1"/>
  <c r="F414" i="1"/>
  <c r="EI18" i="1"/>
  <c r="P420" i="1"/>
  <c r="AY53" i="1"/>
  <c r="CH28" i="1"/>
  <c r="P190" i="1"/>
  <c r="EP146" i="1"/>
  <c r="DP410" i="1"/>
  <c r="DP22" i="1"/>
  <c r="P369" i="1"/>
  <c r="AZ84" i="1"/>
  <c r="F126" i="1"/>
  <c r="Q183" i="1"/>
  <c r="AD146" i="1"/>
  <c r="EP344" i="1"/>
  <c r="Y115" i="1"/>
  <c r="AL84" i="1"/>
  <c r="ES410" i="1"/>
  <c r="ES22" i="1"/>
  <c r="P364" i="1"/>
  <c r="U410" i="1"/>
  <c r="F366" i="1"/>
  <c r="U22" i="1"/>
  <c r="S344" i="1"/>
  <c r="S28" i="1"/>
  <c r="F68" i="1"/>
  <c r="DK146" i="1"/>
  <c r="P198" i="1"/>
  <c r="DI269" i="1"/>
  <c r="DV214" i="1"/>
  <c r="EU18" i="1"/>
  <c r="P426" i="1"/>
  <c r="EK300" i="1"/>
  <c r="P332" i="1"/>
  <c r="DQ214" i="1"/>
  <c r="P295" i="1"/>
  <c r="P294" i="1"/>
  <c r="DP214" i="1"/>
  <c r="FX146" i="1"/>
  <c r="EO183" i="1"/>
  <c r="EO300" i="1"/>
  <c r="P321" i="1"/>
  <c r="EO214" i="1"/>
  <c r="P275" i="1"/>
  <c r="F280" i="1"/>
  <c r="AZ214" i="1"/>
  <c r="DO22" i="1"/>
  <c r="DO410" i="1"/>
  <c r="P368" i="1"/>
  <c r="P59" i="1"/>
  <c r="EO28" i="1"/>
  <c r="AR315" i="1"/>
  <c r="CA300" i="1"/>
  <c r="Q381" i="1"/>
  <c r="AD375" i="1"/>
  <c r="AP410" i="1"/>
  <c r="AP22" i="1"/>
  <c r="F353" i="1"/>
  <c r="G16" i="2" s="1"/>
  <c r="G19" i="2" s="1"/>
  <c r="AW84" i="1"/>
  <c r="F121" i="1"/>
  <c r="AW269" i="1"/>
  <c r="CF214" i="1"/>
  <c r="F326" i="1"/>
  <c r="AZ300" i="1"/>
  <c r="AQ410" i="1"/>
  <c r="AQ22" i="1"/>
  <c r="F354" i="1"/>
  <c r="DG375" i="1"/>
  <c r="P383" i="1"/>
  <c r="FS28" i="1"/>
  <c r="EJ53" i="1"/>
  <c r="AV53" i="1"/>
  <c r="CE28" i="1"/>
  <c r="DP146" i="1"/>
  <c r="P208" i="1"/>
  <c r="EN300" i="1"/>
  <c r="P320" i="1"/>
  <c r="DG53" i="1"/>
  <c r="DT28" i="1"/>
  <c r="P121" i="1"/>
  <c r="EO84" i="1"/>
  <c r="AY300" i="1"/>
  <c r="F323" i="1"/>
  <c r="F123" i="1"/>
  <c r="AY84" i="1"/>
  <c r="Y183" i="1"/>
  <c r="AL146" i="1"/>
  <c r="AU22" i="1"/>
  <c r="F363" i="1"/>
  <c r="F197" i="1"/>
  <c r="R146" i="1"/>
  <c r="EQ375" i="1"/>
  <c r="P389" i="1"/>
  <c r="Y375" i="1"/>
  <c r="F407" i="1"/>
  <c r="EH22" i="1"/>
  <c r="EH410" i="1"/>
  <c r="P353" i="1"/>
  <c r="V16" i="2" s="1"/>
  <c r="V19" i="2" s="1"/>
  <c r="P408" i="1"/>
  <c r="EJ375" i="1"/>
  <c r="O300" i="1"/>
  <c r="F317" i="1"/>
  <c r="GM239" i="1"/>
  <c r="FS269" i="1" s="1"/>
  <c r="GN239" i="1"/>
  <c r="FT269" i="1" s="1"/>
  <c r="DT269" i="1"/>
  <c r="BA410" i="1"/>
  <c r="F364" i="1"/>
  <c r="BA22" i="1"/>
  <c r="EJ269" i="1" l="1"/>
  <c r="FS214" i="1"/>
  <c r="AV344" i="1"/>
  <c r="F58" i="1"/>
  <c r="AV28" i="1"/>
  <c r="AP18" i="1"/>
  <c r="F419" i="1"/>
  <c r="U18" i="1"/>
  <c r="F432" i="1"/>
  <c r="T18" i="1"/>
  <c r="F431" i="1"/>
  <c r="P431" i="1"/>
  <c r="DL18" i="1"/>
  <c r="AT183" i="1"/>
  <c r="CC146" i="1"/>
  <c r="X344" i="1"/>
  <c r="F78" i="1"/>
  <c r="X28" i="1"/>
  <c r="DM18" i="1"/>
  <c r="P432" i="1"/>
  <c r="EQ410" i="1"/>
  <c r="EQ22" i="1"/>
  <c r="P352" i="1"/>
  <c r="F295" i="1"/>
  <c r="Y214" i="1"/>
  <c r="DH410" i="1"/>
  <c r="P347" i="1"/>
  <c r="DH22" i="1"/>
  <c r="EM18" i="1"/>
  <c r="P429" i="1"/>
  <c r="BA18" i="1"/>
  <c r="F430" i="1"/>
  <c r="EJ344" i="1"/>
  <c r="P80" i="1"/>
  <c r="EJ28" i="1"/>
  <c r="P189" i="1"/>
  <c r="EO146" i="1"/>
  <c r="Y84" i="1"/>
  <c r="F141" i="1"/>
  <c r="CD375" i="1"/>
  <c r="AU381" i="1"/>
  <c r="F132" i="1"/>
  <c r="AS84" i="1"/>
  <c r="Q344" i="1"/>
  <c r="Q28" i="1"/>
  <c r="F65" i="1"/>
  <c r="AX22" i="1"/>
  <c r="AX410" i="1"/>
  <c r="F351" i="1"/>
  <c r="CB28" i="1"/>
  <c r="AS53" i="1"/>
  <c r="AZ18" i="1"/>
  <c r="F421" i="1"/>
  <c r="DG269" i="1"/>
  <c r="DT214" i="1"/>
  <c r="EH18" i="1"/>
  <c r="P419" i="1"/>
  <c r="H16" i="2"/>
  <c r="Y146" i="1"/>
  <c r="F209" i="1"/>
  <c r="P55" i="1"/>
  <c r="DG344" i="1"/>
  <c r="DG28" i="1"/>
  <c r="Q375" i="1"/>
  <c r="F393" i="1"/>
  <c r="EO344" i="1"/>
  <c r="EP22" i="1"/>
  <c r="EP410" i="1"/>
  <c r="P351" i="1"/>
  <c r="AR381" i="1"/>
  <c r="CA375" i="1"/>
  <c r="EN146" i="1"/>
  <c r="P188" i="1"/>
  <c r="DJ18" i="1"/>
  <c r="P424" i="1"/>
  <c r="W18" i="1"/>
  <c r="F434" i="1"/>
  <c r="P201" i="1"/>
  <c r="EL146" i="1"/>
  <c r="EL344" i="1"/>
  <c r="AT115" i="1"/>
  <c r="CC84" i="1"/>
  <c r="EQ146" i="1"/>
  <c r="P191" i="1"/>
  <c r="AR53" i="1"/>
  <c r="CA28" i="1"/>
  <c r="EK146" i="1"/>
  <c r="P200" i="1"/>
  <c r="W16" i="2"/>
  <c r="W19" i="2" s="1"/>
  <c r="DK18" i="1"/>
  <c r="P425" i="1"/>
  <c r="EK344" i="1"/>
  <c r="EK28" i="1"/>
  <c r="P70" i="1"/>
  <c r="F342" i="1"/>
  <c r="AR300" i="1"/>
  <c r="DI214" i="1"/>
  <c r="P281" i="1"/>
  <c r="F195" i="1"/>
  <c r="Q146" i="1"/>
  <c r="CB146" i="1"/>
  <c r="AS183" i="1"/>
  <c r="O115" i="1"/>
  <c r="AB84" i="1"/>
  <c r="R22" i="1"/>
  <c r="R410" i="1"/>
  <c r="F358" i="1"/>
  <c r="F274" i="1"/>
  <c r="AV214" i="1"/>
  <c r="F127" i="1"/>
  <c r="Q84" i="1"/>
  <c r="F296" i="1"/>
  <c r="AR214" i="1"/>
  <c r="DO18" i="1"/>
  <c r="P434" i="1"/>
  <c r="S410" i="1"/>
  <c r="S22" i="1"/>
  <c r="F359" i="1"/>
  <c r="J16" i="2" s="1"/>
  <c r="J19" i="2" s="1"/>
  <c r="DP18" i="1"/>
  <c r="P435" i="1"/>
  <c r="AY344" i="1"/>
  <c r="AY28" i="1"/>
  <c r="F61" i="1"/>
  <c r="F281" i="1"/>
  <c r="Q214" i="1"/>
  <c r="AR183" i="1"/>
  <c r="CA146" i="1"/>
  <c r="P349" i="1"/>
  <c r="EN22" i="1"/>
  <c r="EN410" i="1"/>
  <c r="P410" i="1"/>
  <c r="P22" i="1"/>
  <c r="F347" i="1"/>
  <c r="FT214" i="1"/>
  <c r="EK269" i="1"/>
  <c r="AQ18" i="1"/>
  <c r="F420" i="1"/>
  <c r="F275" i="1"/>
  <c r="AW214" i="1"/>
  <c r="ES18" i="1"/>
  <c r="P430" i="1"/>
  <c r="AY214" i="1"/>
  <c r="F277" i="1"/>
  <c r="EJ146" i="1"/>
  <c r="P210" i="1"/>
  <c r="O381" i="1"/>
  <c r="AB375" i="1"/>
  <c r="P355" i="1"/>
  <c r="ER410" i="1"/>
  <c r="ER22" i="1"/>
  <c r="V18" i="1"/>
  <c r="F433" i="1"/>
  <c r="DI344" i="1"/>
  <c r="Y344" i="1"/>
  <c r="F79" i="1"/>
  <c r="Y28" i="1"/>
  <c r="O183" i="1"/>
  <c r="AB146" i="1"/>
  <c r="DN18" i="1"/>
  <c r="P433" i="1"/>
  <c r="X146" i="1"/>
  <c r="F208" i="1"/>
  <c r="AR115" i="1"/>
  <c r="CA84" i="1"/>
  <c r="O53" i="1"/>
  <c r="AB28" i="1"/>
  <c r="AW344" i="1"/>
  <c r="F59" i="1"/>
  <c r="AW28" i="1"/>
  <c r="X84" i="1"/>
  <c r="F140" i="1"/>
  <c r="P185" i="1"/>
  <c r="DG146" i="1"/>
  <c r="EJ84" i="1"/>
  <c r="P142" i="1"/>
  <c r="DQ18" i="1"/>
  <c r="P436" i="1"/>
  <c r="AS214" i="1"/>
  <c r="F286" i="1"/>
  <c r="Y410" i="1" l="1"/>
  <c r="F370" i="1"/>
  <c r="Y22" i="1"/>
  <c r="AR146" i="1"/>
  <c r="F210" i="1"/>
  <c r="S18" i="1"/>
  <c r="F425" i="1"/>
  <c r="EK410" i="1"/>
  <c r="EK22" i="1"/>
  <c r="P361" i="1"/>
  <c r="T16" i="2" s="1"/>
  <c r="EL22" i="1"/>
  <c r="EL410" i="1"/>
  <c r="P362" i="1"/>
  <c r="U16" i="2" s="1"/>
  <c r="U19" i="2" s="1"/>
  <c r="EP18" i="1"/>
  <c r="P417" i="1"/>
  <c r="AX18" i="1"/>
  <c r="F417" i="1"/>
  <c r="Q410" i="1"/>
  <c r="F356" i="1"/>
  <c r="Q22" i="1"/>
  <c r="X410" i="1"/>
  <c r="X22" i="1"/>
  <c r="F369" i="1"/>
  <c r="AW410" i="1"/>
  <c r="F350" i="1"/>
  <c r="AW22" i="1"/>
  <c r="AR84" i="1"/>
  <c r="F142" i="1"/>
  <c r="EK214" i="1"/>
  <c r="P286" i="1"/>
  <c r="P18" i="1"/>
  <c r="F413" i="1"/>
  <c r="O84" i="1"/>
  <c r="F117" i="1"/>
  <c r="AS344" i="1"/>
  <c r="AS28" i="1"/>
  <c r="F70" i="1"/>
  <c r="AV410" i="1"/>
  <c r="AV22" i="1"/>
  <c r="F349" i="1"/>
  <c r="O375" i="1"/>
  <c r="F383" i="1"/>
  <c r="EN18" i="1"/>
  <c r="P415" i="1"/>
  <c r="R18" i="1"/>
  <c r="F424" i="1"/>
  <c r="AS146" i="1"/>
  <c r="F200" i="1"/>
  <c r="F408" i="1"/>
  <c r="AR375" i="1"/>
  <c r="EO410" i="1"/>
  <c r="EO22" i="1"/>
  <c r="P350" i="1"/>
  <c r="DG410" i="1"/>
  <c r="DG22" i="1"/>
  <c r="P346" i="1"/>
  <c r="DG214" i="1"/>
  <c r="P271" i="1"/>
  <c r="DH18" i="1"/>
  <c r="P413" i="1"/>
  <c r="F201" i="1"/>
  <c r="AT146" i="1"/>
  <c r="O344" i="1"/>
  <c r="O28" i="1"/>
  <c r="F55" i="1"/>
  <c r="O146" i="1"/>
  <c r="F185" i="1"/>
  <c r="DI410" i="1"/>
  <c r="DI22" i="1"/>
  <c r="P356" i="1"/>
  <c r="ER18" i="1"/>
  <c r="P421" i="1"/>
  <c r="AY410" i="1"/>
  <c r="AY22" i="1"/>
  <c r="F352" i="1"/>
  <c r="AR344" i="1"/>
  <c r="F80" i="1"/>
  <c r="AR28" i="1"/>
  <c r="AT84" i="1"/>
  <c r="F133" i="1"/>
  <c r="AT344" i="1"/>
  <c r="AU375" i="1"/>
  <c r="F400" i="1"/>
  <c r="H17" i="2" s="1"/>
  <c r="I17" i="2" s="1"/>
  <c r="AU410" i="1"/>
  <c r="EJ22" i="1"/>
  <c r="EJ410" i="1"/>
  <c r="P371" i="1"/>
  <c r="EQ18" i="1"/>
  <c r="P418" i="1"/>
  <c r="EJ214" i="1"/>
  <c r="P296" i="1"/>
  <c r="AT410" i="1" l="1"/>
  <c r="AT22" i="1"/>
  <c r="F362" i="1"/>
  <c r="F16" i="2" s="1"/>
  <c r="F19" i="2" s="1"/>
  <c r="AY18" i="1"/>
  <c r="F418" i="1"/>
  <c r="AV18" i="1"/>
  <c r="F415" i="1"/>
  <c r="Q18" i="1"/>
  <c r="F422" i="1"/>
  <c r="X16" i="2"/>
  <c r="X19" i="2" s="1"/>
  <c r="T19" i="2"/>
  <c r="O410" i="1"/>
  <c r="O22" i="1"/>
  <c r="F346" i="1"/>
  <c r="AW18" i="1"/>
  <c r="F416" i="1"/>
  <c r="EL18" i="1"/>
  <c r="P428" i="1"/>
  <c r="EK18" i="1"/>
  <c r="P427" i="1"/>
  <c r="EJ18" i="1"/>
  <c r="P437" i="1"/>
  <c r="P416" i="1"/>
  <c r="EO18" i="1"/>
  <c r="AS410" i="1"/>
  <c r="AS22" i="1"/>
  <c r="F361" i="1"/>
  <c r="E16" i="2" s="1"/>
  <c r="DG18" i="1"/>
  <c r="P412" i="1"/>
  <c r="AU18" i="1"/>
  <c r="F429" i="1"/>
  <c r="AR410" i="1"/>
  <c r="AR22" i="1"/>
  <c r="F371" i="1"/>
  <c r="DI18" i="1"/>
  <c r="P422" i="1"/>
  <c r="H19" i="2"/>
  <c r="X18" i="1"/>
  <c r="F435" i="1"/>
  <c r="Y18" i="1"/>
  <c r="F436" i="1"/>
  <c r="AR18" i="1" l="1"/>
  <c r="F437" i="1"/>
  <c r="O18" i="1"/>
  <c r="F412" i="1"/>
  <c r="E19" i="2"/>
  <c r="I16" i="2"/>
  <c r="I19" i="2" s="1"/>
  <c r="AS18" i="1"/>
  <c r="F427" i="1"/>
  <c r="AT18" i="1"/>
  <c r="F428" i="1"/>
</calcChain>
</file>

<file path=xl/sharedStrings.xml><?xml version="1.0" encoding="utf-8"?>
<sst xmlns="http://schemas.openxmlformats.org/spreadsheetml/2006/main" count="22994" uniqueCount="800">
  <si>
    <t>ТЕР Республики Крым (ред. 2017), 45-05-011-01, Приказ Минстроя России от 28.09.2017 г. № 1354/пр</t>
  </si>
  <si>
    <t>11</t>
  </si>
  <si>
    <t>45-05-011-02</t>
  </si>
  <si>
    <t>Изоляция кладки печей, котлов, трубопроводов асбестовым шнуром. Демонтаж.</t>
  </si>
  <si>
    <t>ТЕР Республики Крым (ред. 2017), 45-05-011-02, Приказ Минстроя России от 28.09.2017 г. № 1354/пр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</si>
  <si>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</si>
  <si>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</si>
  <si>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</si>
  <si>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</si>
  <si>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</si>
  <si>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</si>
  <si>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</si>
  <si>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</si>
  <si>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</si>
  <si>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</si>
  <si>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</si>
  <si>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</si>
  <si>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</si>
  <si>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</si>
  <si>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</si>
  <si>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</si>
  <si>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</si>
  <si>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</si>
  <si>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</si>
  <si>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</si>
  <si>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</si>
  <si>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</si>
  <si>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</si>
  <si>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</si>
  <si>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</si>
  <si>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</si>
  <si>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</si>
  <si>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</si>
  <si>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</si>
  <si>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</si>
  <si>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</si>
  <si>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</si>
  <si>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</si>
  <si>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</si>
  <si>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</si>
  <si>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</si>
  <si>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</si>
  <si>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</si>
  <si>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</si>
  <si>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</si>
  <si>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</si>
  <si>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</si>
  <si>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</si>
  <si>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</si>
  <si>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</si>
  <si>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</si>
  <si>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</si>
  <si>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</si>
  <si>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</si>
  <si>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</si>
  <si>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</si>
  <si>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</si>
  <si>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демонтажные работы</t>
  </si>
  <si>
    <t>12</t>
  </si>
  <si>
    <t>м06-01-067-01</t>
  </si>
  <si>
    <t>Поверхность конвективная с креплениями котлов теплопроизводительностью 35-58,2 МВт (30-50 Гкал/ч)</t>
  </si>
  <si>
    <t>т</t>
  </si>
  <si>
    <t>ТЕРм Республики Крым (ред. 2017), м06-01-067-01, Приказ Минстроя России от 28.09.2017 г. № 1303/пр</t>
  </si>
  <si>
    <t>)*0,5)*1,2</t>
  </si>
  <si>
    <t>Монтажные работы</t>
  </si>
  <si>
    <t>Теплосиловое оборудование</t>
  </si>
  <si>
    <t>мФЕР-06</t>
  </si>
  <si>
    <t>Поправка: Табл.3, п.3  Поправка: Прил.2, Табл.3, п. 1.1</t>
  </si>
  <si>
    <t>13</t>
  </si>
  <si>
    <t>м06-01-066-01</t>
  </si>
  <si>
    <t>Экраны из гладких труб с опорами, подвесками и другими креплениями котлов теплопроизводительностью 35 МВт (30 Гкал/ч).Демонтаж бокового экрана</t>
  </si>
  <si>
    <t>ТЕРм Республики Крым (ред. 2017), м06-01-066-01, Приказ Минстроя России от 28.09.2017 г. № 1303/пр</t>
  </si>
  <si>
    <t>14</t>
  </si>
  <si>
    <t>Экраны из гладких труб с опорами, подвесками и другими креплениями котлов теплопроизводительностью 35 МВт (30 Гкал/ч).Демонтаж поворотного экрана.</t>
  </si>
  <si>
    <t>15</t>
  </si>
  <si>
    <t>Экраны из гладких труб с опорами, подвесками и другими креплениями котлов теплопроизводительностью 35 МВт (30 Гкал/ч).Демонтаж фронтового экрана.</t>
  </si>
  <si>
    <t>16</t>
  </si>
  <si>
    <t>Экраны из гладких труб с опорами, подвесками и другими креплениями котлов теплопроизводительностью 35 МВт (30 Гкал/ч). Демонтаж заднего экрана.</t>
  </si>
  <si>
    <t>17</t>
  </si>
  <si>
    <t>Экраны из гладких труб с опорами, подвесками и другими креплениями котлов теплопроизводительностью 35 МВт (30 Гкал/ч). Демонтаж фестонного экрана.</t>
  </si>
  <si>
    <t>18</t>
  </si>
  <si>
    <t>м06-01-068-01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</si>
  <si>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Демонтаж коллекторов.</t>
  </si>
  <si>
    <t>ТЕРм Республики Крым (ред. 2017), м06-01-068-01, Приказ Минстроя России от 28.09.2017 г. № 1303/пр</t>
  </si>
  <si>
    <t>19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</si>
  <si>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Гкал/ч).Демонтаж перепускных труб коллекторов топочной камеры котла КВГМ.</t>
  </si>
  <si>
    <t>20</t>
  </si>
  <si>
    <t>09-06-001-02</t>
  </si>
  <si>
    <t>Монтаж лотков, решеток, затворов из полосовой и тонколистовой стали.Демонтаж</t>
  </si>
  <si>
    <t>ТЕР Республики Крым (ред. 2017), 09-06-001-02, Приказ Минстроя России от 28.09.2017 г. № 1382/пр</t>
  </si>
  <si>
    <t>)*0,4)*1,2)</t>
  </si>
  <si>
    <t>Металлические конструкции</t>
  </si>
  <si>
    <t>ФЕР-09</t>
  </si>
  <si>
    <t>Поправка: Табл.2, п.3  Поправка: Прил.2, Табл.3, п. 1.1  Поправка: п.8.7.1</t>
  </si>
  <si>
    <t>21</t>
  </si>
  <si>
    <t>м12-01-008-03</t>
  </si>
  <si>
    <t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мм. Демонтаж.</t>
  </si>
  <si>
    <t>100 м</t>
  </si>
  <si>
    <t>ТЕРм Республики Крым (ред. 2017), м12-01-008-03, Приказ Минстроя России от 28.09.2017 г. № 1349/пр</t>
  </si>
  <si>
    <t>)*1,2)*0,5</t>
  </si>
  <si>
    <t>Технологические трубопроводы</t>
  </si>
  <si>
    <t>мФЕР-12</t>
  </si>
  <si>
    <t>Поправка: Прил.2, Табл.3, п. 1.1  Поправка: Табл.3, п.3</t>
  </si>
  <si>
    <t>22</t>
  </si>
  <si>
    <t>м12-12-005-04</t>
  </si>
  <si>
    <t>Арматура приварная с ручным приводом или без привода водопроводная на номинальное давление до 4 МПа, номинальный диаметр 25 мм.Демонтаж.</t>
  </si>
  <si>
    <t>шт.</t>
  </si>
  <si>
    <t>ТЕРм Республики Крым (ред. 2017), м12-12-005-04, Приказ Минстроя России от 28.09.2017 г. № 1349/пр</t>
  </si>
  <si>
    <t>23</t>
  </si>
  <si>
    <t>м12-12-001-13</t>
  </si>
  <si>
    <t>Арматура фланцевая с ручным приводом или без привода водопроводная на номинальное давление до 4 МПа, номинальный диаметр 200 мм. Демонтаж.</t>
  </si>
  <si>
    <t>ТЕРм Республики Крым (ред. 2017), м12-12-001-13, Приказ Минстроя России от 28.09.2017 г. № 1349/пр</t>
  </si>
  <si>
    <t>24</t>
  </si>
  <si>
    <t>м06-01-012-33</t>
  </si>
  <si>
    <t>Гарнитура котлов паропроизводительностью 320-1000 т/ч, на газомазутном топливе. Демонтаж.</t>
  </si>
  <si>
    <t>ТЕРм Республики Крым (ред. 2017), м06-01-012-33, Приказ Минстроя России от 28.09.2017 г. № 1303/пр</t>
  </si>
  <si>
    <t>25</t>
  </si>
  <si>
    <t>09-02-001-04</t>
  </si>
  <si>
    <t>Монтаж бункеров из тонколистовой стали массой Монтаж бункеров и силосов стационарных. Демонтаж бункера.</t>
  </si>
  <si>
    <t>ТЕР Республики Крым (ред. 2017), 09-02-001-04, Приказ Минстроя России от 28.09.2017 г. № 1382/пр</t>
  </si>
  <si>
    <t>)*1,2)*0,7</t>
  </si>
  <si>
    <t>Поправка: Прил.2, Табл.3, п. 1.1  Поправка: Прил. 9.3, п.5</t>
  </si>
  <si>
    <t>монтажные работы</t>
  </si>
  <si>
    <t>26</t>
  </si>
  <si>
    <t>27</t>
  </si>
  <si>
    <t>Экраны из гладких труб с опорами, подвесками и другими креплениями котлов теплопроизводительностью 35 МВт (30 Гкал/ч). Монтаж бокового экрана.</t>
  </si>
  <si>
    <t>28</t>
  </si>
  <si>
    <t>Экраны из гладких труб с опорами, подвесками и другими креплениями котлов теплопроизводительностью 35 МВт (30 Гкал/ч). Монтаж поворотного экрана.</t>
  </si>
  <si>
    <t>29</t>
  </si>
  <si>
    <t>Экраны из гладких труб с опорами, подвесками и другими креплениями котлов теплопроизводительностью 35 МВт (30 Гкал/ч). Монтаж фронтового  экрана.</t>
  </si>
  <si>
    <t>30</t>
  </si>
  <si>
    <t>Экраны из гладких труб с опорами, подвесками и другими креплениями котлов теплопроизводительностью 35 МВт (30 Гкал/ч).Монтаж заднего экрана.</t>
  </si>
  <si>
    <t>31</t>
  </si>
  <si>
    <t>Экраны из гладких труб с опорами, подвесками и другими креплениями котлов теплопроизводительностью 35 МВт (30 Гкал/ч). Монтаж фестонного экрана.</t>
  </si>
  <si>
    <t>32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</si>
  <si>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камер экранов котла КВГМ-20-150 труба Д219х10</t>
  </si>
  <si>
    <t>33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</si>
  <si>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перепускных труб коллекторов топочной части котла.</t>
  </si>
  <si>
    <t>34</t>
  </si>
  <si>
    <t>Монтаж лотков, решеток, затворов из полосовой и тонколистовой стали</t>
  </si>
  <si>
    <t>)*1,2)*1,25</t>
  </si>
  <si>
    <t>)*1,2)*1,15</t>
  </si>
  <si>
    <t>Поправка: Прил.2, Табл.3, п. 1.1  Поправка: п.8.7.1</t>
  </si>
  <si>
    <t>35</t>
  </si>
  <si>
    <t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</t>
  </si>
  <si>
    <t>36</t>
  </si>
  <si>
    <t>23.3.05.02-0040</t>
  </si>
  <si>
    <t>Трубы стальные бесшовные, холоднодеформированные из стали марок 10, 20, 30, 45 (ГОСТ 8734-75, 8733-74), наружным диаметром 25 мм, толщина стенки 3,0 мм</t>
  </si>
  <si>
    <t>м</t>
  </si>
  <si>
    <t>ТССЦ Республики Крым (ред. 2017), 23.3.05.02-0040, Приказ Минстроя России от 28.09.2017 г. № 1393/пр</t>
  </si>
  <si>
    <t>Материалы строительные</t>
  </si>
  <si>
    <t>Материалы и конструкции ( строительные ) по ценникам и каталогом</t>
  </si>
  <si>
    <t>ФССЦст</t>
  </si>
  <si>
    <t>37</t>
  </si>
  <si>
    <t>м06-01-071-03</t>
  </si>
  <si>
    <t>Гидравлическое испытание котлов горизонтальной и П-образной компоновок, работающих на газомазутном топливе, теплопроизводительностью 58,2 МВт (50 Гкал/ч)</t>
  </si>
  <si>
    <t>КОМПЛ</t>
  </si>
  <si>
    <t>ТЕРм Республики Крым (ред. 2017), м06-01-071-03, Приказ Минстроя России от 28.09.2017 г. № 1303/пр</t>
  </si>
  <si>
    <t>38</t>
  </si>
  <si>
    <t>Арматура приварная с ручным приводом или без привода водопроводная на номинальное давление до 4 МПа, номинальный диаметр 25 мм</t>
  </si>
  <si>
    <t>39</t>
  </si>
  <si>
    <t>Арматура фланцевая с ручным приводом или без привода водопроводная на номинальное давление до 4 МПа, номинальный диаметр 200 мм</t>
  </si>
  <si>
    <t>40</t>
  </si>
  <si>
    <t>Гарнитура котлов паропроизводительностью 320-1000 т/ч, на газомазутном топливе</t>
  </si>
  <si>
    <t>41</t>
  </si>
  <si>
    <t>Монтаж бункеров из тонколистовой стали массой Монтаж бункеров и силосов стационарных</t>
  </si>
  <si>
    <t>42</t>
  </si>
  <si>
    <t>19-01-007-01</t>
  </si>
  <si>
    <t>Установка клапанов противовзрывных площадью до 0,1 м2</t>
  </si>
  <si>
    <t>ТЕР Республики Крым (ред. 2017), 19-01-007-01, Приказ Минстроя России от 28.09.2017 г. № 1372/пр</t>
  </si>
  <si>
    <t>Газоснабжение  внутренние устройства</t>
  </si>
  <si>
    <t>ФЕР-19</t>
  </si>
  <si>
    <t>обмуровочные работы</t>
  </si>
  <si>
    <t>43</t>
  </si>
  <si>
    <t>08-07-001-03</t>
  </si>
  <si>
    <t>Установка и разборка наружных инвентарных лесов высотой до 16 м подвесных</t>
  </si>
  <si>
    <t>ТЕР Республики Крым (ред. 2017), 08-07-001-03, Приказ Минстроя России от 28.09.2017 г. № 1381/пр</t>
  </si>
  <si>
    <t>Конструкции из кирпича и блоков</t>
  </si>
  <si>
    <t>ФЕР-08</t>
  </si>
  <si>
    <t>44</t>
  </si>
  <si>
    <t>01.7.16.02-0001</t>
  </si>
  <si>
    <t>Детали деревянные лесов из пиломатериалов хвойных пород</t>
  </si>
  <si>
    <t>ТССЦ Республики Крым (ред. 2017), 01.7.16.02-0001, Приказ Минстроя России от 28.09.2017 г. № 1346/пр</t>
  </si>
  <si>
    <t>45</t>
  </si>
  <si>
    <t>01.7.16.02-0003</t>
  </si>
  <si>
    <t>Детали стальных трубчатых лесов, укомплектованные пробками, крючками и хомутами, окрашенные</t>
  </si>
  <si>
    <t>ТССЦ Республики Крым (ред. 2017), 01.7.16.02-0003, Приказ Минстроя России от 28.09.2017 г. № 1346/пр</t>
  </si>
  <si>
    <t>46</t>
  </si>
  <si>
    <t>08-07-002-01</t>
  </si>
  <si>
    <t>Установка и разборка внутренних трубчатых инвентарных лесов при высоте помещений до 6 м</t>
  </si>
  <si>
    <t>ТЕР Республики Крым (ред. 2017), 08-07-002-01, Приказ Минстроя России от 28.09.2017 г. № 1381/пр</t>
  </si>
  <si>
    <t>47</t>
  </si>
  <si>
    <t>48</t>
  </si>
  <si>
    <t>49</t>
  </si>
  <si>
    <t>45-04-001-06</t>
  </si>
  <si>
    <t>Обмуровка изделиями шамотными фасонными перегородок газовых пламенных</t>
  </si>
  <si>
    <t>ТЕР Республики Крым (ред. 2017), 45-04-001-06, Приказ Минстроя России от 28.09.2017 г. № 1354/пр</t>
  </si>
  <si>
    <t>50</t>
  </si>
  <si>
    <t>17.3.02.19-0027</t>
  </si>
  <si>
    <t>Изделия огнеупорные шамотные общего назначения № 5, 8, 1 подгруппы марки ШБ</t>
  </si>
  <si>
    <t>ТССЦ Республики Крым (ред. 2017), 17.3.02.19-0027, Приказ Минстроя России от 28.09.2017 г. № 1396/пр</t>
  </si>
  <si>
    <t>51</t>
  </si>
  <si>
    <t>45-04-001-02</t>
  </si>
  <si>
    <t>Обмуровка изделиями шамотными прямыми стен неэкранированных</t>
  </si>
  <si>
    <t>ТЕР Республики Крым (ред. 2017), 45-04-001-02, Приказ Минстроя России от 28.09.2017 г. № 1354/пр</t>
  </si>
  <si>
    <t>52</t>
  </si>
  <si>
    <t>53</t>
  </si>
  <si>
    <t>Обмуровка поверхности котлов плитами теплоизоляционными.</t>
  </si>
  <si>
    <t>53,1</t>
  </si>
  <si>
    <t>17.1.02.03-0011</t>
  </si>
  <si>
    <t>Муллитокремнеземистый войлок марки МКРВ-200</t>
  </si>
  <si>
    <t>ТССЦ Республики Крым (ред. 2017), 17.1.02.03-0011, Приказ Минстроя России от 28.09.2017 г. № 1396/пр</t>
  </si>
  <si>
    <t>54</t>
  </si>
  <si>
    <t>Обмуровка экранов жаростойким бетоном толщиной слоя до 40 мм</t>
  </si>
  <si>
    <t>55</t>
  </si>
  <si>
    <t>Торкретирование огнеупорным раствором барабанов и коллекторов</t>
  </si>
  <si>
    <t>56</t>
  </si>
  <si>
    <t>Уплотнительная обмазка поверхности котлов раствором магнезиальным</t>
  </si>
  <si>
    <t>57</t>
  </si>
  <si>
    <t>Прокладка пергамина между слоями обмуровки</t>
  </si>
  <si>
    <t>58</t>
  </si>
  <si>
    <t>Устройство на трубопроводах каркаса изоляции из сетки</t>
  </si>
  <si>
    <t>59</t>
  </si>
  <si>
    <t>08.1.02.17-0132</t>
  </si>
  <si>
    <t>Сетка стальная плетеная из проволоки диаметром 1,4 мм одинарная с квадратной ячейкой 12 мм</t>
  </si>
  <si>
    <t>м2</t>
  </si>
  <si>
    <t>ТССЦ Республики Крым (ред. 2017), 08.1.02.17-0132, Приказ Минстроя России от 28.09.2017 г. № 1397/пр</t>
  </si>
  <si>
    <t>60</t>
  </si>
  <si>
    <t>Набивка массой хромитовой зажигательных поясов экранов</t>
  </si>
  <si>
    <t>61</t>
  </si>
  <si>
    <t>45-04-004-01</t>
  </si>
  <si>
    <t>Прокладка фанеры в температурные швы</t>
  </si>
  <si>
    <t>ТЕР Республики Крым (ред. 2017), 45-04-004-01, Приказ Минстроя России от 28.09.2017 г. № 1354/пр</t>
  </si>
  <si>
    <t>62</t>
  </si>
  <si>
    <t>26-01-054-03</t>
  </si>
  <si>
    <t>Оклеивание поверхности изоляции тканями стеклянными, хлопчатобумажными на клее ПВА</t>
  </si>
  <si>
    <t>ТЕР Республики Крым (ред. 2017), 26-01-054-03, Приказ Минстроя России от 28.09.2017 г. № 1336/пр</t>
  </si>
  <si>
    <t>63</t>
  </si>
  <si>
    <t>12.2.03.11-0021</t>
  </si>
  <si>
    <t>Ткань стеклянная конструкционная марки Т-10, Т-10п</t>
  </si>
  <si>
    <t>1000 м2</t>
  </si>
  <si>
    <t>ТССЦ Республики Крым (ред. 2017), 12.2.03.11-0021, Приказ Минстроя России от 28.09.2017 г. № 1396/пр</t>
  </si>
  <si>
    <t>64</t>
  </si>
  <si>
    <t>Изоляция кладки печей, котлов, трубопроводов асбестовым картоном</t>
  </si>
  <si>
    <t>65</t>
  </si>
  <si>
    <t>Изоляция кладки печей, котлов, трубопроводов асбестовым шнуром</t>
  </si>
  <si>
    <t>66</t>
  </si>
  <si>
    <t>м12-01-006-12</t>
  </si>
  <si>
    <t>Трубопровод в дизельных, насосно-компрессорных, парокотельных и т.п., монтируемый из готовых узлов, на номинальное давление не более 2,5 МПа, диаметр труб наружный 159 мм</t>
  </si>
  <si>
    <t>ТЕРм Республики Крым (ред. 2017), м12-01-006-12, Приказ Минстроя России от 28.09.2017 г. № 1349/пр</t>
  </si>
  <si>
    <t>67</t>
  </si>
  <si>
    <t>Цена поставщика</t>
  </si>
  <si>
    <t>трубопроводы котла  КВГМ-20-150 включая (Ду6, Ду20, Ду,219)</t>
  </si>
  <si>
    <t>1 копмлект</t>
  </si>
  <si>
    <t>Материалы, изделия и конструкции</t>
  </si>
  <si>
    <t>материалы (03)</t>
  </si>
  <si>
    <t>27 652,17</t>
  </si>
  <si>
    <t>материалы неучтенные ценником</t>
  </si>
  <si>
    <t>68</t>
  </si>
  <si>
    <t>Секции конвективные котла КВГМ-20-150</t>
  </si>
  <si>
    <t>300 920,65</t>
  </si>
  <si>
    <t>[1 850 000 / 1,18 /  5,21]</t>
  </si>
  <si>
    <t>69</t>
  </si>
  <si>
    <t>трубы экранные котла КВГМ-20-150</t>
  </si>
  <si>
    <t>172 582,06</t>
  </si>
  <si>
    <t>[1 061 000 / 1,18 /  5,21]</t>
  </si>
  <si>
    <t>70</t>
  </si>
  <si>
    <t>коллекторы котла КВГМ-20-150</t>
  </si>
  <si>
    <t>117 359,06</t>
  </si>
  <si>
    <t>[721 500 / 1,18 /  5,21]</t>
  </si>
  <si>
    <t>71</t>
  </si>
  <si>
    <t>металлоизделия ( полосы, пластины, гребенки) котла КВГМ-20-150</t>
  </si>
  <si>
    <t>94 491,53</t>
  </si>
  <si>
    <t>72</t>
  </si>
  <si>
    <t>цена поставщика</t>
  </si>
  <si>
    <t>запорная арматура котла КВГМ-20-150 (Ду6,Ду20, Ду219)</t>
  </si>
  <si>
    <t>1 комплект</t>
  </si>
  <si>
    <t>65 714,56</t>
  </si>
  <si>
    <t>[404 000 / 1,18 /  5,21]</t>
  </si>
  <si>
    <t>73</t>
  </si>
  <si>
    <t>гарнитура котла КВГМ-20-150</t>
  </si>
  <si>
    <t>36 598,46</t>
  </si>
  <si>
    <t>07-02-01</t>
  </si>
  <si>
    <t>пусконаладочные работы</t>
  </si>
  <si>
    <t>п07-02-002-04</t>
  </si>
  <si>
    <t>Котел водогрейный, работающий на твердом топливе, теплопроизводительность до 20 Гкал/ч</t>
  </si>
  <si>
    <t>ТЕРп Республики Крым (ред. 2017), п07-02-002-04, Приказ Минстроя России от 28.09.2017 г. № 1340/пр</t>
  </si>
  <si>
    <t>Пусконаладочные работы</t>
  </si>
  <si>
    <t>Пусконаладочные работы : все сборники, отдел 05 ( диагностика лифтов ) и отдел 06 ( техническое освидетельствование ) сборника мрФЕР-01</t>
  </si>
  <si>
    <t>пФЕРп</t>
  </si>
  <si>
    <t>Поправка: Прил.2, Табл.4, п. 1</t>
  </si>
  <si>
    <t>СТР_РЕК</t>
  </si>
  <si>
    <t>СТРОИТЕЛЬСТВО и РЕКОНСТРУКЦИЯ  зданий и сооружений всех назначений</t>
  </si>
  <si>
    <t>РЕМ_ЖИЛ</t>
  </si>
  <si>
    <t>КАП. РЕМ. ЖИЛЫХ И ОБЩЕСТВЕННЫХ ЗДАНИЙ</t>
  </si>
  <si>
    <t>РЕМ_ПР</t>
  </si>
  <si>
    <t>КАП. РЕМ. ПРОИЗВОДСТВЕННЫХ ЗД, и СООРУЖЕНИЙ,  НАРУЖНЫХ ИНЖЕНЕРНЫХ СЕТЕЙ, УЛИЦ И ДОРОГ МЕСТНОГО ЗНАЧЕНИЯ, МОСТОВ И ПУТЕПРОВОДОВ</t>
  </si>
  <si>
    <t>УПР</t>
  </si>
  <si>
    <t>{вкл} - УПРОЩЕННОЕ НАЛОГООБЛОЖЕНИЕ</t>
  </si>
  <si>
    <t>Для всех  расценок. (  при применении упрощенной системы налогообложения)  · {УПР} - ( вкл.)    -  при упрощенной системе   ;  к = 0,9 к СП ( к= 0,7 к НР отменен с 1.01.11)  · {УПР} - ( выкл.) -  при  обычной системе налогообложения</t>
  </si>
  <si>
    <t>ХОЗ</t>
  </si>
  <si>
    <t>{вкл} - ХОЗЯЙСТВЕННЫЙ СПОСОБ</t>
  </si>
  <si>
    <t>Для всех  расценок. (  при хозяйственном способе производства работ):  · {ХОЗ} - ( вкл.)    -  при  хоз. способе (к=0,6 к НР )  · {ХОЗ} - ( выкл.) -  при обычном способе производства работ</t>
  </si>
  <si>
    <t>СЛЖ</t>
  </si>
  <si>
    <t>{вкл} -  При  РЕКОНСТРУКЦИИ сложных объектов, РЕКОНСТРУКЦИИ и КАП. РЕМОНТЕ объектов с дейст. яд. реакторами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</si>
  <si>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</si>
  <si>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М/Т/Я</t>
  </si>
  <si>
    <t>Работы по строительству мостов, тоннелей, метрополитенов, атомных станций, объектов с ядерным топливом и радиокативными отходами ( письмо Госстроя РФ № 2536-ИП/12/ГС от 27.11.12), коэффициенты к НР =0,85 и к СП-0,8 не назначаются</t>
  </si>
  <si>
    <t>ОПТ/В</t>
  </si>
  <si>
    <t>{вкл}    - Прокладка  МЕЖДУГОРОДНИХ  ВОЛОКОННО-ОПТИЧЕСКИХ ЛИНИЙ (для ФЕРм10, отд. 6 разд.3)  {выкл} - Прокладка  ГОРОДСКИХ               ВОЛОКОННО-ОПТИТЕСКИХ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</si>
  <si>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</si>
  <si>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ЗАКР</t>
  </si>
  <si>
    <t>{вкл}   -  Обслуживающие и сопутстующие работы в тоннелях при  производве работ ЗАКРЫТЫМ СПОСОБОМ   {выкл} - Обслуживающие и сопутстующие работы в тоннелях при  производве работ  ОТКРЫТЫМ                       (ФЕР-29, разд.04 )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</si>
  <si>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</si>
  <si>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АВИ</t>
  </si>
  <si>
    <t>(вкл)   -  При работах по ДИСПЕТЧЕРЕЗАЦИИ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</si>
  <si>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</si>
  <si>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АЭС</t>
  </si>
  <si>
    <t>(вкл)  -  Производство эл./монт. работ на АЭС ( ФЕРм -08 , отдел 01-03 ),  и контроль свар. швов  на АЭС {вкл}  (ФЕРм-39, отд. 02 и 03 )  (вык) -  Произовдство эл./монт. работ  и и контроль свар. швов на ОБЫЧНЫХ СООРУЖ,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</si>
  <si>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</si>
  <si>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Инд_исп.Сводный</t>
  </si>
  <si>
    <t>Используется Индекс "по сводному"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</si>
  <si>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</si>
  <si>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</si>
  <si>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</si>
  <si>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</si>
  <si>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</si>
  <si>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</si>
  <si>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К_НР_05</t>
  </si>
  <si>
    <t>К нормам НР  с 1.01.2005 по 1.01.2011</t>
  </si>
  <si>
    <t>Для норм НР с 1.01.2011 года:  · {_ТЕК_НР} = 0.85  -  Коэффициент   учитывающий изменение нормы страховых взносов с  1.01.1 - (при расчете в текущем уровне цен  индексами по статьям затрат )  · {_ТЕК_НР} = 1,00  -  при расчет в текущем уровне цен и при уп</t>
  </si>
  <si>
    <t>К_НР_11</t>
  </si>
  <si>
    <t>Коэфф.  к НР для текущего уровня цен с 01.01.2011  при обычном и упрощенном налогообложении  при постатейной индексации</t>
  </si>
  <si>
    <t>К_СП_11</t>
  </si>
  <si>
    <t>Коэф. к  СП в текущем уровне цен  с 01.01.2011</t>
  </si>
  <si>
    <t>Для норм СП с 1.01.2011 года:  · {_ТЕК_СП} = 0.80  -  Коэффициент   учитывающий изменение нормы страховых взносов с  1.01.11 - (при расчете в текущем уровне цен  индексами по статьям затрат )  · {_ТЕК_СП} = 1,00  -  без учета</t>
  </si>
  <si>
    <t>К_НР_12</t>
  </si>
  <si>
    <t>Корректировка НР с 03.12.12   если (М/Т/Я) = {выкл.}</t>
  </si>
  <si>
    <t>К_СП_12</t>
  </si>
  <si>
    <t>Корректировка СП с 03.12.12  в текущем уровне цен по письму  2536-ИП/12/ГС от 27.11.12  ( если (М/Т/Я) = {выкл.} )</t>
  </si>
  <si>
    <t>К_НР_УПР</t>
  </si>
  <si>
    <t>Коэф. к  НР при упрощенном налогообложении    ( если {УПР} = [вкл] )</t>
  </si>
  <si>
    <t>К_СП_УПР</t>
  </si>
  <si>
    <t>Коэф. к СП при упрощенном налогообложении    ( если {УПР} = [вкл] )</t>
  </si>
  <si>
    <t>К_НР_ХОЗ</t>
  </si>
  <si>
    <t>Коэф. к НР при хозяйственном способе производства работ   ( если {ХОЗ}= {вкл} )</t>
  </si>
  <si>
    <t>К_НР_СЛЖ</t>
  </si>
  <si>
    <t>Коэф.  при реконструкции сложных объектов  и  кап. ремонте объектов с яд. реакторами   ( если {СЛЖ} = [вкл] )</t>
  </si>
  <si>
    <t>Р_ОКР</t>
  </si>
  <si>
    <t>Разрядность округления результата расчета НР и СП  ( с 01.01.2011 - до целых )</t>
  </si>
  <si>
    <t>К_НР_УПР_ПУ</t>
  </si>
  <si>
    <t>Коэф. к НР при упрощенном налогообложении ( если {УПР} = [вкл] ) для расценок на изготовление материалов, полуфабрикатов, а также металлических и трубопроводных заготовок, изготовляемых в построечных условиях</t>
  </si>
  <si>
    <t>Базовый уровень цен</t>
  </si>
  <si>
    <t>Текущий по статьям Крымский РЦСС</t>
  </si>
  <si>
    <t>Индексы за итогом</t>
  </si>
  <si>
    <t>Текущий по СМР</t>
  </si>
  <si>
    <t>Сборник индексов</t>
  </si>
  <si>
    <t>_OBSM_</t>
  </si>
  <si>
    <t>1-100-23-82</t>
  </si>
  <si>
    <t>Рабочий среднего разряда 2.3</t>
  </si>
  <si>
    <t>чел.-ч.</t>
  </si>
  <si>
    <t>4-100-00-82</t>
  </si>
  <si>
    <t>Затраты труда машинистов</t>
  </si>
  <si>
    <t>91.06.02-005</t>
  </si>
  <si>
    <t>ТСЭМ Республики Крым (ред. 2017), 91.06.02-005, Приказ Минстроя России от 28.09.2017 г. № 1296/пр</t>
  </si>
  <si>
    <t>Конвейер ленточный секционный длиной 40 м</t>
  </si>
  <si>
    <t>маш.-ч</t>
  </si>
  <si>
    <t>91.18.01-008</t>
  </si>
  <si>
    <t>ТСЭМ Республики Крым (ред. 2017), 91.18.01-008, Приказ Минстроя России от 28.09.2017 г. № 1296/пр</t>
  </si>
  <si>
    <t>Компрессоры передвижные с двигателем внутреннего сгорания, давлением до 686 кПа (7 ат) производительностью 11,2 м3/мин</t>
  </si>
  <si>
    <t>91.21.10-003</t>
  </si>
  <si>
    <t>ТСЭМ Республики Крым (ред. 2017), 91.21.10-003, Приказ Минстроя России от 28.09.2017 г. № 1296/пр</t>
  </si>
  <si>
    <t>Молотки при работе от передвижных компрессорных станций отбойные пневматические</t>
  </si>
  <si>
    <t>1-100-37-82</t>
  </si>
  <si>
    <t>Рабочий среднего разряда 3.7</t>
  </si>
  <si>
    <t>91.06.05-011</t>
  </si>
  <si>
    <t>ТСЭМ Республики Крым (ред. 2017), 91.06.05-011, Приказ Минстроя России от 28.09.2017 г. № 1296/пр</t>
  </si>
  <si>
    <t>Погрузчик, грузоподъемность 5 т</t>
  </si>
  <si>
    <t>91.06.06-031</t>
  </si>
  <si>
    <t>ТСЭМ Республики Крым (ред. 2017), 91.06.06-031, Приказ Минстроя России от 28.09.2017 г. № 1296/пр</t>
  </si>
  <si>
    <t>Подъемник двухстоечный грузовой, грузоподъемность до 2 т, высота до 60 м</t>
  </si>
  <si>
    <t>91.07.08-021</t>
  </si>
  <si>
    <t>ТСЭМ Республики Крым (ред. 2017), 91.07.08-021, Приказ Минстроя России от 28.09.2017 г. № 1296/пр</t>
  </si>
  <si>
    <t>Растворосмесители для приготовления водоцементных и других растворов 350 л</t>
  </si>
  <si>
    <t>91.14.02-003</t>
  </si>
  <si>
    <t>ТСЭМ Республики Крым (ред. 2017), 91.14.02-003, Приказ Минстроя России от 28.09.2017 г. № 1296/пр</t>
  </si>
  <si>
    <t>Автомобили бортовые, грузоподъемность до 10 т</t>
  </si>
  <si>
    <t>14.5.04.08-0006</t>
  </si>
  <si>
    <t>ТССЦ Республики Крым (ред. 2017), 14.5.04.08-0006, Приказ Минстроя России от 28.09.2017 г. № 1396/пр</t>
  </si>
  <si>
    <t>Мастика известково-кремнеземистая</t>
  </si>
  <si>
    <t>17.1.02.03-0031</t>
  </si>
  <si>
    <t>ТССЦ Республики Крым (ред. 2017), 17.1.02.03-0031, Приказ Минстроя России от 28.09.2017 г. № 1396/пр</t>
  </si>
  <si>
    <t>Муллитокремнеземистый рулонный материал марки МКРР-130</t>
  </si>
  <si>
    <t>1-100-42-82</t>
  </si>
  <si>
    <t>Рабочий среднего разряда 4.2</t>
  </si>
  <si>
    <t>91.07.03-004</t>
  </si>
  <si>
    <t>ТСЭМ Республики Крым (ред. 2017), 91.07.03-004, Приказ Минстроя России от 28.09.2017 г. № 1296/пр</t>
  </si>
  <si>
    <t>Бетоносмесители гравитационные стационарные: 500 л</t>
  </si>
  <si>
    <t>91.14.03-002</t>
  </si>
  <si>
    <t>ТСЭМ Республики Крым (ред. 2017), 91.14.03-002, Приказ Минстроя России от 28.09.2017 г. № 1296/пр</t>
  </si>
  <si>
    <t>Автомобиль-самосвал, грузоподъемность до 10 т</t>
  </si>
  <si>
    <t>91.17.04-233</t>
  </si>
  <si>
    <t>ТСЭМ Республики Крым (ред. 2017), 91.17.04-233, Приказ Минстроя России от 28.09.2017 г. № 1296/пр</t>
  </si>
  <si>
    <t>Установки для сварки ручной дуговой (постоянного тока)</t>
  </si>
  <si>
    <t>01.7.03.01-0001</t>
  </si>
  <si>
    <t>ТССЦ Республики Крым (ред. 2017), 01.7.03.01-0001, Приказ Минстроя России от 28.09.2017 г. № 1346/пр</t>
  </si>
  <si>
    <t>Вода</t>
  </si>
  <si>
    <t>01.7.11.07-0021</t>
  </si>
  <si>
    <t>ТССЦ Республики Крым (ред. 2017), 01.7.11.07-0021, Приказ Минстроя России от 28.09.2017 г. № 1346/пр</t>
  </si>
  <si>
    <t>Электроды диаметром 2 мм Э42</t>
  </si>
  <si>
    <t>08.1.02.17-0051</t>
  </si>
  <si>
    <t>ТССЦ Республики Крым (ред. 2017), 08.1.02.17-0051, Приказ Минстроя России от 28.09.2017 г. № 1397/пр</t>
  </si>
  <si>
    <t>Сетка плетеная с квадратными ячейками № 12 без покрытия</t>
  </si>
  <si>
    <t>08.3.03.03-0021</t>
  </si>
  <si>
    <t>ТССЦ Республики Крым (ред. 2017), 08.3.03.03-0021, Приказ Минстроя России от 28.09.2017 г. № 1397/пр</t>
  </si>
  <si>
    <t>Проволока стальная жаростойкая</t>
  </si>
  <si>
    <t>17.4.01.02-0003</t>
  </si>
  <si>
    <t>ТССЦ Республики Крым (ред. 2017), 17.4.01.02-0003, Приказ Минстроя России от 28.09.2017 г. № 1396/пр</t>
  </si>
  <si>
    <t>Смеси огнеупорные алюмосиликатные бетонные на высокоглиноземистом цементе, сухие марки СМКРВЦ-58</t>
  </si>
  <si>
    <t>1-100-43-82</t>
  </si>
  <si>
    <t>Рабочий среднего разряда 4.3</t>
  </si>
  <si>
    <t>91.07.10-031</t>
  </si>
  <si>
    <t>ТСЭМ Республики Крым (ред. 2017), 91.07.10-031, Приказ Минстроя России от 28.09.2017 г. № 1296/пр</t>
  </si>
  <si>
    <t>Цемент-пушки при работе от компрессора</t>
  </si>
  <si>
    <t>01.7.11.07-0029</t>
  </si>
  <si>
    <t>ТССЦ Республики Крым (ред. 2017), 01.7.11.07-0029, Приказ Минстроя России от 28.09.2017 г. № 1346/пр</t>
  </si>
  <si>
    <t>Электроды диаметром 3 мм Э55</t>
  </si>
  <si>
    <t>08.3.03.05-0020</t>
  </si>
  <si>
    <t>ТССЦ Республики Крым (ред. 2017), 08.3.03.05-0020, Приказ Минстроя России от 28.09.2017 г. № 1397/пр</t>
  </si>
  <si>
    <t>Проволока стальная низкоуглеродистая разного назначения оцинкованная диаметром 6,0-6,3 мм</t>
  </si>
  <si>
    <t>17.4.01.02-0004</t>
  </si>
  <si>
    <t>ТССЦ Республики Крым (ред. 2017), 17.4.01.02-0004, Приказ Минстроя России от 28.09.2017 г. № 1396/пр</t>
  </si>
  <si>
    <t>Смеси огнеупорные алюмосиликатные бетонные на высокоглиноземистом цементе, сухие марки СШВЦ-40</t>
  </si>
  <si>
    <t>1-100-45-82</t>
  </si>
  <si>
    <t>Рабочий среднего разряда 4.5</t>
  </si>
  <si>
    <t>01.1.02.10-0025</t>
  </si>
  <si>
    <t>ТССЦ Республики Крым (ред. 2017), 01.1.02.10-0025, Приказ Минстроя России от 28.09.2017 г. № 1346/пр</t>
  </si>
  <si>
    <t>Асбест хризотиловый марки М-5-65</t>
  </si>
  <si>
    <t>01.3.05.20-0002</t>
  </si>
  <si>
    <t>ТССЦ Республики Крым (ред. 2017), 01.3.05.20-0002, Приказ Минстроя России от 28.09.2017 г. № 1346/пр</t>
  </si>
  <si>
    <t>Магний технический хлористый (бишофит)</t>
  </si>
  <si>
    <t>17.4.05.08-0004</t>
  </si>
  <si>
    <t>ТССЦ Республики Крым (ред. 2017), 17.4.05.08-0004, Приказ Минстроя России от 28.09.2017 г. № 1396/пр</t>
  </si>
  <si>
    <t>Порошки магнезитовые каустические марки ПМК-90</t>
  </si>
  <si>
    <t>1-100-28-82</t>
  </si>
  <si>
    <t>Рабочий среднего разряда 2.8</t>
  </si>
  <si>
    <t>12.1.02.12-0004</t>
  </si>
  <si>
    <t>ТССЦ Республики Крым (ред. 2017), 12.1.02.12-0004, Приказ Минстроя России от 28.09.2017 г. № 1396/пр</t>
  </si>
  <si>
    <t>Пергамин кровельный марки П-350</t>
  </si>
  <si>
    <t>1-100-50-82</t>
  </si>
  <si>
    <t>Рабочий среднего разряда 5</t>
  </si>
  <si>
    <t>91.05.04-031</t>
  </si>
  <si>
    <t>ТСЭМ Республики Крым (ред. 2017), 91.05.04-031, Приказ Минстроя России от 28.09.2017 г. № 1296/пр</t>
  </si>
  <si>
    <t>Краны подвесные электрические (кран-балки), грузоподъемность 3,2 т</t>
  </si>
  <si>
    <t>91.08.09-023</t>
  </si>
  <si>
    <t>ТСЭМ Республики Крым (ред. 2017), 91.08.09-023, Приказ Минстроя России от 28.09.2017 г. № 1296/пр</t>
  </si>
  <si>
    <t>Трамбовки пневматические при работе от передвижных компрессорных станций</t>
  </si>
  <si>
    <t>01.3.05.23-0181</t>
  </si>
  <si>
    <t>ТССЦ Республики Крым (ред. 2017), 01.3.05.23-0181, Приказ Минстроя России от 28.09.2017 г. № 1346/пр</t>
  </si>
  <si>
    <t>Стекло натриевое жидкое каустическое</t>
  </si>
  <si>
    <t>17.4.04.02-0011</t>
  </si>
  <si>
    <t>ТССЦ Республики Крым (ред. 2017), 17.4.04.02-0011, Приказ Минстроя России от 28.09.2017 г. № 1396/пр</t>
  </si>
  <si>
    <t>Смесь хромитоглинистая</t>
  </si>
  <si>
    <t>1-100-30-82</t>
  </si>
  <si>
    <t>Рабочий среднего разряда 3</t>
  </si>
  <si>
    <t>91.14.02-001</t>
  </si>
  <si>
    <t>ТСЭМ Республики Крым (ред. 2017), 91.14.02-001, Приказ Минстроя России от 28.09.2017 г. № 1296/пр</t>
  </si>
  <si>
    <t>Автомобили бортовые, грузоподъемность до 5 т</t>
  </si>
  <si>
    <t>08.3.03.04-0031</t>
  </si>
  <si>
    <t>ТССЦ Республики Крым (ред. 2017), 08.3.03.04-0031, Приказ Минстроя России от 28.09.2017 г. № 1397/пр</t>
  </si>
  <si>
    <t>Проволока стальная низкоуглеродистая отожженная диаметром 0,8 мм</t>
  </si>
  <si>
    <t>01.1.02.04-0011</t>
  </si>
  <si>
    <t>ТССЦ Республики Крым (ред. 2017), 01.1.02.04-0011, Приказ Минстроя России от 28.09.2017 г. № 1346/пр</t>
  </si>
  <si>
    <t>Картон асбестовый общего назначения марки КАОН-1 толщиной 2 мм</t>
  </si>
  <si>
    <t>01.1.01.09-0021</t>
  </si>
  <si>
    <t>ТССЦ Республики Крым (ред. 2017), 01.1.01.09-0021, Приказ Минстроя России от 28.09.2017 г. № 1346/пр</t>
  </si>
  <si>
    <t>Шнур асбестовый общего назначения марки ШАОН диаметром 0,7 мм</t>
  </si>
  <si>
    <t>1-100-49-82</t>
  </si>
  <si>
    <t>Рабочий среднего разряда 4.9</t>
  </si>
  <si>
    <t>91.05.06-007</t>
  </si>
  <si>
    <t>ТСЭМ Республики Крым (ред. 2017), 91.05.06-007, Приказ Минстроя России от 28.09.2017 г. № 1296/пр</t>
  </si>
  <si>
    <t>Краны на гусеничном ходу, грузоподъемность 25 т</t>
  </si>
  <si>
    <t>91.06.03-062</t>
  </si>
  <si>
    <t>ТСЭМ Республики Крым (ред. 2017), 91.06.03-062, Приказ Минстроя России от 28.09.2017 г. № 1296/пр</t>
  </si>
  <si>
    <t>Лебедки электрические тяговым усилием до 31,39 кН (3,2 т)</t>
  </si>
  <si>
    <t>91.10.05-005</t>
  </si>
  <si>
    <t>ТСЭМ Республики Крым (ред. 2017), 91.10.05-005, Приказ Минстроя России от 28.09.2017 г. № 1296/пр</t>
  </si>
  <si>
    <t>Трубоукладчики для труб диаметром до 700 мм, грузоподъемность 12,5 т</t>
  </si>
  <si>
    <t>91.14.04-001</t>
  </si>
  <si>
    <t>ТСЭМ Республики Крым (ред. 2017), 91.14.04-001, Приказ Минстроя России от 28.09.2017 г. № 1296/пр</t>
  </si>
  <si>
    <t>Тягачи седельные, грузоподъемность 12 т</t>
  </si>
  <si>
    <t>91.14.05-011</t>
  </si>
  <si>
    <t>ТСЭМ Республики Крым (ред. 2017), 91.14.05-011, Приказ Минстроя России от 28.09.2017 г. № 1296/пр</t>
  </si>
  <si>
    <t>Полуприцепы общего назначения, грузоподъемность 12 т</t>
  </si>
  <si>
    <t>91.17.02-032</t>
  </si>
  <si>
    <t>ТСЭМ Республики Крым (ред. 2017), 91.17.02-032, Приказ Минстроя России от 28.09.2017 г. № 1296/пр</t>
  </si>
  <si>
    <t>Дефектоскопы ультразвуковые</t>
  </si>
  <si>
    <t>91.21.19-033</t>
  </si>
  <si>
    <t>ТСЭМ Республики Крым (ред. 2017), 91.21.19-033, Приказ Минстроя России от 28.09.2017 г. № 1296/пр</t>
  </si>
  <si>
    <t>Станок токарно-винторезный</t>
  </si>
  <si>
    <t>01.3.02.02-0002</t>
  </si>
  <si>
    <t>ТССЦ Республики Крым (ред. 2017), 01.3.02.02-0002, Приказ Минстроя России от 28.09.2017 г. № 1346/пр</t>
  </si>
  <si>
    <t>Аргон газообразный, сорт высший</t>
  </si>
  <si>
    <t>01.3.02.08-0001</t>
  </si>
  <si>
    <t>ТССЦ Республики Крым (ред. 2017), 01.3.02.08-0001, Приказ Минстроя России от 28.09.2017 г. № 1346/пр</t>
  </si>
  <si>
    <t>Кислород технический газообразный</t>
  </si>
  <si>
    <t>01.3.02.09-0022</t>
  </si>
  <si>
    <t>ТССЦ Республики Крым (ред. 2017), 01.3.02.09-0022, Приказ Минстроя России от 28.09.2017 г. № 1346/пр</t>
  </si>
  <si>
    <t>Пропан-бутан, смесь техническая</t>
  </si>
  <si>
    <t>кг</t>
  </si>
  <si>
    <t>01.7.11.07-0040</t>
  </si>
  <si>
    <t>ТССЦ Республики Крым (ред. 2017), 01.7.11.07-0040, Приказ Минстроя России от 28.09.2017 г. № 1346/пр</t>
  </si>
  <si>
    <t>Электроды диаметром 4 мм Э50А</t>
  </si>
  <si>
    <t>07.2.07.04-0011</t>
  </si>
  <si>
    <t>ТССЦ Республики Крым (ред. 2017), 07.2.07.04-0011, Приказ Минстроя России от 28.09.2017 г. № 1397/пр</t>
  </si>
  <si>
    <t>Прочие индивидуальные сварные конструкции, масса сборочной единицы до 0,1 т</t>
  </si>
  <si>
    <t>08.3.07.01-0076</t>
  </si>
  <si>
    <t>ТССЦ Республики Крым (ред. 2017), 08.3.07.01-0076, Приказ Минстроя России от 28.09.2017 г. № 1397/пр</t>
  </si>
  <si>
    <t xml:space="preserve">Мы, нижеподписавшиеся, произвели осмотр объекта </t>
  </si>
  <si>
    <t xml:space="preserve">и постановили произвести ремонт объекта в </t>
  </si>
  <si>
    <t>следующем объеме:</t>
  </si>
  <si>
    <t>№ п/п</t>
  </si>
  <si>
    <t>Наименование работ и затрат</t>
  </si>
  <si>
    <t>Единица измерения</t>
  </si>
  <si>
    <t>Количество</t>
  </si>
  <si>
    <t>Примечание</t>
  </si>
  <si>
    <t>Сталь полосовая, марка стали Ст3сп шириной 50-200 мм толщиной 4-5 мм</t>
  </si>
  <si>
    <t>08.3.08.02-0021</t>
  </si>
  <si>
    <t>ТССЦ Республики Крым (ред. 2017), 08.3.08.02-0021, Приказ Минстроя России от 28.09.2017 г. № 1397/пр</t>
  </si>
  <si>
    <t>Сталь угловая 32х32 мм</t>
  </si>
  <si>
    <t>25.1.01.04-0012</t>
  </si>
  <si>
    <t>ТССЦ Республики Крым (ред. 2017), 25.1.01.04-0012, Приказ Минстроя России от 28.09.2017 г. № 1393/пр</t>
  </si>
  <si>
    <t>Шпалы из древесины хвойных пород длиной 1200 мм для колеи 600 мм непропитанные, тип 2</t>
  </si>
  <si>
    <t>999-9950</t>
  </si>
  <si>
    <t>Вспомогательные ненормируемые материалы (2% от ОЗП)</t>
  </si>
  <si>
    <t>РУБ</t>
  </si>
  <si>
    <t>1-100-40-82</t>
  </si>
  <si>
    <t>Рабочий среднего разряда 4</t>
  </si>
  <si>
    <t>1-100-48-82</t>
  </si>
  <si>
    <t>Рабочий среднего разряда 4.8</t>
  </si>
  <si>
    <t>91.05.05-014</t>
  </si>
  <si>
    <t>ТСЭМ Республики Крым (ред. 2017), 91.05.05-014, Приказ Минстроя России от 28.09.2017 г. № 1296/пр</t>
  </si>
  <si>
    <t>Краны на автомобильном ходу, грузоподъемность 10 т</t>
  </si>
  <si>
    <t>91.17.04-042</t>
  </si>
  <si>
    <t>ТСЭМ Республики Крым (ред. 2017), 91.17.04-042, Приказ Минстроя России от 28.09.2017 г. № 1296/пр</t>
  </si>
  <si>
    <t>Аппарат для газовой сварки и резки</t>
  </si>
  <si>
    <t>91.17.04-171</t>
  </si>
  <si>
    <t>ТСЭМ Республики Крым (ред. 2017), 91.17.04-171, Приказ Минстроя России от 28.09.2017 г. № 1296/пр</t>
  </si>
  <si>
    <t>Преобразователи сварочные номинальным сварочным током 315-500 А</t>
  </si>
  <si>
    <t>01.7.11.07-0035</t>
  </si>
  <si>
    <t>ТССЦ Республики Крым (ред. 2017), 01.7.11.07-0035, Приказ Минстроя России от 28.09.2017 г. № 1346/пр</t>
  </si>
  <si>
    <t>Электроды диаметром 4 мм Э46</t>
  </si>
  <si>
    <t>01.7.15.03-0041</t>
  </si>
  <si>
    <t>ТССЦ Республики Крым (ред. 2017), 01.7.15.03-0041, Приказ Минстроя России от 28.09.2017 г. № 1346/пр</t>
  </si>
  <si>
    <t>Болты с гайками и шайбами строительные</t>
  </si>
  <si>
    <t>01.7.15.06-0111</t>
  </si>
  <si>
    <t>ТССЦ Республики Крым (ред. 2017), 01.7.15.06-0111, Приказ Минстроя России от 28.09.2017 г. № 1346/пр</t>
  </si>
  <si>
    <t>Гвозди строительные</t>
  </si>
  <si>
    <t>01.7.20.08-0071</t>
  </si>
  <si>
    <t>ТССЦ Республики Крым (ред. 2017), 01.7.20.08-0071, Приказ Минстроя России от 28.09.2017 г. № 1346/пр</t>
  </si>
  <si>
    <t>Канаты пеньковые пропитанные</t>
  </si>
  <si>
    <t>08.2.02.11-0007</t>
  </si>
  <si>
    <t>ТССЦ Республики Крым (ред. 2017), 08.2.02.11-0007, Приказ Минстроя России от 28.09.2017 г. № 1397/пр</t>
  </si>
  <si>
    <t>Канат двойной свивки типа ТК, конструкции 6х19(1+6+12)+1 о.с., оцинкованный из проволок марки В, маркировочная группа 1770 н/мм2, диаметром 5,5 мм</t>
  </si>
  <si>
    <t>10 м</t>
  </si>
  <si>
    <t>08.3.03.06-0002</t>
  </si>
  <si>
    <t>ТССЦ Республики Крым (ред. 2017), 08.3.03.06-0002, Приказ Минстроя России от 28.09.2017 г. № 1397/пр</t>
  </si>
  <si>
    <t>Проволока горячекатаная в мотках, диаметром 6,3-6,5 мм</t>
  </si>
  <si>
    <t>08.3.11.01-0091</t>
  </si>
  <si>
    <t>ТССЦ Республики Крым (ред. 2017), 08.3.11.01-0091, Приказ Минстроя России от 28.09.2017 г. № 1397/пр</t>
  </si>
  <si>
    <t>Швеллеры № 40 из стали марки Ст0</t>
  </si>
  <si>
    <t>14.4.01.01-0003</t>
  </si>
  <si>
    <t>ТССЦ Республики Крым (ред. 2017), 14.4.01.01-0003, Приказ Минстроя России от 28.09.2017 г. № 1396/пр</t>
  </si>
  <si>
    <t>Грунтовка ГФ-021 красно-коричневая</t>
  </si>
  <si>
    <t>14.5.09.07-0029</t>
  </si>
  <si>
    <t>ТССЦ Республики Крым (ред. 2017), 14.5.09.07-0029, Приказ Минстроя России от 28.09.2017 г. № 1396/пр</t>
  </si>
  <si>
    <t>Растворитель марки Р-4</t>
  </si>
  <si>
    <t>91.10.01-002</t>
  </si>
  <si>
    <t>ТСЭМ Республики Крым (ред. 2017), 91.10.01-002, Приказ Минстроя России от 28.09.2017 г. № 1296/пр</t>
  </si>
  <si>
    <t>Агрегаты наполнительно-опрессовочные до 300 м3/ч</t>
  </si>
  <si>
    <t>01.3.02.03-0001</t>
  </si>
  <si>
    <t>ТССЦ Республики Крым (ред. 2017), 01.3.02.03-0001, Приказ Минстроя России от 28.09.2017 г. № 1346/пр</t>
  </si>
  <si>
    <t>Ацетилен газообразный технический</t>
  </si>
  <si>
    <t>01.7.03.01-0002</t>
  </si>
  <si>
    <t>ТССЦ Республики Крым (ред. 2017), 01.7.03.01-0002, Приказ Минстроя России от 28.09.2017 г. № 1346/пр</t>
  </si>
  <si>
    <t>Вода водопроводная</t>
  </si>
  <si>
    <t>01.7.11.04-0071</t>
  </si>
  <si>
    <t>ТССЦ Республики Крым (ред. 2017), 01.7.11.04-0071, Приказ Минстроя России от 28.09.2017 г. № 1346/пр</t>
  </si>
  <si>
    <t>Проволока сварочная легированная диаметром 2 мм</t>
  </si>
  <si>
    <t>01.7.19.04-0031</t>
  </si>
  <si>
    <t>ТССЦ Республики Крым (ред. 2017), 01.7.19.04-0031, Приказ Минстроя России от 28.09.2017 г. № 1346/пр</t>
  </si>
  <si>
    <t>Прокладки резиновые (пластина техническая прессованная)</t>
  </si>
  <si>
    <t>91.05.02-005</t>
  </si>
  <si>
    <t>ТСЭМ Республики Крым (ред. 2017), 91.05.02-005, Приказ Минстроя России от 28.09.2017 г. № 1296/пр</t>
  </si>
  <si>
    <t>Краны козловые, грузоподъемность 32 т</t>
  </si>
  <si>
    <t>91.05.04-010</t>
  </si>
  <si>
    <t>ТСЭМ Республики Крым (ред. 2017), 91.05.04-010, Приказ Минстроя России от 28.09.2017 г. № 1296/пр</t>
  </si>
  <si>
    <t>Краны мостовые электрические, грузоподъемность 50 т</t>
  </si>
  <si>
    <t>91.09.03-035</t>
  </si>
  <si>
    <t>ТСЭМ Республики Крым (ред. 2017), 91.09.03-035, Приказ Минстроя России от 28.09.2017 г. № 1296/пр</t>
  </si>
  <si>
    <t>Платформы широкой колеи 71 т</t>
  </si>
  <si>
    <t>91.09.05-022</t>
  </si>
  <si>
    <t>ТСЭМ Республики Крым (ред. 2017), 91.09.05-022, Приказ Минстроя России от 28.09.2017 г. № 1296/пр</t>
  </si>
  <si>
    <t>Тепловозы широкой колеи маневровые, мощность 552 кВт (750 л.с.)</t>
  </si>
  <si>
    <t>01.7.11.07-0033</t>
  </si>
  <si>
    <t>ТССЦ Республики Крым (ред. 2017), 01.7.11.07-0033, Приказ Минстроя России от 28.09.2017 г. № 1346/пр</t>
  </si>
  <si>
    <t>Электроды диаметром 4 мм Э42А</t>
  </si>
  <si>
    <t>91.05.06-009</t>
  </si>
  <si>
    <t>ТСЭМ Республики Крым (ред. 2017), 91.05.06-009, Приказ Минстроя России от 28.09.2017 г. № 1296/пр</t>
  </si>
  <si>
    <t>Краны на гусеничном ходу, грузоподъемность 50-63 т</t>
  </si>
  <si>
    <t>91.15.02-024</t>
  </si>
  <si>
    <t>ТСЭМ Республики Крым (ред. 2017), 91.15.02-024, Приказ Минстроя России от 28.09.2017 г. № 1296/пр</t>
  </si>
  <si>
    <t>Тракторы на гусеничном ходу, мощность 79 кВт (108 л.с.)</t>
  </si>
  <si>
    <t>01.7.11.07-0032</t>
  </si>
  <si>
    <t>ТССЦ Республики Крым (ред. 2017), 01.7.11.07-0032, Приказ Минстроя России от 28.09.2017 г. № 1346/пр</t>
  </si>
  <si>
    <t>Электроды диаметром 4 мм Э42</t>
  </si>
  <si>
    <t>07.2.07.12-0020</t>
  </si>
  <si>
    <t>ТССЦ Республики Крым (ред. 2017), 07.2.07.12-0020, Приказ Минстроя России от 28.09.2017 г. № 1397/пр</t>
  </si>
  <si>
    <t>Отдельные конструктивные элементы зданий и сооружений с преобладанием горячекатаных профилей, средняя масса сборочной единицы от 0,1 до 0,5 т</t>
  </si>
  <si>
    <t>11.1.03.01-0077</t>
  </si>
  <si>
    <t>ТССЦ Республики Крым (ред. 2017), 11.1.03.01-0077, Приказ Минстроя России от 28.09.2017 г. № 1397/пр</t>
  </si>
  <si>
    <t>Бруски обрезные хвойных пород длиной 4-6,5 м, шириной 75-150 мм, толщиной 40-75 мм, I сорта</t>
  </si>
  <si>
    <t>91.10.01-001</t>
  </si>
  <si>
    <t>ТСЭМ Республики Крым (ред. 2017), 91.10.01-001, Приказ Минстроя России от 28.09.2017 г. № 1296/пр</t>
  </si>
  <si>
    <t>Агрегаты наполнительно-опрессовочные до 70 м3/ч</t>
  </si>
  <si>
    <t>01.7.03.01-0006</t>
  </si>
  <si>
    <t>ТССЦ Республики Крым (ред. 2017), 01.7.03.01-0006, Приказ Минстроя России от 28.09.2017 г. № 1346/пр</t>
  </si>
  <si>
    <t>Вода химически очищенная</t>
  </si>
  <si>
    <t>1-100-39-82</t>
  </si>
  <si>
    <t>Рабочий среднего разряда 3.9</t>
  </si>
  <si>
    <t>01.7.15.02-0051</t>
  </si>
  <si>
    <t>ТССЦ Республики Крым (ред. 2017), 01.7.15.02-0051, Приказ Минстроя России от 28.09.2017 г. № 1346/пр</t>
  </si>
  <si>
    <t>Болты анкерные</t>
  </si>
  <si>
    <t>04.3.01.09-0014</t>
  </si>
  <si>
    <t>ТССЦ Республики Крым (ред. 2017), 04.3.01.09-0014, Приказ Минстроя России от 28.09.2017 г. № 1346/пр</t>
  </si>
  <si>
    <t>Раствор готовый кладочный цементный марки 100</t>
  </si>
  <si>
    <t>07.2.07.12-0001</t>
  </si>
  <si>
    <t>ТССЦ Республики Крым (ред. 2017), 07.2.07.12-0001, Приказ Минстроя России от 28.09.2017 г. № 1397/пр</t>
  </si>
  <si>
    <t>Конструктивные элементы вспомогательного назначения массой не более 50 кг с преобладанием толстолистовой стали без отверстий и сборосварочных операций</t>
  </si>
  <si>
    <t>17.4.03.03-0002</t>
  </si>
  <si>
    <t>ТССЦ Республики Крым (ред. 2017), 17.4.03.03-0002, Приказ Минстроя России от 28.09.2017 г. № 1396/пр</t>
  </si>
  <si>
    <t>Мертель периклазовый, периклазохромитовый и хромитопериклазовый для установок внепечного вакуумирования стали марки МПХВ</t>
  </si>
  <si>
    <t>17.4.05.01-0021</t>
  </si>
  <si>
    <t>ТССЦ Республики Крым (ред. 2017), 17.4.05.01-0021, Приказ Минстроя России от 28.09.2017 г. № 1396/пр</t>
  </si>
  <si>
    <t>Глина огнеупорная молотая</t>
  </si>
  <si>
    <t>17.4.05.14-0012</t>
  </si>
  <si>
    <t>ТССЦ Республики Крым (ред. 2017), 17.4.05.14-0012, Приказ Минстроя России от 28.09.2017 г. № 1396/пр</t>
  </si>
  <si>
    <t>Порошок шамотный марки ПШГ глинистый</t>
  </si>
  <si>
    <t>1-100-31-82</t>
  </si>
  <si>
    <t>Рабочий среднего разряда 3.1</t>
  </si>
  <si>
    <t>11.2.13.06-0011</t>
  </si>
  <si>
    <t>ТССЦ Республики Крым (ред. 2017), 11.2.13.06-0011, Приказ Минстроя России от 28.09.2017 г. № 1397/пр</t>
  </si>
  <si>
    <t>Щиты: настила</t>
  </si>
  <si>
    <t>1-100-55-82</t>
  </si>
  <si>
    <t>Рабочий среднего разряда 5.5</t>
  </si>
  <si>
    <t>91.05.04-005</t>
  </si>
  <si>
    <t>ТСЭМ Республики Крым (ред. 2017), 91.05.04-005, Приказ Минстроя России от 28.09.2017 г. № 1296/пр</t>
  </si>
  <si>
    <t>Краны мостовые электрические, грузоподъемность 5 т</t>
  </si>
  <si>
    <t>91.06.08-003</t>
  </si>
  <si>
    <t>ТСЭМ Республики Крым (ред. 2017), 91.06.08-003, Приказ Минстроя России от 28.09.2017 г. № 1296/пр</t>
  </si>
  <si>
    <t>Тельферы электрические 2 т</t>
  </si>
  <si>
    <t>91.21.19-024</t>
  </si>
  <si>
    <t>ТСЭМ Республики Крым (ред. 2017), 91.21.19-024, Приказ Минстроя России от 28.09.2017 г. № 1296/пр</t>
  </si>
  <si>
    <t>Станок для резки керамики</t>
  </si>
  <si>
    <t>17.4.03.01-0008</t>
  </si>
  <si>
    <t>ТССЦ Республики Крым (ред. 2017), 17.4.03.01-0008, Приказ Минстроя России от 28.09.2017 г. № 1396/пр</t>
  </si>
  <si>
    <t>Мертели огнеупорные алюмосиликатные марки МШ-28</t>
  </si>
  <si>
    <t>1-100-51-82</t>
  </si>
  <si>
    <t>Рабочий среднего разряда 5.1</t>
  </si>
  <si>
    <t>11.2.11.05-0003</t>
  </si>
  <si>
    <t>ТССЦ Республики Крым (ред. 2017), 11.2.11.05-0003, Приказ Минстроя России от 28.09.2017 г. № 1397/пр</t>
  </si>
  <si>
    <t>Фанера клееная марки ФК и ФБА, сорт В/ВВ толщиной 5-7 мм</t>
  </si>
  <si>
    <t>91.21.22-443</t>
  </si>
  <si>
    <t>ТСЭМ Республики Крым (ред. 2017), 91.21.22-443, Приказ Минстроя России от 28.09.2017 г. № 1296/пр</t>
  </si>
  <si>
    <t>Установки для изготовления бандажей, диафрагм, пряжек</t>
  </si>
  <si>
    <t>08.3.02.01-0041</t>
  </si>
  <si>
    <t>ТССЦ Республики Крым (ред. 2017), 08.3.02.01-0041, Приказ Минстроя России от 28.09.2017 г. № 1397/пр</t>
  </si>
  <si>
    <t>Лента стальная упаковочная, мягкая, нормальной точности 0,7х20-50 мм</t>
  </si>
  <si>
    <t>14.1.02.03-0001</t>
  </si>
  <si>
    <t>ТССЦ Республики Крым (ред. 2017), 14.1.02.03-0001, Приказ Минстроя России от 28.09.2017 г. № 1396/пр</t>
  </si>
  <si>
    <t>Клей ПВА</t>
  </si>
  <si>
    <t>01.7.11.07-0041</t>
  </si>
  <si>
    <t>ТССЦ Республики Крым (ред. 2017), 01.7.11.07-0041, Приказ Минстроя России от 28.09.2017 г. № 1346/пр</t>
  </si>
  <si>
    <t>Электроды диаметром 4 мм Э55</t>
  </si>
  <si>
    <t>2-500-10-82</t>
  </si>
  <si>
    <t>Инженер теплотехник, категории I</t>
  </si>
  <si>
    <t>2-500-20-82</t>
  </si>
  <si>
    <t>Инженер теплотехник, категории II</t>
  </si>
  <si>
    <t>2-500-30-82</t>
  </si>
  <si>
    <t>Инженер теплотехник, категории III</t>
  </si>
  <si>
    <t>17.1.02.05</t>
  </si>
  <si>
    <t>Плиты огнеупорные теплоизоляционные</t>
  </si>
  <si>
    <t>08.1.02.17</t>
  </si>
  <si>
    <t>Сетка проволочная стальная плетеная и крученая</t>
  </si>
  <si>
    <t>07.2.07.13</t>
  </si>
  <si>
    <t>Конструкции стальные</t>
  </si>
  <si>
    <t>999-0005</t>
  </si>
  <si>
    <t>Масса оборудования</t>
  </si>
  <si>
    <t>19.3.01.13</t>
  </si>
  <si>
    <t>Клапаны противовзрывные</t>
  </si>
  <si>
    <t>01.7.16.02</t>
  </si>
  <si>
    <t>Детали деревянные лесов</t>
  </si>
  <si>
    <t>Детали стальных трубчатых лесов</t>
  </si>
  <si>
    <t>Изделия алюмосиликатные шамотные</t>
  </si>
  <si>
    <t>01.7.20.08</t>
  </si>
  <si>
    <t>Ткань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</si>
  <si>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</si>
  <si>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Табл.2, п.3  Наименование: При демонтаже (разборке) систем инженерно-технического обеспечения</t>
  </si>
  <si>
    <t>Поправка: Табл.2, п.3  Наименование: При демонтаже (разборке) систем инженерно-технического обеспечения  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</t>
  </si>
  <si>
    <t>Поправка: Прил.2, Табл.2, п. 1.1  Наименование: Производство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работ отсутствуют загромождающие помещение предметы  Поправка: Табл.2, п.3  Наименование: При демонтаже (разборке) систем инженерно-технического обеспечения</t>
  </si>
  <si>
    <t>Поправка: Табл.3, п.3  Наименование: Демонтаж: Оборудование, не пригодное для дальнейшего использования, (предназначено в лом) с разборкой и резкой на части  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</t>
  </si>
  <si>
    <t>Поправка: Табл.2, п.3  Наименование: При демонтаже (разборке) систем инженерно-технического обеспечения  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п.8.7.1  Наименование: При выполнении работ в существующих зданиях и сооружениях, аналогичных процессам при новом строительстве (кроме работ по нормам сборника № 46 «Работы при реконструкции зданий и сооружений»)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</si>
  <si>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Табл.3, п.3  Наименование: Демонтаж: Оборудование, не пригодное для дальнейшего использования, (предназначено в лом) с разборкой и резкой на части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</si>
  <si>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Прил. 9.3, п.5  Наименование: Разборка (демонтаж) металлических конструкций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</si>
  <si>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п.8.7.1  Наименование: При выполнении работ в существующих зданиях и сооружениях, аналогичных процессам при новом строительстве (кроме работ по нормам сборника № 46 «Работы при реконструкции зданий и сооружений»)</t>
  </si>
  <si>
    <t>Поправка: Прил.2, Табл.4, п. 1  Наименование: Производство работ осуществляется в помещениях эксплуатируемого объекта капитального строительства без остановки рабочего процесса предприятия, при этом в зоне производства работ имеются действующее технологическое или лабораторное оборудование, мебель и иные загромождающие помещения предметы</t>
  </si>
  <si>
    <t>Smeta.RU  (495) 974-1589</t>
  </si>
  <si>
    <t>_PS_</t>
  </si>
  <si>
    <t>Smeta.RU</t>
  </si>
  <si>
    <t/>
  </si>
  <si>
    <t>Новая стройка 1</t>
  </si>
  <si>
    <t>Капитальны ремонт водогрейного котла КВГМ-20 на котельной по пер. Фруктовый, 13.</t>
  </si>
  <si>
    <t>19.01.18</t>
  </si>
  <si>
    <t>Капитальный ремонт водогрейного котла КВГМ-20 на котельной по пер.Фруктовый, 13</t>
  </si>
  <si>
    <t>Т.Ф. Петрихина</t>
  </si>
  <si>
    <t>вед. инженерПТО по проектно-сметной работе</t>
  </si>
  <si>
    <t>Р.Л. Кравчук</t>
  </si>
  <si>
    <t>начальник ПТО</t>
  </si>
  <si>
    <t>С.М. Забара</t>
  </si>
  <si>
    <t>главный инженер</t>
  </si>
  <si>
    <t>Сметные нормы списания</t>
  </si>
  <si>
    <t>Коды ценников</t>
  </si>
  <si>
    <t>Крым Республика ТСНБ-2017</t>
  </si>
  <si>
    <t>ТР для Версии 10: Центральные регионы (с учетом п-ма 2536-ИП/12/ГС от 22.03.2017 г</t>
  </si>
  <si>
    <t>Поправки  для ГСН 2017 от 25.10.2017 г</t>
  </si>
  <si>
    <t>02-02-01</t>
  </si>
  <si>
    <t>капремонт котла КВГМ-20-150</t>
  </si>
  <si>
    <t>Капитальный ремонт прозводственных зданий</t>
  </si>
  <si>
    <t>1</t>
  </si>
  <si>
    <t>разборка обмуровки</t>
  </si>
  <si>
    <t>45-08-001-03</t>
  </si>
  <si>
    <t>Разборка кладки из огнеупорных изделий ошлаковавшейся. Демонтаж жаропламенной перегородки котла.</t>
  </si>
  <si>
    <t>м3</t>
  </si>
  <si>
    <t>ТЕР Республики Крым (ред. 2017), 45-08-001-03, Приказ Минстроя России от 28.09.2017 г. № 1354/пр</t>
  </si>
  <si>
    <t>)*1,2</t>
  </si>
  <si>
    <t>Общестроительные работы</t>
  </si>
  <si>
    <t>Промышленные печи и трубы</t>
  </si>
  <si>
    <t>ФЕР-45</t>
  </si>
  <si>
    <t>Поправка: Прил.2, Табл.3, п. 1.1</t>
  </si>
  <si>
    <t>*0,85</t>
  </si>
  <si>
    <t>Сборник индексов пересчета для РКрым за 4 квартал 2017г.</t>
  </si>
  <si>
    <t>*0,8</t>
  </si>
  <si>
    <t>2</t>
  </si>
  <si>
    <t>Разборка кладки из огнеупорных изделий ошлаковавшейся. Демонтаж пода котла.</t>
  </si>
  <si>
    <t>3</t>
  </si>
  <si>
    <t>45-04-006-02</t>
  </si>
  <si>
    <t>Обмуровка поверхности котлов плитами теплоизоляционными. Демонтаж наружного слоя тепловой изоляции кладки котла.</t>
  </si>
  <si>
    <t>ТЕР Республики Крым (ред. 2017), 45-04-006-02, Приказ Минстроя России от 28.09.2017 г. № 1354/пр</t>
  </si>
  <si>
    <t>)*0</t>
  </si>
  <si>
    <t>)*1,2)*0,4</t>
  </si>
  <si>
    <t>Поправка: Прил.2, Табл.3, п. 1.1  Поправка: Табл.2, п.3</t>
  </si>
  <si>
    <t>4</t>
  </si>
  <si>
    <t>45-04-003-01</t>
  </si>
  <si>
    <t>Обмуровка экранов жаростойким бетоном толщиной слоя до 40 мм.Демонтаж.</t>
  </si>
  <si>
    <t>ТЕР Республики Крым (ред. 2017), 45-04-003-01, Приказ Минстроя России от 28.09.2017 г. № 1354/пр</t>
  </si>
  <si>
    <t>)*0,4)*1,2</t>
  </si>
  <si>
    <t>Поправка: Табл.2, п.3  Поправка: Прил.2, Табл.3, п. 1.1</t>
  </si>
  <si>
    <t>5</t>
  </si>
  <si>
    <t>45-04-009-01</t>
  </si>
  <si>
    <t>Торкретирование огнеупорным раствором барабанов и коллекторов. Демонтаж.</t>
  </si>
  <si>
    <t>ТЕР Республики Крым (ред. 2017), 45-04-009-01, Приказ Минстроя России от 28.09.2017 г. № 1354/пр</t>
  </si>
  <si>
    <t>6</t>
  </si>
  <si>
    <t>45-04-010-02</t>
  </si>
  <si>
    <t>Уплотнительная обмазка поверхности котлов раствором магнезиальным. Демонтаж.</t>
  </si>
  <si>
    <t>100 м2</t>
  </si>
  <si>
    <t>ТЕР Республики Крым (ред. 2017), 45-04-010-02, Приказ Минстроя России от 28.09.2017 г. № 1354/пр</t>
  </si>
  <si>
    <t>7</t>
  </si>
  <si>
    <t>45-04-004-03</t>
  </si>
  <si>
    <t>Прокладка пергамина между слоями обмуровки.Демонтаж пергамина между слоями обмуровки.</t>
  </si>
  <si>
    <t>ТЕР Республики Крым (ред. 2017), 45-04-004-03, Приказ Минстроя России от 28.09.2017 г. № 1354/пр</t>
  </si>
  <si>
    <t>8</t>
  </si>
  <si>
    <t>45-04-007-01</t>
  </si>
  <si>
    <t>Набивка массой хромитовой зажигательных поясов экранов. Демонтаж набивки.</t>
  </si>
  <si>
    <t>ТЕР Республики Крым (ред. 2017), 45-04-007-01, Приказ Минстроя России от 28.09.2017 г. № 1354/пр</t>
  </si>
  <si>
    <t>9</t>
  </si>
  <si>
    <t>26-01-048-02</t>
  </si>
  <si>
    <t>Устройство на трубопроводах каркаса изоляции из сетки.Демонтаж.</t>
  </si>
  <si>
    <t>ТЕР Республики Крым (ред. 2017), 26-01-048-02, Приказ Минстроя России от 28.09.2017 г. № 1336/пр</t>
  </si>
  <si>
    <t>Теплоизоляционные работы</t>
  </si>
  <si>
    <t>ФЕР-26</t>
  </si>
  <si>
    <t>Поправка: Прил.2, Табл.2, п. 1.1  Поправка: Табл.2, п.3</t>
  </si>
  <si>
    <t>10</t>
  </si>
  <si>
    <t>45-05-011-01</t>
  </si>
  <si>
    <t>Изоляция кладки печей, котлов, трубопроводов асбестовым картоном.Демонтаж.</t>
  </si>
  <si>
    <t>100 кг</t>
  </si>
  <si>
    <t>котел</t>
  </si>
  <si>
    <t>Ведомость объемов работ</t>
  </si>
  <si>
    <t>Демонтаж трубопроводов диам.25мм дренажных и воздушных.</t>
  </si>
  <si>
    <t>на капитальный ремонт котла КВ-ГМ-20-150 в котельной по адресу: Магистральное шоссе, 3, г. Керчь, Республика Крым</t>
  </si>
  <si>
    <t>Приложение №1 к Технической части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</si>
</sst>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8"/>
      <name val="Arial"/>
      <charset val="204"/>
    </font>
    <font>
      <b/>
      <sz val="10"/>
      <color indexed="16"/>
      <name val="Arial"/>
      <charset val="204"/>
    </font>
    <font>
      <b/>
      <sz val="10"/>
      <color indexed="20"/>
      <name val="Arial"/>
      <charset val="204"/>
    </font>
    <font>
      <b/>
      <sz val="10"/>
      <color indexed="17"/>
      <name val="Arial"/>
      <charset val="204"/>
    </font>
    <font>
      <sz val="10"/>
      <color indexed="17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sz val="10"/>
      <color indexed="16"/>
      <name val="Arial"/>
      <charset val="204"/>
    </font>
    <font>
      <b/>
      <sz val="10"/>
      <color indexed="14"/>
      <name val="Arial"/>
      <charset val="204"/>
    </font>
    <font>
      <sz val="9"/>
      <name val="Arial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3"/>
      <name val="Arial"/>
      <family val="2"/>
      <charset val="204"/>
    </font>
    <font>
      <sz val="11"/>
      <name val="Arial"/>
      <charset val="204"/>
    </font>
    <font>
      <sz val="8"/>
      <name val="Arial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Border="1" applyAlignment="1">
      <alignment horizontal="right"/>
    </xf>
    <xf numFmtId="0" fontId="13" fillId="0" borderId="0" xfId="0" applyFont="1" applyAlignment="1">
      <alignment horizontal="left" vertical="top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left" wrapText="1"/>
    </xf>
    <xf numFmtId="0" fontId="16" fillId="0" borderId="1" xfId="0" applyFont="1" applyBorder="1" applyAlignment="1">
      <alignment horizontal="right" wrapText="1"/>
    </xf>
    <xf numFmtId="0" fontId="16" fillId="0" borderId="1" xfId="0" applyFont="1" applyBorder="1" applyAlignment="1">
      <alignment horizontal="right"/>
    </xf>
    <xf numFmtId="0" fontId="13" fillId="0" borderId="0" xfId="0" applyFont="1"/>
    <xf numFmtId="0" fontId="16" fillId="0" borderId="3" xfId="0" applyFont="1" applyFill="1" applyBorder="1" applyAlignment="1">
      <alignment horizontal="left" vertical="top"/>
    </xf>
    <xf numFmtId="0" fontId="18" fillId="0" borderId="0" xfId="0" applyFont="1"/>
    <xf numFmtId="0" fontId="19" fillId="0" borderId="0" xfId="0" applyFont="1"/>
    <xf numFmtId="0" fontId="15" fillId="0" borderId="1" xfId="0" applyFont="1" applyBorder="1" applyAlignment="1">
      <alignment horizontal="center" wrapText="1"/>
    </xf>
    <xf numFmtId="0" fontId="13" fillId="0" borderId="0" xfId="0" applyFont="1" applyBorder="1" applyAlignment="1">
      <alignment horizontal="right"/>
    </xf>
    <xf numFmtId="0" fontId="14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8"/>
  <sheetViews>
    <sheetView tabSelected="1" view="pageBreakPreview" zoomScaleSheetLayoutView="100" workbookViewId="0">
      <selection activeCell="B4" sqref="B4"/>
    </sheetView>
  </sheetViews>
  <sheetFormatPr defaultRowHeight="12.75" x14ac:dyDescent="0.2"/>
  <cols>
    <col min="1" max="1" width="6.7109375" customWidth="1"/>
    <col min="2" max="2" width="75.7109375" customWidth="1"/>
    <col min="3" max="5" width="15.7109375" customWidth="1"/>
  </cols>
  <sheetData>
    <row r="1" spans="1:5" x14ac:dyDescent="0.2">
      <c r="A1" s="11"/>
    </row>
    <row r="2" spans="1:5" ht="14.25" x14ac:dyDescent="0.2">
      <c r="C2" s="12"/>
      <c r="D2" s="12"/>
    </row>
    <row r="3" spans="1:5" ht="15" x14ac:dyDescent="0.25">
      <c r="C3" s="12"/>
      <c r="D3" s="13"/>
    </row>
    <row r="4" spans="1:5" ht="48.75" customHeight="1" x14ac:dyDescent="0.25">
      <c r="C4" s="31" t="s">
        <v>799</v>
      </c>
      <c r="D4" s="31"/>
    </row>
    <row r="5" spans="1:5" ht="15" x14ac:dyDescent="0.25">
      <c r="C5" s="29"/>
      <c r="D5" s="29"/>
    </row>
    <row r="6" spans="1:5" ht="15" x14ac:dyDescent="0.25">
      <c r="C6" s="29"/>
      <c r="D6" s="29"/>
    </row>
    <row r="7" spans="1:5" ht="15" x14ac:dyDescent="0.25">
      <c r="C7" s="14"/>
      <c r="D7" s="14"/>
    </row>
    <row r="8" spans="1:5" ht="15" x14ac:dyDescent="0.25">
      <c r="C8" s="13"/>
      <c r="D8" s="12"/>
    </row>
    <row r="9" spans="1:5" ht="14.25" x14ac:dyDescent="0.2">
      <c r="A9" s="12"/>
      <c r="B9" s="12"/>
      <c r="C9" s="12"/>
      <c r="D9" s="12"/>
      <c r="E9" s="12"/>
    </row>
    <row r="10" spans="1:5" ht="15.75" x14ac:dyDescent="0.25">
      <c r="A10" s="30" t="s">
        <v>796</v>
      </c>
      <c r="B10" s="30"/>
      <c r="C10" s="30"/>
      <c r="D10" s="30"/>
      <c r="E10" s="12"/>
    </row>
    <row r="11" spans="1:5" ht="31.5" customHeight="1" x14ac:dyDescent="0.25">
      <c r="A11" s="31" t="s">
        <v>798</v>
      </c>
      <c r="B11" s="31"/>
      <c r="C11" s="31"/>
      <c r="D11" s="31"/>
      <c r="E11" s="12"/>
    </row>
    <row r="12" spans="1:5" ht="14.25" x14ac:dyDescent="0.2">
      <c r="A12" s="12"/>
      <c r="B12" s="12"/>
      <c r="C12" s="12"/>
      <c r="D12" s="12"/>
      <c r="E12" s="12"/>
    </row>
    <row r="13" spans="1:5" ht="15" x14ac:dyDescent="0.2">
      <c r="A13" s="12"/>
      <c r="B13" s="15" t="s">
        <v>518</v>
      </c>
      <c r="C13" s="12"/>
      <c r="D13" s="12"/>
      <c r="E13" s="12"/>
    </row>
    <row r="14" spans="1:5" ht="15" x14ac:dyDescent="0.2">
      <c r="A14" s="12"/>
      <c r="B14" s="15" t="s">
        <v>519</v>
      </c>
      <c r="C14" s="12"/>
      <c r="D14" s="12"/>
      <c r="E14" s="12"/>
    </row>
    <row r="15" spans="1:5" ht="15" x14ac:dyDescent="0.2">
      <c r="A15" s="12"/>
      <c r="B15" s="15" t="s">
        <v>520</v>
      </c>
      <c r="C15" s="12"/>
      <c r="D15" s="12"/>
      <c r="E15" s="12"/>
    </row>
    <row r="16" spans="1:5" ht="28.5" x14ac:dyDescent="0.2">
      <c r="A16" s="16" t="s">
        <v>521</v>
      </c>
      <c r="B16" s="16" t="s">
        <v>522</v>
      </c>
      <c r="C16" s="16" t="s">
        <v>523</v>
      </c>
      <c r="D16" s="16" t="s">
        <v>524</v>
      </c>
      <c r="E16" s="17" t="s">
        <v>525</v>
      </c>
    </row>
    <row r="17" spans="1:5" ht="14.25" x14ac:dyDescent="0.2">
      <c r="A17" s="18">
        <v>1</v>
      </c>
      <c r="B17" s="18">
        <v>2</v>
      </c>
      <c r="C17" s="18">
        <v>3</v>
      </c>
      <c r="D17" s="18">
        <v>4</v>
      </c>
      <c r="E17" s="19">
        <v>5</v>
      </c>
    </row>
    <row r="18" spans="1:5" ht="16.5" x14ac:dyDescent="0.25">
      <c r="A18" s="28" t="str">
        <f>CONCATENATE("Раздел: ", Source!G26)</f>
        <v>Раздел: разборка обмуровки</v>
      </c>
      <c r="B18" s="28"/>
      <c r="C18" s="28"/>
      <c r="D18" s="28"/>
      <c r="E18" s="28"/>
    </row>
    <row r="19" spans="1:5" ht="28.5" x14ac:dyDescent="0.2">
      <c r="A19" s="20" t="str">
        <f>Source!E30</f>
        <v>1</v>
      </c>
      <c r="B19" s="21" t="str">
        <f>Source!G30</f>
        <v>Разборка кладки из огнеупорных изделий ошлаковавшейся. Демонтаж жаропламенной перегородки котла.</v>
      </c>
      <c r="C19" s="22" t="str">
        <f>Source!H30</f>
        <v>м3</v>
      </c>
      <c r="D19" s="23">
        <f>Source!I30</f>
        <v>1.8</v>
      </c>
      <c r="E19" s="20"/>
    </row>
    <row r="20" spans="1:5" ht="28.5" x14ac:dyDescent="0.2">
      <c r="A20" s="20" t="str">
        <f>Source!E32</f>
        <v>2</v>
      </c>
      <c r="B20" s="21" t="str">
        <f>Source!G32</f>
        <v>Разборка кладки из огнеупорных изделий ошлаковавшейся. Демонтаж пода котла.</v>
      </c>
      <c r="C20" s="22" t="str">
        <f>Source!H32</f>
        <v>м3</v>
      </c>
      <c r="D20" s="23">
        <f>Source!I32</f>
        <v>2.2000000000000002</v>
      </c>
      <c r="E20" s="20"/>
    </row>
    <row r="21" spans="1:5" ht="28.5" x14ac:dyDescent="0.2">
      <c r="A21" s="20" t="str">
        <f>Source!E34</f>
        <v>3</v>
      </c>
      <c r="B21" s="21" t="str">
        <f>Source!G34</f>
        <v>Обмуровка поверхности котлов плитами теплоизоляционными. Демонтаж наружного слоя тепловой изоляции кладки котла.</v>
      </c>
      <c r="C21" s="22" t="str">
        <f>Source!H34</f>
        <v>м3</v>
      </c>
      <c r="D21" s="23">
        <f>Source!I34</f>
        <v>5.4</v>
      </c>
      <c r="E21" s="20"/>
    </row>
    <row r="22" spans="1:5" ht="28.5" x14ac:dyDescent="0.2">
      <c r="A22" s="20" t="str">
        <f>Source!E36</f>
        <v>4</v>
      </c>
      <c r="B22" s="21" t="str">
        <f>Source!G36</f>
        <v>Обмуровка экранов жаростойким бетоном толщиной слоя до 40 мм.Демонтаж.</v>
      </c>
      <c r="C22" s="22" t="str">
        <f>Source!H36</f>
        <v>м3</v>
      </c>
      <c r="D22" s="23">
        <f>Source!I36</f>
        <v>2.7</v>
      </c>
      <c r="E22" s="20"/>
    </row>
    <row r="23" spans="1:5" ht="28.5" x14ac:dyDescent="0.2">
      <c r="A23" s="20" t="str">
        <f>Source!E38</f>
        <v>5</v>
      </c>
      <c r="B23" s="21" t="str">
        <f>Source!G38</f>
        <v>Торкретирование огнеупорным раствором барабанов и коллекторов. Демонтаж.</v>
      </c>
      <c r="C23" s="22" t="str">
        <f>Source!H38</f>
        <v>м3</v>
      </c>
      <c r="D23" s="23">
        <f>Source!I38</f>
        <v>0.17</v>
      </c>
      <c r="E23" s="20"/>
    </row>
    <row r="24" spans="1:5" ht="28.5" x14ac:dyDescent="0.2">
      <c r="A24" s="20" t="str">
        <f>Source!E40</f>
        <v>6</v>
      </c>
      <c r="B24" s="21" t="str">
        <f>Source!G40</f>
        <v>Уплотнительная обмазка поверхности котлов раствором магнезиальным. Демонтаж.</v>
      </c>
      <c r="C24" s="22" t="str">
        <f>Source!H40</f>
        <v>100 м2</v>
      </c>
      <c r="D24" s="23">
        <f>Source!I40</f>
        <v>0.2</v>
      </c>
      <c r="E24" s="20"/>
    </row>
    <row r="25" spans="1:5" ht="28.5" x14ac:dyDescent="0.2">
      <c r="A25" s="20" t="str">
        <f>Source!E42</f>
        <v>7</v>
      </c>
      <c r="B25" s="21" t="str">
        <f>Source!G42</f>
        <v>Прокладка пергамина между слоями обмуровки.Демонтаж пергамина между слоями обмуровки.</v>
      </c>
      <c r="C25" s="22" t="str">
        <f>Source!H42</f>
        <v>100 м2</v>
      </c>
      <c r="D25" s="23">
        <f>Source!I42</f>
        <v>0.68</v>
      </c>
      <c r="E25" s="20"/>
    </row>
    <row r="26" spans="1:5" ht="28.5" x14ac:dyDescent="0.2">
      <c r="A26" s="20" t="str">
        <f>Source!E44</f>
        <v>8</v>
      </c>
      <c r="B26" s="21" t="str">
        <f>Source!G44</f>
        <v>Набивка массой хромитовой зажигательных поясов экранов. Демонтаж набивки.</v>
      </c>
      <c r="C26" s="22" t="str">
        <f>Source!H44</f>
        <v>м3</v>
      </c>
      <c r="D26" s="23">
        <f>Source!I44</f>
        <v>0.03</v>
      </c>
      <c r="E26" s="20"/>
    </row>
    <row r="27" spans="1:5" ht="14.25" x14ac:dyDescent="0.2">
      <c r="A27" s="20" t="str">
        <f>Source!E46</f>
        <v>9</v>
      </c>
      <c r="B27" s="21" t="str">
        <f>Source!G46</f>
        <v>Устройство на трубопроводах каркаса изоляции из сетки.Демонтаж.</v>
      </c>
      <c r="C27" s="22" t="str">
        <f>Source!H46</f>
        <v>100 м2</v>
      </c>
      <c r="D27" s="23">
        <f>Source!I46</f>
        <v>1.4</v>
      </c>
      <c r="E27" s="20"/>
    </row>
    <row r="28" spans="1:5" ht="28.5" x14ac:dyDescent="0.2">
      <c r="A28" s="20" t="str">
        <f>Source!E48</f>
        <v>10</v>
      </c>
      <c r="B28" s="21" t="str">
        <f>Source!G48</f>
        <v>Изоляция кладки печей, котлов, трубопроводов асбестовым картоном.Демонтаж.</v>
      </c>
      <c r="C28" s="22" t="str">
        <f>Source!H48</f>
        <v>100 кг</v>
      </c>
      <c r="D28" s="23">
        <f>Source!I48</f>
        <v>1.5</v>
      </c>
      <c r="E28" s="20"/>
    </row>
    <row r="29" spans="1:5" ht="28.5" x14ac:dyDescent="0.2">
      <c r="A29" s="20" t="str">
        <f>Source!E50</f>
        <v>11</v>
      </c>
      <c r="B29" s="21" t="str">
        <f>Source!G50</f>
        <v>Изоляция кладки печей, котлов, трубопроводов асбестовым шнуром. Демонтаж.</v>
      </c>
      <c r="C29" s="22" t="str">
        <f>Source!H50</f>
        <v>100 кг</v>
      </c>
      <c r="D29" s="23">
        <f>Source!I50</f>
        <v>0.45</v>
      </c>
      <c r="E29" s="20"/>
    </row>
    <row r="30" spans="1:5" ht="16.5" x14ac:dyDescent="0.25">
      <c r="A30" s="28" t="str">
        <f>CONCATENATE("Раздел: ", Source!G82)</f>
        <v>Раздел: демонтажные работы</v>
      </c>
      <c r="B30" s="28"/>
      <c r="C30" s="28"/>
      <c r="D30" s="28"/>
      <c r="E30" s="28"/>
    </row>
    <row r="31" spans="1:5" ht="28.5" x14ac:dyDescent="0.2">
      <c r="A31" s="20" t="str">
        <f>Source!E86</f>
        <v>12</v>
      </c>
      <c r="B31" s="21" t="str">
        <f>Source!G86</f>
        <v>Поверхность конвективная с креплениями котлов теплопроизводительностью 35-58,2 МВт (30-50 Гкал/ч)</v>
      </c>
      <c r="C31" s="22" t="str">
        <f>Source!H86</f>
        <v>т</v>
      </c>
      <c r="D31" s="23">
        <f>Source!I86</f>
        <v>9.1999999999999993</v>
      </c>
      <c r="E31" s="20"/>
    </row>
    <row r="32" spans="1:5" ht="42.75" x14ac:dyDescent="0.2">
      <c r="A32" s="20" t="str">
        <f>Source!E88</f>
        <v>13</v>
      </c>
      <c r="B32" s="21" t="str">
        <f>Source!G88</f>
        <v>Экраны из гладких труб с опорами, подвесками и другими креплениями котлов теплопроизводительностью 35 МВт (30 Гкал/ч).Демонтаж бокового экрана</v>
      </c>
      <c r="C32" s="22" t="str">
        <f>Source!H88</f>
        <v>т</v>
      </c>
      <c r="D32" s="23">
        <f>Source!I88</f>
        <v>3.4</v>
      </c>
      <c r="E32" s="20"/>
    </row>
    <row r="33" spans="1:5" ht="42.75" x14ac:dyDescent="0.2">
      <c r="A33" s="20" t="str">
        <f>Source!E90</f>
        <v>14</v>
      </c>
      <c r="B33" s="21" t="str">
        <f>Source!G90</f>
        <v>Экраны из гладких труб с опорами, подвесками и другими креплениями котлов теплопроизводительностью 35 МВт (30 Гкал/ч).Демонтаж поворотного экрана.</v>
      </c>
      <c r="C33" s="22" t="str">
        <f>Source!H90</f>
        <v>т</v>
      </c>
      <c r="D33" s="23">
        <f>Source!I90</f>
        <v>0.38</v>
      </c>
      <c r="E33" s="20"/>
    </row>
    <row r="34" spans="1:5" ht="42.75" x14ac:dyDescent="0.2">
      <c r="A34" s="20" t="str">
        <f>Source!E92</f>
        <v>15</v>
      </c>
      <c r="B34" s="21" t="str">
        <f>Source!G92</f>
        <v>Экраны из гладких труб с опорами, подвесками и другими креплениями котлов теплопроизводительностью 35 МВт (30 Гкал/ч).Демонтаж фронтового экрана.</v>
      </c>
      <c r="C34" s="22" t="str">
        <f>Source!H92</f>
        <v>т</v>
      </c>
      <c r="D34" s="23">
        <f>Source!I92</f>
        <v>1.23</v>
      </c>
      <c r="E34" s="20"/>
    </row>
    <row r="35" spans="1:5" ht="42.75" x14ac:dyDescent="0.2">
      <c r="A35" s="20" t="str">
        <f>Source!E94</f>
        <v>16</v>
      </c>
      <c r="B35" s="21" t="str">
        <f>Source!G94</f>
        <v>Экраны из гладких труб с опорами, подвесками и другими креплениями котлов теплопроизводительностью 35 МВт (30 Гкал/ч). Демонтаж заднего экрана.</v>
      </c>
      <c r="C35" s="22" t="str">
        <f>Source!H94</f>
        <v>т</v>
      </c>
      <c r="D35" s="23">
        <f>Source!I94</f>
        <v>1.1499999999999999</v>
      </c>
      <c r="E35" s="20"/>
    </row>
    <row r="36" spans="1:5" ht="42.75" x14ac:dyDescent="0.2">
      <c r="A36" s="20" t="str">
        <f>Source!E96</f>
        <v>17</v>
      </c>
      <c r="B36" s="21" t="str">
        <f>Source!G96</f>
        <v>Экраны из гладких труб с опорами, подвесками и другими креплениями котлов теплопроизводительностью 35 МВт (30 Гкал/ч). Демонтаж фестонного экрана.</v>
      </c>
      <c r="C36" s="22" t="str">
        <f>Source!H96</f>
        <v>т</v>
      </c>
      <c r="D36" s="23">
        <f>Source!I96</f>
        <v>1.5</v>
      </c>
      <c r="E36" s="20"/>
    </row>
    <row r="37" spans="1:5" ht="57" x14ac:dyDescent="0.2">
      <c r="A37" s="20" t="str">
        <f>Source!E98</f>
        <v>18</v>
      </c>
      <c r="B37" s="21" t="str">
        <f>Source!G98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Демонтаж коллекторов.</v>
      </c>
      <c r="C37" s="22" t="str">
        <f>Source!H98</f>
        <v>т</v>
      </c>
      <c r="D37" s="23">
        <f>Source!I98</f>
        <v>3</v>
      </c>
      <c r="E37" s="20"/>
    </row>
    <row r="38" spans="1:5" ht="57" x14ac:dyDescent="0.2">
      <c r="A38" s="20" t="str">
        <f>Source!E100</f>
        <v>19</v>
      </c>
      <c r="B38" s="21" t="str">
        <f>Source!G100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Гкал/ч).Демонтаж перепускных труб коллекторов топочной камеры котла КВГМ.</v>
      </c>
      <c r="C38" s="22" t="str">
        <f>Source!H100</f>
        <v>т</v>
      </c>
      <c r="D38" s="23">
        <f>Source!I100</f>
        <v>3</v>
      </c>
      <c r="E38" s="20"/>
    </row>
    <row r="39" spans="1:5" ht="28.5" x14ac:dyDescent="0.2">
      <c r="A39" s="20" t="str">
        <f>Source!E102</f>
        <v>20</v>
      </c>
      <c r="B39" s="21" t="str">
        <f>Source!G102</f>
        <v>Монтаж лотков, решеток, затворов из полосовой и тонколистовой стали.Демонтаж</v>
      </c>
      <c r="C39" s="22" t="str">
        <f>Source!H102</f>
        <v>т</v>
      </c>
      <c r="D39" s="23">
        <f>Source!I102</f>
        <v>0.1</v>
      </c>
      <c r="E39" s="20"/>
    </row>
    <row r="40" spans="1:5" ht="14.25" x14ac:dyDescent="0.2">
      <c r="A40" s="20" t="str">
        <f>Source!E104</f>
        <v>21</v>
      </c>
      <c r="B40" s="21" t="s">
        <v>797</v>
      </c>
      <c r="C40" s="22" t="s">
        <v>61</v>
      </c>
      <c r="D40" s="23">
        <v>0.26400000000000001</v>
      </c>
      <c r="E40" s="20"/>
    </row>
    <row r="41" spans="1:5" ht="42.75" x14ac:dyDescent="0.2">
      <c r="A41" s="20" t="str">
        <f>Source!E106</f>
        <v>22</v>
      </c>
      <c r="B41" s="21" t="str">
        <f>Source!G106</f>
        <v>Арматура приварная с ручным приводом или без привода водопроводная на номинальное давление до 4 МПа, номинальный диаметр 25 мм.Демонтаж.</v>
      </c>
      <c r="C41" s="22" t="str">
        <f>Source!H106</f>
        <v>шт.</v>
      </c>
      <c r="D41" s="23">
        <f>Source!I106</f>
        <v>31</v>
      </c>
      <c r="E41" s="20"/>
    </row>
    <row r="42" spans="1:5" ht="28.5" x14ac:dyDescent="0.2">
      <c r="A42" s="20">
        <v>23</v>
      </c>
      <c r="B42" s="21" t="str">
        <f>Source!G112</f>
        <v>Монтаж бункеров из тонколистовой стали массой Монтаж бункеров и силосов стационарных. Демонтаж бункера.</v>
      </c>
      <c r="C42" s="22" t="str">
        <f>Source!H112</f>
        <v>т</v>
      </c>
      <c r="D42" s="23">
        <f>Source!I112</f>
        <v>0.26</v>
      </c>
      <c r="E42" s="20"/>
    </row>
    <row r="43" spans="1:5" ht="16.5" x14ac:dyDescent="0.25">
      <c r="A43" s="28" t="str">
        <f>CONCATENATE("Раздел: ", Source!G144)</f>
        <v>Раздел: монтажные работы</v>
      </c>
      <c r="B43" s="28"/>
      <c r="C43" s="28"/>
      <c r="D43" s="28"/>
      <c r="E43" s="28"/>
    </row>
    <row r="44" spans="1:5" ht="28.5" x14ac:dyDescent="0.2">
      <c r="A44" s="20">
        <v>24</v>
      </c>
      <c r="B44" s="21" t="str">
        <f>Source!G148</f>
        <v>Поверхность конвективная с креплениями котлов теплопроизводительностью 35-58,2 МВт (30-50 Гкал/ч)</v>
      </c>
      <c r="C44" s="22" t="str">
        <f>Source!H148</f>
        <v>т</v>
      </c>
      <c r="D44" s="23">
        <f>Source!I148</f>
        <v>9.1999999999999993</v>
      </c>
      <c r="E44" s="20"/>
    </row>
    <row r="45" spans="1:5" ht="42.75" x14ac:dyDescent="0.2">
      <c r="A45" s="20">
        <v>25</v>
      </c>
      <c r="B45" s="21" t="str">
        <f>Source!G150</f>
        <v>Экраны из гладких труб с опорами, подвесками и другими креплениями котлов теплопроизводительностью 35 МВт (30 Гкал/ч). Монтаж бокового экрана.</v>
      </c>
      <c r="C45" s="22" t="str">
        <f>Source!H150</f>
        <v>т</v>
      </c>
      <c r="D45" s="23">
        <f>Source!I150</f>
        <v>3.4</v>
      </c>
      <c r="E45" s="20"/>
    </row>
    <row r="46" spans="1:5" ht="42.75" x14ac:dyDescent="0.2">
      <c r="A46" s="20">
        <v>26</v>
      </c>
      <c r="B46" s="21" t="str">
        <f>Source!G152</f>
        <v>Экраны из гладких труб с опорами, подвесками и другими креплениями котлов теплопроизводительностью 35 МВт (30 Гкал/ч). Монтаж поворотного экрана.</v>
      </c>
      <c r="C46" s="22" t="str">
        <f>Source!H152</f>
        <v>т</v>
      </c>
      <c r="D46" s="23">
        <f>Source!I152</f>
        <v>0.38</v>
      </c>
      <c r="E46" s="20"/>
    </row>
    <row r="47" spans="1:5" ht="42.75" x14ac:dyDescent="0.2">
      <c r="A47" s="20">
        <v>27</v>
      </c>
      <c r="B47" s="21" t="str">
        <f>Source!G154</f>
        <v>Экраны из гладких труб с опорами, подвесками и другими креплениями котлов теплопроизводительностью 35 МВт (30 Гкал/ч). Монтаж фронтового  экрана.</v>
      </c>
      <c r="C47" s="22" t="str">
        <f>Source!H154</f>
        <v>т</v>
      </c>
      <c r="D47" s="23">
        <f>Source!I154</f>
        <v>1.23</v>
      </c>
      <c r="E47" s="20"/>
    </row>
    <row r="48" spans="1:5" ht="42.75" x14ac:dyDescent="0.2">
      <c r="A48" s="20">
        <v>28</v>
      </c>
      <c r="B48" s="21" t="str">
        <f>Source!G156</f>
        <v>Экраны из гладких труб с опорами, подвесками и другими креплениями котлов теплопроизводительностью 35 МВт (30 Гкал/ч).Монтаж заднего экрана.</v>
      </c>
      <c r="C48" s="22" t="str">
        <f>Source!H156</f>
        <v>т</v>
      </c>
      <c r="D48" s="23">
        <f>Source!I156</f>
        <v>1.1499999999999999</v>
      </c>
      <c r="E48" s="20"/>
    </row>
    <row r="49" spans="1:5" ht="42.75" x14ac:dyDescent="0.2">
      <c r="A49" s="20">
        <v>29</v>
      </c>
      <c r="B49" s="21" t="str">
        <f>Source!G158</f>
        <v>Экраны из гладких труб с опорами, подвесками и другими креплениями котлов теплопроизводительностью 35 МВт (30 Гкал/ч). Монтаж фестонного экрана.</v>
      </c>
      <c r="C49" s="22" t="str">
        <f>Source!H158</f>
        <v>т</v>
      </c>
      <c r="D49" s="23">
        <f>Source!I158</f>
        <v>1.5</v>
      </c>
      <c r="E49" s="20"/>
    </row>
    <row r="50" spans="1:5" ht="57" x14ac:dyDescent="0.2">
      <c r="A50" s="20">
        <v>30</v>
      </c>
      <c r="B50" s="21" t="str">
        <f>Source!G160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камер экранов котла КВГМ-20-150 труба Д219х10</v>
      </c>
      <c r="C50" s="22" t="str">
        <f>Source!H160</f>
        <v>т</v>
      </c>
      <c r="D50" s="23">
        <f>Source!I160</f>
        <v>3</v>
      </c>
      <c r="E50" s="20"/>
    </row>
    <row r="51" spans="1:5" ht="57" x14ac:dyDescent="0.2">
      <c r="A51" s="20">
        <v>31</v>
      </c>
      <c r="B51" s="21" t="str">
        <f>Source!G162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перепускных труб коллекторов топочной части котла.</v>
      </c>
      <c r="C51" s="22" t="str">
        <f>Source!H162</f>
        <v>т</v>
      </c>
      <c r="D51" s="23">
        <f>Source!I162</f>
        <v>3</v>
      </c>
      <c r="E51" s="20"/>
    </row>
    <row r="52" spans="1:5" ht="14.25" x14ac:dyDescent="0.2">
      <c r="A52" s="20">
        <v>32</v>
      </c>
      <c r="B52" s="21" t="str">
        <f>Source!G164</f>
        <v>Монтаж лотков, решеток, затворов из полосовой и тонколистовой стали</v>
      </c>
      <c r="C52" s="22" t="str">
        <f>Source!H164</f>
        <v>т</v>
      </c>
      <c r="D52" s="23">
        <f>Source!I164</f>
        <v>0.1</v>
      </c>
      <c r="E52" s="20"/>
    </row>
    <row r="53" spans="1:5" ht="42.75" x14ac:dyDescent="0.2">
      <c r="A53" s="20">
        <v>33</v>
      </c>
      <c r="B53" s="21" t="str">
        <f>Source!G166</f>
        <v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</v>
      </c>
      <c r="C53" s="22" t="s">
        <v>61</v>
      </c>
      <c r="D53" s="23">
        <v>0.26400000000000001</v>
      </c>
      <c r="E53" s="20"/>
    </row>
    <row r="54" spans="1:5" ht="28.5" x14ac:dyDescent="0.2">
      <c r="A54" s="20">
        <v>34</v>
      </c>
      <c r="B54" s="21" t="str">
        <f>Source!G176</f>
        <v>Гарнитура котлов паропроизводительностью 320-1000 т/ч, на газомазутном топливе</v>
      </c>
      <c r="C54" s="22" t="str">
        <f>Source!H176</f>
        <v>т</v>
      </c>
      <c r="D54" s="23">
        <f>Source!I176</f>
        <v>0.2</v>
      </c>
      <c r="E54" s="20"/>
    </row>
    <row r="55" spans="1:5" ht="28.5" x14ac:dyDescent="0.2">
      <c r="A55" s="20">
        <v>35</v>
      </c>
      <c r="B55" s="21" t="str">
        <f>Source!G178</f>
        <v>Монтаж бункеров из тонколистовой стали массой Монтаж бункеров и силосов стационарных</v>
      </c>
      <c r="C55" s="22" t="str">
        <f>Source!H178</f>
        <v>т</v>
      </c>
      <c r="D55" s="23">
        <f>Source!I178</f>
        <v>0.26</v>
      </c>
      <c r="E55" s="20"/>
    </row>
    <row r="56" spans="1:5" ht="14.25" x14ac:dyDescent="0.2">
      <c r="A56" s="20">
        <v>36</v>
      </c>
      <c r="B56" s="21" t="str">
        <f>Source!G180</f>
        <v>Установка клапанов противовзрывных площадью до 0,1 м2</v>
      </c>
      <c r="C56" s="22" t="str">
        <f>Source!H180</f>
        <v>шт.</v>
      </c>
      <c r="D56" s="23">
        <f>Source!I180</f>
        <v>2</v>
      </c>
      <c r="E56" s="20"/>
    </row>
    <row r="57" spans="1:5" ht="16.5" x14ac:dyDescent="0.25">
      <c r="A57" s="28" t="str">
        <f>CONCATENATE("Раздел: ", Source!G212)</f>
        <v>Раздел: обмуровочные работы</v>
      </c>
      <c r="B57" s="28"/>
      <c r="C57" s="28"/>
      <c r="D57" s="28"/>
      <c r="E57" s="28"/>
    </row>
    <row r="58" spans="1:5" ht="28.5" x14ac:dyDescent="0.2">
      <c r="A58" s="20">
        <v>39</v>
      </c>
      <c r="B58" s="21" t="str">
        <f>Source!G216</f>
        <v>Установка и разборка наружных инвентарных лесов высотой до 16 м подвесных</v>
      </c>
      <c r="C58" s="22" t="str">
        <f>Source!H216</f>
        <v>100 м2</v>
      </c>
      <c r="D58" s="23">
        <f>Source!I216</f>
        <v>0.3</v>
      </c>
      <c r="E58" s="20"/>
    </row>
    <row r="59" spans="1:5" ht="28.5" x14ac:dyDescent="0.2">
      <c r="A59" s="20">
        <v>40</v>
      </c>
      <c r="B59" s="21" t="str">
        <f>Source!G222</f>
        <v>Установка и разборка внутренних трубчатых инвентарных лесов при высоте помещений до 6 м</v>
      </c>
      <c r="C59" s="22" t="str">
        <f>Source!H222</f>
        <v>100 м2</v>
      </c>
      <c r="D59" s="23">
        <f>Source!I222</f>
        <v>0.15</v>
      </c>
      <c r="E59" s="20"/>
    </row>
    <row r="60" spans="1:5" ht="14.25" x14ac:dyDescent="0.2">
      <c r="A60" s="20">
        <v>41</v>
      </c>
      <c r="B60" s="21" t="str">
        <f>Source!G240</f>
        <v>Обмуровка экранов жаростойким бетоном толщиной слоя до 40 мм</v>
      </c>
      <c r="C60" s="22" t="str">
        <f>Source!H240</f>
        <v>м3</v>
      </c>
      <c r="D60" s="23">
        <f>Source!I240</f>
        <v>2.7</v>
      </c>
      <c r="E60" s="20"/>
    </row>
    <row r="61" spans="1:5" ht="14.25" x14ac:dyDescent="0.2">
      <c r="A61" s="20">
        <v>42</v>
      </c>
      <c r="B61" s="21" t="str">
        <f>Source!G242</f>
        <v>Торкретирование огнеупорным раствором барабанов и коллекторов</v>
      </c>
      <c r="C61" s="22" t="str">
        <f>Source!H242</f>
        <v>м3</v>
      </c>
      <c r="D61" s="23">
        <f>Source!I242</f>
        <v>0.17</v>
      </c>
      <c r="E61" s="20"/>
    </row>
    <row r="62" spans="1:5" ht="14.25" x14ac:dyDescent="0.2">
      <c r="A62" s="20">
        <v>43</v>
      </c>
      <c r="B62" s="21" t="str">
        <f>Source!G244</f>
        <v>Уплотнительная обмазка поверхности котлов раствором магнезиальным</v>
      </c>
      <c r="C62" s="22" t="str">
        <f>Source!H244</f>
        <v>100 м2</v>
      </c>
      <c r="D62" s="23">
        <f>Source!I244</f>
        <v>0.2</v>
      </c>
      <c r="E62" s="20"/>
    </row>
    <row r="63" spans="1:5" ht="14.25" x14ac:dyDescent="0.2">
      <c r="A63" s="20">
        <v>44</v>
      </c>
      <c r="B63" s="21" t="str">
        <f>Source!G246</f>
        <v>Прокладка пергамина между слоями обмуровки</v>
      </c>
      <c r="C63" s="22" t="str">
        <f>Source!H246</f>
        <v>100 м2</v>
      </c>
      <c r="D63" s="23">
        <f>Source!I246</f>
        <v>0.68</v>
      </c>
      <c r="E63" s="20"/>
    </row>
    <row r="64" spans="1:5" ht="14.25" x14ac:dyDescent="0.2">
      <c r="A64" s="20">
        <v>45</v>
      </c>
      <c r="B64" s="21" t="str">
        <f>Source!G248</f>
        <v>Устройство на трубопроводах каркаса изоляции из сетки</v>
      </c>
      <c r="C64" s="22" t="str">
        <f>Source!H248</f>
        <v>100 м2</v>
      </c>
      <c r="D64" s="23">
        <f>Source!I248</f>
        <v>1.4</v>
      </c>
      <c r="E64" s="20"/>
    </row>
    <row r="65" spans="1:5" ht="14.25" x14ac:dyDescent="0.2">
      <c r="A65" s="20">
        <v>46</v>
      </c>
      <c r="B65" s="21" t="str">
        <f>Source!G252</f>
        <v>Набивка массой хромитовой зажигательных поясов экранов</v>
      </c>
      <c r="C65" s="22" t="str">
        <f>Source!H252</f>
        <v>м3</v>
      </c>
      <c r="D65" s="23">
        <f>Source!I252</f>
        <v>0.03</v>
      </c>
      <c r="E65" s="20"/>
    </row>
    <row r="66" spans="1:5" ht="14.25" x14ac:dyDescent="0.2">
      <c r="A66" s="20">
        <v>47</v>
      </c>
      <c r="B66" s="21" t="str">
        <f>Source!G254</f>
        <v>Прокладка фанеры в температурные швы</v>
      </c>
      <c r="C66" s="22" t="str">
        <f>Source!H254</f>
        <v>100 м2</v>
      </c>
      <c r="D66" s="23">
        <f>Source!I254</f>
        <v>0.9</v>
      </c>
      <c r="E66" s="20"/>
    </row>
    <row r="67" spans="1:5" ht="28.5" x14ac:dyDescent="0.2">
      <c r="A67" s="20">
        <v>48</v>
      </c>
      <c r="B67" s="21" t="str">
        <f>Source!G256</f>
        <v>Оклеивание поверхности изоляции тканями стеклянными, хлопчатобумажными на клее ПВА</v>
      </c>
      <c r="C67" s="22" t="str">
        <f>Source!H256</f>
        <v>100 м2</v>
      </c>
      <c r="D67" s="23">
        <f>Source!I256</f>
        <v>1.82</v>
      </c>
      <c r="E67" s="20"/>
    </row>
    <row r="68" spans="1:5" ht="14.25" x14ac:dyDescent="0.2">
      <c r="A68" s="20">
        <v>49</v>
      </c>
      <c r="B68" s="21" t="str">
        <f>Source!G260</f>
        <v>Изоляция кладки печей, котлов, трубопроводов асбестовым картоном</v>
      </c>
      <c r="C68" s="22" t="str">
        <f>Source!H260</f>
        <v>100 кг</v>
      </c>
      <c r="D68" s="23">
        <f>Source!I260</f>
        <v>1.5</v>
      </c>
      <c r="E68" s="20"/>
    </row>
    <row r="69" spans="1:5" ht="14.25" x14ac:dyDescent="0.2">
      <c r="A69" s="20">
        <v>50</v>
      </c>
      <c r="B69" s="21" t="str">
        <f>Source!G262</f>
        <v>Изоляция кладки печей, котлов, трубопроводов асбестовым шнуром</v>
      </c>
      <c r="C69" s="22" t="str">
        <f>Source!H262</f>
        <v>100 кг</v>
      </c>
      <c r="D69" s="23">
        <f>Source!I262</f>
        <v>0.45</v>
      </c>
      <c r="E69" s="20"/>
    </row>
    <row r="70" spans="1:5" ht="42.75" x14ac:dyDescent="0.2">
      <c r="A70" s="20">
        <v>51</v>
      </c>
      <c r="B70" s="21" t="str">
        <f>Source!G264</f>
        <v>Трубопровод в дизельных, насосно-компрессорных, парокотельных и т.п., монтируемый из готовых узлов, на номинальное давление не более 2,5 МПа, диаметр труб наружный 159 мм</v>
      </c>
      <c r="C70" s="22" t="str">
        <f>Source!H264</f>
        <v>100 м</v>
      </c>
      <c r="D70" s="23">
        <f>Source!I264</f>
        <v>0.5</v>
      </c>
      <c r="E70" s="20"/>
    </row>
    <row r="71" spans="1:5" ht="14.25" x14ac:dyDescent="0.2">
      <c r="A71" s="20">
        <v>52</v>
      </c>
      <c r="B71" s="21" t="s">
        <v>287</v>
      </c>
      <c r="C71" s="22" t="s">
        <v>795</v>
      </c>
      <c r="D71" s="23">
        <f>Source!I378</f>
        <v>1</v>
      </c>
      <c r="E71" s="20"/>
    </row>
    <row r="72" spans="1:5" ht="14.25" x14ac:dyDescent="0.2">
      <c r="A72" s="25"/>
    </row>
    <row r="73" spans="1:5" ht="14.25" x14ac:dyDescent="0.2">
      <c r="B73" s="12"/>
    </row>
    <row r="74" spans="1:5" ht="15" x14ac:dyDescent="0.25">
      <c r="A74" s="24"/>
      <c r="B74" s="26"/>
      <c r="C74" s="24"/>
      <c r="D74" s="24"/>
      <c r="E74" s="24"/>
    </row>
    <row r="77" spans="1:5" x14ac:dyDescent="0.2">
      <c r="B77" s="27"/>
    </row>
    <row r="78" spans="1:5" x14ac:dyDescent="0.2">
      <c r="B78" s="27"/>
    </row>
  </sheetData>
  <mergeCells count="9">
    <mergeCell ref="A57:E57"/>
    <mergeCell ref="C4:D4"/>
    <mergeCell ref="A18:E18"/>
    <mergeCell ref="A30:E30"/>
    <mergeCell ref="A43:E43"/>
    <mergeCell ref="C5:D5"/>
    <mergeCell ref="C6:D6"/>
    <mergeCell ref="A10:D10"/>
    <mergeCell ref="A11:D11"/>
  </mergeCells>
  <phoneticPr fontId="17" type="noConversion"/>
  <pageMargins left="0.4" right="0.2" top="0.2" bottom="0.4" header="0.2" footer="0.2"/>
  <pageSetup paperSize="9" scale="77" fitToHeight="0" orientation="portrait" verticalDpi="0" r:id="rId1"/>
  <headerFooter alignWithMargins="0"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476"/>
  <sheetViews>
    <sheetView workbookViewId="0">
      <selection activeCell="A472" sqref="A472:AA472"/>
    </sheetView>
  </sheetViews>
  <sheetFormatPr defaultRowHeight="12.75" x14ac:dyDescent="0.2"/>
  <sheetData>
    <row r="1" spans="1:133" x14ac:dyDescent="0.2">
      <c r="A1">
        <v>0</v>
      </c>
      <c r="B1" t="s">
        <v>716</v>
      </c>
      <c r="D1" t="s">
        <v>717</v>
      </c>
      <c r="F1">
        <v>0</v>
      </c>
      <c r="G1">
        <v>0</v>
      </c>
      <c r="H1">
        <v>0</v>
      </c>
      <c r="I1" t="s">
        <v>718</v>
      </c>
      <c r="J1" t="s">
        <v>719</v>
      </c>
      <c r="K1">
        <v>1</v>
      </c>
      <c r="L1">
        <v>53092</v>
      </c>
      <c r="M1">
        <v>10</v>
      </c>
    </row>
    <row r="4" spans="1:133" x14ac:dyDescent="0.2">
      <c r="A4" s="1">
        <v>1</v>
      </c>
      <c r="B4" s="1">
        <v>1</v>
      </c>
      <c r="C4" s="1">
        <v>0</v>
      </c>
      <c r="D4" s="1"/>
      <c r="E4" s="1"/>
      <c r="F4" s="1" t="s">
        <v>720</v>
      </c>
      <c r="G4" s="1" t="s">
        <v>721</v>
      </c>
      <c r="H4" s="1" t="s">
        <v>719</v>
      </c>
      <c r="I4" s="1" t="s">
        <v>719</v>
      </c>
      <c r="J4" s="1" t="s">
        <v>719</v>
      </c>
      <c r="K4" s="1" t="s">
        <v>719</v>
      </c>
      <c r="L4" s="1" t="s">
        <v>719</v>
      </c>
      <c r="M4" s="1" t="s">
        <v>719</v>
      </c>
      <c r="N4" s="1" t="s">
        <v>719</v>
      </c>
      <c r="O4" s="1" t="s">
        <v>719</v>
      </c>
      <c r="P4" s="1">
        <v>0</v>
      </c>
      <c r="Q4" s="1" t="s">
        <v>719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</row>
    <row r="12" spans="1:133" x14ac:dyDescent="0.2">
      <c r="A12" s="1">
        <v>1</v>
      </c>
      <c r="B12" s="1">
        <v>468</v>
      </c>
      <c r="C12" s="1">
        <v>0</v>
      </c>
      <c r="D12" s="1">
        <f>ROW(A410)</f>
        <v>410</v>
      </c>
      <c r="E12" s="1">
        <v>0</v>
      </c>
      <c r="F12" s="1" t="s">
        <v>722</v>
      </c>
      <c r="G12" s="1" t="s">
        <v>723</v>
      </c>
      <c r="H12" s="1" t="s">
        <v>719</v>
      </c>
      <c r="I12" s="1">
        <v>0</v>
      </c>
      <c r="J12" s="1" t="s">
        <v>719</v>
      </c>
      <c r="K12" s="1">
        <v>0</v>
      </c>
      <c r="L12" s="1"/>
      <c r="M12" s="1"/>
      <c r="N12" s="1"/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/>
      <c r="U12" s="1" t="s">
        <v>719</v>
      </c>
      <c r="V12" s="1">
        <v>0</v>
      </c>
      <c r="W12" s="1" t="s">
        <v>719</v>
      </c>
      <c r="X12" s="1" t="s">
        <v>719</v>
      </c>
      <c r="Y12" s="1" t="s">
        <v>719</v>
      </c>
      <c r="Z12" s="1" t="s">
        <v>719</v>
      </c>
      <c r="AA12" s="1" t="s">
        <v>719</v>
      </c>
      <c r="AB12" s="1" t="s">
        <v>724</v>
      </c>
      <c r="AC12" s="1" t="s">
        <v>725</v>
      </c>
      <c r="AD12" s="1" t="s">
        <v>726</v>
      </c>
      <c r="AE12" s="1" t="s">
        <v>727</v>
      </c>
      <c r="AF12" s="1" t="s">
        <v>728</v>
      </c>
      <c r="AG12" s="1" t="s">
        <v>729</v>
      </c>
      <c r="AH12" s="1" t="s">
        <v>719</v>
      </c>
      <c r="AI12" s="1" t="s">
        <v>719</v>
      </c>
      <c r="AJ12" s="1" t="s">
        <v>719</v>
      </c>
      <c r="AK12" s="1"/>
      <c r="AL12" s="1" t="s">
        <v>719</v>
      </c>
      <c r="AM12" s="1" t="s">
        <v>719</v>
      </c>
      <c r="AN12" s="1" t="s">
        <v>719</v>
      </c>
      <c r="AO12" s="1"/>
      <c r="AP12" s="1" t="s">
        <v>719</v>
      </c>
      <c r="AQ12" s="1" t="s">
        <v>719</v>
      </c>
      <c r="AR12" s="1" t="s">
        <v>719</v>
      </c>
      <c r="AS12" s="1"/>
      <c r="AT12" s="1"/>
      <c r="AU12" s="1"/>
      <c r="AV12" s="1"/>
      <c r="AW12" s="1"/>
      <c r="AX12" s="1" t="s">
        <v>719</v>
      </c>
      <c r="AY12" s="1" t="s">
        <v>719</v>
      </c>
      <c r="AZ12" s="1" t="s">
        <v>719</v>
      </c>
      <c r="BA12" s="1"/>
      <c r="BB12" s="1"/>
      <c r="BC12" s="1"/>
      <c r="BD12" s="1"/>
      <c r="BE12" s="1"/>
      <c r="BF12" s="1"/>
      <c r="BG12" s="1"/>
      <c r="BH12" s="1" t="s">
        <v>730</v>
      </c>
      <c r="BI12" s="1" t="s">
        <v>731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732</v>
      </c>
      <c r="BZ12" s="1" t="s">
        <v>733</v>
      </c>
      <c r="CA12" s="1" t="s">
        <v>732</v>
      </c>
      <c r="CB12" s="1" t="s">
        <v>732</v>
      </c>
      <c r="CC12" s="1" t="s">
        <v>732</v>
      </c>
      <c r="CD12" s="1" t="s">
        <v>732</v>
      </c>
      <c r="CE12" s="1" t="s">
        <v>734</v>
      </c>
      <c r="CF12" s="1">
        <v>0</v>
      </c>
      <c r="CG12" s="1">
        <v>0</v>
      </c>
      <c r="CH12" s="1">
        <v>2621448</v>
      </c>
      <c r="CI12" s="1" t="s">
        <v>719</v>
      </c>
      <c r="CJ12" s="1" t="s">
        <v>719</v>
      </c>
      <c r="CK12" s="1">
        <v>0</v>
      </c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 x14ac:dyDescent="0.2">
      <c r="A15" s="1">
        <v>15</v>
      </c>
      <c r="B15" s="1">
        <v>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</row>
    <row r="18" spans="1:255" x14ac:dyDescent="0.2">
      <c r="A18" s="3">
        <v>52</v>
      </c>
      <c r="B18" s="3">
        <f t="shared" ref="B18:G18" si="0">B410</f>
        <v>468</v>
      </c>
      <c r="C18" s="3">
        <f t="shared" si="0"/>
        <v>1</v>
      </c>
      <c r="D18" s="3">
        <f t="shared" si="0"/>
        <v>12</v>
      </c>
      <c r="E18" s="3">
        <f t="shared" si="0"/>
        <v>0</v>
      </c>
      <c r="F18" s="3" t="str">
        <f t="shared" si="0"/>
        <v>19.01.18</v>
      </c>
      <c r="G18" s="3" t="str">
        <f t="shared" si="0"/>
        <v>Капитальный ремонт водогрейного котла КВГМ-20 на котельной по пер.Фруктовый, 13</v>
      </c>
      <c r="H18" s="3"/>
      <c r="I18" s="3"/>
      <c r="J18" s="3"/>
      <c r="K18" s="3"/>
      <c r="L18" s="3"/>
      <c r="M18" s="3"/>
      <c r="N18" s="3"/>
      <c r="O18" s="3">
        <f t="shared" ref="O18:AT18" si="1">O410</f>
        <v>1058897.2</v>
      </c>
      <c r="P18" s="3">
        <f t="shared" si="1"/>
        <v>933595.94</v>
      </c>
      <c r="Q18" s="3">
        <f t="shared" si="1"/>
        <v>57116.69</v>
      </c>
      <c r="R18" s="3">
        <f t="shared" si="1"/>
        <v>4738.47</v>
      </c>
      <c r="S18" s="3">
        <f t="shared" si="1"/>
        <v>68184.570000000007</v>
      </c>
      <c r="T18" s="3">
        <f t="shared" si="1"/>
        <v>0</v>
      </c>
      <c r="U18" s="3">
        <f t="shared" si="1"/>
        <v>7049.5293160000001</v>
      </c>
      <c r="V18" s="3">
        <f t="shared" si="1"/>
        <v>0</v>
      </c>
      <c r="W18" s="3">
        <f t="shared" si="1"/>
        <v>0</v>
      </c>
      <c r="X18" s="3">
        <f t="shared" si="1"/>
        <v>59338.26</v>
      </c>
      <c r="Y18" s="3">
        <f t="shared" si="1"/>
        <v>42199.68</v>
      </c>
      <c r="Z18" s="3">
        <f t="shared" si="1"/>
        <v>0</v>
      </c>
      <c r="AA18" s="3">
        <f t="shared" si="1"/>
        <v>0</v>
      </c>
      <c r="AB18" s="3">
        <f t="shared" si="1"/>
        <v>0</v>
      </c>
      <c r="AC18" s="3">
        <f t="shared" si="1"/>
        <v>0</v>
      </c>
      <c r="AD18" s="3">
        <f t="shared" si="1"/>
        <v>0</v>
      </c>
      <c r="AE18" s="3">
        <f t="shared" si="1"/>
        <v>0</v>
      </c>
      <c r="AF18" s="3">
        <f t="shared" si="1"/>
        <v>0</v>
      </c>
      <c r="AG18" s="3">
        <f t="shared" si="1"/>
        <v>0</v>
      </c>
      <c r="AH18" s="3">
        <f t="shared" si="1"/>
        <v>0</v>
      </c>
      <c r="AI18" s="3">
        <f t="shared" si="1"/>
        <v>0</v>
      </c>
      <c r="AJ18" s="3">
        <f t="shared" si="1"/>
        <v>0</v>
      </c>
      <c r="AK18" s="3">
        <f t="shared" si="1"/>
        <v>0</v>
      </c>
      <c r="AL18" s="3">
        <f t="shared" si="1"/>
        <v>0</v>
      </c>
      <c r="AM18" s="3">
        <f t="shared" si="1"/>
        <v>0</v>
      </c>
      <c r="AN18" s="3">
        <f t="shared" si="1"/>
        <v>0</v>
      </c>
      <c r="AO18" s="3">
        <f t="shared" si="1"/>
        <v>0</v>
      </c>
      <c r="AP18" s="3">
        <f t="shared" si="1"/>
        <v>0</v>
      </c>
      <c r="AQ18" s="3">
        <f t="shared" si="1"/>
        <v>0</v>
      </c>
      <c r="AR18" s="3">
        <f t="shared" si="1"/>
        <v>1160435.1399999999</v>
      </c>
      <c r="AS18" s="3">
        <f t="shared" si="1"/>
        <v>960140.76</v>
      </c>
      <c r="AT18" s="3">
        <f t="shared" si="1"/>
        <v>180175.77</v>
      </c>
      <c r="AU18" s="3">
        <f t="shared" ref="AU18:BZ18" si="2">AU410</f>
        <v>20118.61</v>
      </c>
      <c r="AV18" s="3">
        <f t="shared" si="2"/>
        <v>933595.94</v>
      </c>
      <c r="AW18" s="3">
        <f t="shared" si="2"/>
        <v>933595.94</v>
      </c>
      <c r="AX18" s="3">
        <f t="shared" si="2"/>
        <v>0</v>
      </c>
      <c r="AY18" s="3">
        <f t="shared" si="2"/>
        <v>933595.94</v>
      </c>
      <c r="AZ18" s="3">
        <f t="shared" si="2"/>
        <v>0</v>
      </c>
      <c r="BA18" s="3">
        <f t="shared" si="2"/>
        <v>0</v>
      </c>
      <c r="BB18" s="3">
        <f t="shared" si="2"/>
        <v>0</v>
      </c>
      <c r="BC18" s="3">
        <f t="shared" si="2"/>
        <v>0</v>
      </c>
      <c r="BD18" s="3">
        <f t="shared" si="2"/>
        <v>0</v>
      </c>
      <c r="BE18" s="3">
        <f t="shared" si="2"/>
        <v>0</v>
      </c>
      <c r="BF18" s="3">
        <f t="shared" si="2"/>
        <v>0</v>
      </c>
      <c r="BG18" s="3">
        <f t="shared" si="2"/>
        <v>0</v>
      </c>
      <c r="BH18" s="3">
        <f t="shared" si="2"/>
        <v>0</v>
      </c>
      <c r="BI18" s="3">
        <f t="shared" si="2"/>
        <v>0</v>
      </c>
      <c r="BJ18" s="3">
        <f t="shared" si="2"/>
        <v>0</v>
      </c>
      <c r="BK18" s="3">
        <f t="shared" si="2"/>
        <v>0</v>
      </c>
      <c r="BL18" s="3">
        <f t="shared" si="2"/>
        <v>0</v>
      </c>
      <c r="BM18" s="3">
        <f t="shared" si="2"/>
        <v>0</v>
      </c>
      <c r="BN18" s="3">
        <f t="shared" si="2"/>
        <v>0</v>
      </c>
      <c r="BO18" s="3">
        <f t="shared" si="2"/>
        <v>0</v>
      </c>
      <c r="BP18" s="3">
        <f t="shared" si="2"/>
        <v>0</v>
      </c>
      <c r="BQ18" s="3">
        <f t="shared" si="2"/>
        <v>0</v>
      </c>
      <c r="BR18" s="3">
        <f t="shared" si="2"/>
        <v>0</v>
      </c>
      <c r="BS18" s="3">
        <f t="shared" si="2"/>
        <v>0</v>
      </c>
      <c r="BT18" s="3">
        <f t="shared" si="2"/>
        <v>0</v>
      </c>
      <c r="BU18" s="3">
        <f t="shared" si="2"/>
        <v>0</v>
      </c>
      <c r="BV18" s="3">
        <f t="shared" si="2"/>
        <v>0</v>
      </c>
      <c r="BW18" s="3">
        <f t="shared" si="2"/>
        <v>0</v>
      </c>
      <c r="BX18" s="3">
        <f t="shared" si="2"/>
        <v>0</v>
      </c>
      <c r="BY18" s="3">
        <f t="shared" si="2"/>
        <v>0</v>
      </c>
      <c r="BZ18" s="3">
        <f t="shared" si="2"/>
        <v>0</v>
      </c>
      <c r="CA18" s="3">
        <f t="shared" ref="CA18:DF18" si="3">CA410</f>
        <v>0</v>
      </c>
      <c r="CB18" s="3">
        <f t="shared" si="3"/>
        <v>0</v>
      </c>
      <c r="CC18" s="3">
        <f t="shared" si="3"/>
        <v>0</v>
      </c>
      <c r="CD18" s="3">
        <f t="shared" si="3"/>
        <v>0</v>
      </c>
      <c r="CE18" s="3">
        <f t="shared" si="3"/>
        <v>0</v>
      </c>
      <c r="CF18" s="3">
        <f t="shared" si="3"/>
        <v>0</v>
      </c>
      <c r="CG18" s="3">
        <f t="shared" si="3"/>
        <v>0</v>
      </c>
      <c r="CH18" s="3">
        <f t="shared" si="3"/>
        <v>0</v>
      </c>
      <c r="CI18" s="3">
        <f t="shared" si="3"/>
        <v>0</v>
      </c>
      <c r="CJ18" s="3">
        <f t="shared" si="3"/>
        <v>0</v>
      </c>
      <c r="CK18" s="3">
        <f t="shared" si="3"/>
        <v>0</v>
      </c>
      <c r="CL18" s="3">
        <f t="shared" si="3"/>
        <v>0</v>
      </c>
      <c r="CM18" s="3">
        <f t="shared" si="3"/>
        <v>0</v>
      </c>
      <c r="CN18" s="3">
        <f t="shared" si="3"/>
        <v>0</v>
      </c>
      <c r="CO18" s="3">
        <f t="shared" si="3"/>
        <v>0</v>
      </c>
      <c r="CP18" s="3">
        <f t="shared" si="3"/>
        <v>0</v>
      </c>
      <c r="CQ18" s="3">
        <f t="shared" si="3"/>
        <v>0</v>
      </c>
      <c r="CR18" s="3">
        <f t="shared" si="3"/>
        <v>0</v>
      </c>
      <c r="CS18" s="3">
        <f t="shared" si="3"/>
        <v>0</v>
      </c>
      <c r="CT18" s="3">
        <f t="shared" si="3"/>
        <v>0</v>
      </c>
      <c r="CU18" s="3">
        <f t="shared" si="3"/>
        <v>0</v>
      </c>
      <c r="CV18" s="3">
        <f t="shared" si="3"/>
        <v>0</v>
      </c>
      <c r="CW18" s="3">
        <f t="shared" si="3"/>
        <v>0</v>
      </c>
      <c r="CX18" s="3">
        <f t="shared" si="3"/>
        <v>0</v>
      </c>
      <c r="CY18" s="3">
        <f t="shared" si="3"/>
        <v>0</v>
      </c>
      <c r="CZ18" s="3">
        <f t="shared" si="3"/>
        <v>0</v>
      </c>
      <c r="DA18" s="3">
        <f t="shared" si="3"/>
        <v>0</v>
      </c>
      <c r="DB18" s="3">
        <f t="shared" si="3"/>
        <v>0</v>
      </c>
      <c r="DC18" s="3">
        <f t="shared" si="3"/>
        <v>0</v>
      </c>
      <c r="DD18" s="3">
        <f t="shared" si="3"/>
        <v>0</v>
      </c>
      <c r="DE18" s="3">
        <f t="shared" si="3"/>
        <v>0</v>
      </c>
      <c r="DF18" s="3">
        <f t="shared" si="3"/>
        <v>0</v>
      </c>
      <c r="DG18" s="4">
        <f t="shared" ref="DG18:EL18" si="4">DG410</f>
        <v>6525077.4900000002</v>
      </c>
      <c r="DH18" s="4">
        <f t="shared" si="4"/>
        <v>4864034.7300000004</v>
      </c>
      <c r="DI18" s="4">
        <f t="shared" si="4"/>
        <v>439798.33</v>
      </c>
      <c r="DJ18" s="4">
        <f t="shared" si="4"/>
        <v>87946.54</v>
      </c>
      <c r="DK18" s="4">
        <f t="shared" si="4"/>
        <v>1221244.43</v>
      </c>
      <c r="DL18" s="4">
        <f t="shared" si="4"/>
        <v>0</v>
      </c>
      <c r="DM18" s="4">
        <f t="shared" si="4"/>
        <v>7049.5293160000001</v>
      </c>
      <c r="DN18" s="4">
        <f t="shared" si="4"/>
        <v>0</v>
      </c>
      <c r="DO18" s="4">
        <f t="shared" si="4"/>
        <v>0</v>
      </c>
      <c r="DP18" s="4">
        <f t="shared" si="4"/>
        <v>911008.66</v>
      </c>
      <c r="DQ18" s="4">
        <f t="shared" si="4"/>
        <v>612085.42000000004</v>
      </c>
      <c r="DR18" s="4">
        <f t="shared" si="4"/>
        <v>0</v>
      </c>
      <c r="DS18" s="4">
        <f t="shared" si="4"/>
        <v>0</v>
      </c>
      <c r="DT18" s="4">
        <f t="shared" si="4"/>
        <v>0</v>
      </c>
      <c r="DU18" s="4">
        <f t="shared" si="4"/>
        <v>0</v>
      </c>
      <c r="DV18" s="4">
        <f t="shared" si="4"/>
        <v>0</v>
      </c>
      <c r="DW18" s="4">
        <f t="shared" si="4"/>
        <v>0</v>
      </c>
      <c r="DX18" s="4">
        <f t="shared" si="4"/>
        <v>0</v>
      </c>
      <c r="DY18" s="4">
        <f t="shared" si="4"/>
        <v>0</v>
      </c>
      <c r="DZ18" s="4">
        <f t="shared" si="4"/>
        <v>0</v>
      </c>
      <c r="EA18" s="4">
        <f t="shared" si="4"/>
        <v>0</v>
      </c>
      <c r="EB18" s="4">
        <f t="shared" si="4"/>
        <v>0</v>
      </c>
      <c r="EC18" s="4">
        <f t="shared" si="4"/>
        <v>0</v>
      </c>
      <c r="ED18" s="4">
        <f t="shared" si="4"/>
        <v>0</v>
      </c>
      <c r="EE18" s="4">
        <f t="shared" si="4"/>
        <v>0</v>
      </c>
      <c r="EF18" s="4">
        <f t="shared" si="4"/>
        <v>0</v>
      </c>
      <c r="EG18" s="4">
        <f t="shared" si="4"/>
        <v>0</v>
      </c>
      <c r="EH18" s="4">
        <f t="shared" si="4"/>
        <v>0</v>
      </c>
      <c r="EI18" s="4">
        <f t="shared" si="4"/>
        <v>0</v>
      </c>
      <c r="EJ18" s="4">
        <f t="shared" si="4"/>
        <v>8048171.5700000003</v>
      </c>
      <c r="EK18" s="4">
        <f t="shared" si="4"/>
        <v>5316461.1399999997</v>
      </c>
      <c r="EL18" s="4">
        <f t="shared" si="4"/>
        <v>2473863.35</v>
      </c>
      <c r="EM18" s="4">
        <f t="shared" ref="EM18:FR18" si="5">EM410</f>
        <v>257847.08</v>
      </c>
      <c r="EN18" s="4">
        <f t="shared" si="5"/>
        <v>4864034.7300000004</v>
      </c>
      <c r="EO18" s="4">
        <f t="shared" si="5"/>
        <v>4864034.7300000004</v>
      </c>
      <c r="EP18" s="4">
        <f t="shared" si="5"/>
        <v>0</v>
      </c>
      <c r="EQ18" s="4">
        <f t="shared" si="5"/>
        <v>4864034.7300000004</v>
      </c>
      <c r="ER18" s="4">
        <f t="shared" si="5"/>
        <v>0</v>
      </c>
      <c r="ES18" s="4">
        <f t="shared" si="5"/>
        <v>0</v>
      </c>
      <c r="ET18" s="4">
        <f t="shared" si="5"/>
        <v>0</v>
      </c>
      <c r="EU18" s="4">
        <f t="shared" si="5"/>
        <v>0</v>
      </c>
      <c r="EV18" s="4">
        <f t="shared" si="5"/>
        <v>0</v>
      </c>
      <c r="EW18" s="4">
        <f t="shared" si="5"/>
        <v>0</v>
      </c>
      <c r="EX18" s="4">
        <f t="shared" si="5"/>
        <v>0</v>
      </c>
      <c r="EY18" s="4">
        <f t="shared" si="5"/>
        <v>0</v>
      </c>
      <c r="EZ18" s="4">
        <f t="shared" si="5"/>
        <v>0</v>
      </c>
      <c r="FA18" s="4">
        <f t="shared" si="5"/>
        <v>0</v>
      </c>
      <c r="FB18" s="4">
        <f t="shared" si="5"/>
        <v>0</v>
      </c>
      <c r="FC18" s="4">
        <f t="shared" si="5"/>
        <v>0</v>
      </c>
      <c r="FD18" s="4">
        <f t="shared" si="5"/>
        <v>0</v>
      </c>
      <c r="FE18" s="4">
        <f t="shared" si="5"/>
        <v>0</v>
      </c>
      <c r="FF18" s="4">
        <f t="shared" si="5"/>
        <v>0</v>
      </c>
      <c r="FG18" s="4">
        <f t="shared" si="5"/>
        <v>0</v>
      </c>
      <c r="FH18" s="4">
        <f t="shared" si="5"/>
        <v>0</v>
      </c>
      <c r="FI18" s="4">
        <f t="shared" si="5"/>
        <v>0</v>
      </c>
      <c r="FJ18" s="4">
        <f t="shared" si="5"/>
        <v>0</v>
      </c>
      <c r="FK18" s="4">
        <f t="shared" si="5"/>
        <v>0</v>
      </c>
      <c r="FL18" s="4">
        <f t="shared" si="5"/>
        <v>0</v>
      </c>
      <c r="FM18" s="4">
        <f t="shared" si="5"/>
        <v>0</v>
      </c>
      <c r="FN18" s="4">
        <f t="shared" si="5"/>
        <v>0</v>
      </c>
      <c r="FO18" s="4">
        <f t="shared" si="5"/>
        <v>0</v>
      </c>
      <c r="FP18" s="4">
        <f t="shared" si="5"/>
        <v>0</v>
      </c>
      <c r="FQ18" s="4">
        <f t="shared" si="5"/>
        <v>0</v>
      </c>
      <c r="FR18" s="4">
        <f t="shared" si="5"/>
        <v>0</v>
      </c>
      <c r="FS18" s="4">
        <f t="shared" ref="FS18:GX18" si="6">FS410</f>
        <v>0</v>
      </c>
      <c r="FT18" s="4">
        <f t="shared" si="6"/>
        <v>0</v>
      </c>
      <c r="FU18" s="4">
        <f t="shared" si="6"/>
        <v>0</v>
      </c>
      <c r="FV18" s="4">
        <f t="shared" si="6"/>
        <v>0</v>
      </c>
      <c r="FW18" s="4">
        <f t="shared" si="6"/>
        <v>0</v>
      </c>
      <c r="FX18" s="4">
        <f t="shared" si="6"/>
        <v>0</v>
      </c>
      <c r="FY18" s="4">
        <f t="shared" si="6"/>
        <v>0</v>
      </c>
      <c r="FZ18" s="4">
        <f t="shared" si="6"/>
        <v>0</v>
      </c>
      <c r="GA18" s="4">
        <f t="shared" si="6"/>
        <v>0</v>
      </c>
      <c r="GB18" s="4">
        <f t="shared" si="6"/>
        <v>0</v>
      </c>
      <c r="GC18" s="4">
        <f t="shared" si="6"/>
        <v>0</v>
      </c>
      <c r="GD18" s="4">
        <f t="shared" si="6"/>
        <v>0</v>
      </c>
      <c r="GE18" s="4">
        <f t="shared" si="6"/>
        <v>0</v>
      </c>
      <c r="GF18" s="4">
        <f t="shared" si="6"/>
        <v>0</v>
      </c>
      <c r="GG18" s="4">
        <f t="shared" si="6"/>
        <v>0</v>
      </c>
      <c r="GH18" s="4">
        <f t="shared" si="6"/>
        <v>0</v>
      </c>
      <c r="GI18" s="4">
        <f t="shared" si="6"/>
        <v>0</v>
      </c>
      <c r="GJ18" s="4">
        <f t="shared" si="6"/>
        <v>0</v>
      </c>
      <c r="GK18" s="4">
        <f t="shared" si="6"/>
        <v>0</v>
      </c>
      <c r="GL18" s="4">
        <f t="shared" si="6"/>
        <v>0</v>
      </c>
      <c r="GM18" s="4">
        <f t="shared" si="6"/>
        <v>0</v>
      </c>
      <c r="GN18" s="4">
        <f t="shared" si="6"/>
        <v>0</v>
      </c>
      <c r="GO18" s="4">
        <f t="shared" si="6"/>
        <v>0</v>
      </c>
      <c r="GP18" s="4">
        <f t="shared" si="6"/>
        <v>0</v>
      </c>
      <c r="GQ18" s="4">
        <f t="shared" si="6"/>
        <v>0</v>
      </c>
      <c r="GR18" s="4">
        <f t="shared" si="6"/>
        <v>0</v>
      </c>
      <c r="GS18" s="4">
        <f t="shared" si="6"/>
        <v>0</v>
      </c>
      <c r="GT18" s="4">
        <f t="shared" si="6"/>
        <v>0</v>
      </c>
      <c r="GU18" s="4">
        <f t="shared" si="6"/>
        <v>0</v>
      </c>
      <c r="GV18" s="4">
        <f t="shared" si="6"/>
        <v>0</v>
      </c>
      <c r="GW18" s="4">
        <f t="shared" si="6"/>
        <v>0</v>
      </c>
      <c r="GX18" s="4">
        <f t="shared" si="6"/>
        <v>0</v>
      </c>
    </row>
    <row r="20" spans="1:255" x14ac:dyDescent="0.2">
      <c r="A20" s="1">
        <v>3</v>
      </c>
      <c r="B20" s="1">
        <v>1</v>
      </c>
      <c r="C20" s="1"/>
      <c r="D20" s="1">
        <f>ROW(A344)</f>
        <v>344</v>
      </c>
      <c r="E20" s="1"/>
      <c r="F20" s="1" t="s">
        <v>735</v>
      </c>
      <c r="G20" s="1" t="s">
        <v>736</v>
      </c>
      <c r="H20" s="1" t="s">
        <v>719</v>
      </c>
      <c r="I20" s="1">
        <v>0</v>
      </c>
      <c r="J20" s="1" t="s">
        <v>719</v>
      </c>
      <c r="K20" s="1">
        <v>-1</v>
      </c>
      <c r="L20" s="1" t="s">
        <v>719</v>
      </c>
      <c r="M20" s="1"/>
      <c r="N20" s="1"/>
      <c r="O20" s="1"/>
      <c r="P20" s="1"/>
      <c r="Q20" s="1"/>
      <c r="R20" s="1"/>
      <c r="S20" s="1"/>
      <c r="T20" s="1"/>
      <c r="U20" s="1" t="s">
        <v>719</v>
      </c>
      <c r="V20" s="1">
        <v>2</v>
      </c>
      <c r="W20" s="1"/>
      <c r="X20" s="1"/>
      <c r="Y20" s="1"/>
      <c r="Z20" s="1"/>
      <c r="AA20" s="1"/>
      <c r="AB20" s="1" t="s">
        <v>724</v>
      </c>
      <c r="AC20" s="1" t="s">
        <v>725</v>
      </c>
      <c r="AD20" s="1" t="s">
        <v>726</v>
      </c>
      <c r="AE20" s="1" t="s">
        <v>727</v>
      </c>
      <c r="AF20" s="1" t="s">
        <v>728</v>
      </c>
      <c r="AG20" s="1" t="s">
        <v>729</v>
      </c>
      <c r="AH20" s="1"/>
      <c r="AI20" s="1"/>
      <c r="AJ20" s="1"/>
      <c r="AK20" s="1"/>
      <c r="AL20" s="1"/>
      <c r="AM20" s="1"/>
      <c r="AN20" s="1"/>
      <c r="AO20" s="1"/>
      <c r="AP20" s="1" t="s">
        <v>719</v>
      </c>
      <c r="AQ20" s="1" t="s">
        <v>719</v>
      </c>
      <c r="AR20" s="1" t="s">
        <v>719</v>
      </c>
      <c r="AS20" s="1"/>
      <c r="AT20" s="1"/>
      <c r="AU20" s="1"/>
      <c r="AV20" s="1"/>
      <c r="AW20" s="1"/>
      <c r="AX20" s="1"/>
      <c r="AY20" s="1"/>
      <c r="AZ20" s="1" t="s">
        <v>719</v>
      </c>
      <c r="BA20" s="1"/>
      <c r="BB20" s="1" t="s">
        <v>719</v>
      </c>
      <c r="BC20" s="1" t="s">
        <v>719</v>
      </c>
      <c r="BD20" s="1" t="s">
        <v>719</v>
      </c>
      <c r="BE20" s="1" t="s">
        <v>719</v>
      </c>
      <c r="BF20" s="1" t="s">
        <v>719</v>
      </c>
      <c r="BG20" s="1" t="s">
        <v>719</v>
      </c>
      <c r="BH20" s="1" t="s">
        <v>719</v>
      </c>
      <c r="BI20" s="1" t="s">
        <v>719</v>
      </c>
      <c r="BJ20" s="1" t="s">
        <v>719</v>
      </c>
      <c r="BK20" s="1" t="s">
        <v>719</v>
      </c>
      <c r="BL20" s="1" t="s">
        <v>719</v>
      </c>
      <c r="BM20" s="1" t="s">
        <v>719</v>
      </c>
      <c r="BN20" s="1" t="s">
        <v>719</v>
      </c>
      <c r="BO20" s="1" t="s">
        <v>719</v>
      </c>
      <c r="BP20" s="1" t="s">
        <v>719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719</v>
      </c>
      <c r="CJ20" s="1" t="s">
        <v>719</v>
      </c>
    </row>
    <row r="22" spans="1:255" x14ac:dyDescent="0.2">
      <c r="A22" s="3">
        <v>52</v>
      </c>
      <c r="B22" s="3">
        <f t="shared" ref="B22:G22" si="7">B344</f>
        <v>1</v>
      </c>
      <c r="C22" s="3">
        <f t="shared" si="7"/>
        <v>3</v>
      </c>
      <c r="D22" s="3">
        <f t="shared" si="7"/>
        <v>20</v>
      </c>
      <c r="E22" s="3">
        <f t="shared" si="7"/>
        <v>0</v>
      </c>
      <c r="F22" s="3" t="str">
        <f t="shared" si="7"/>
        <v>02-02-01</v>
      </c>
      <c r="G22" s="3" t="str">
        <f t="shared" si="7"/>
        <v>капремонт котла КВГМ-20-150</v>
      </c>
      <c r="H22" s="3"/>
      <c r="I22" s="3"/>
      <c r="J22" s="3"/>
      <c r="K22" s="3"/>
      <c r="L22" s="3"/>
      <c r="M22" s="3"/>
      <c r="N22" s="3"/>
      <c r="O22" s="3">
        <f t="shared" ref="O22:AT22" si="8">O344</f>
        <v>1049083.24</v>
      </c>
      <c r="P22" s="3">
        <f t="shared" si="8"/>
        <v>933595.94</v>
      </c>
      <c r="Q22" s="3">
        <f t="shared" si="8"/>
        <v>57116.69</v>
      </c>
      <c r="R22" s="3">
        <f t="shared" si="8"/>
        <v>4738.47</v>
      </c>
      <c r="S22" s="3">
        <f t="shared" si="8"/>
        <v>58370.61</v>
      </c>
      <c r="T22" s="3">
        <f t="shared" si="8"/>
        <v>0</v>
      </c>
      <c r="U22" s="3">
        <f t="shared" si="8"/>
        <v>6288.609316</v>
      </c>
      <c r="V22" s="3">
        <f t="shared" si="8"/>
        <v>0</v>
      </c>
      <c r="W22" s="3">
        <f t="shared" si="8"/>
        <v>0</v>
      </c>
      <c r="X22" s="3">
        <f t="shared" si="8"/>
        <v>52959.19</v>
      </c>
      <c r="Y22" s="3">
        <f t="shared" si="8"/>
        <v>38274.1</v>
      </c>
      <c r="Z22" s="3">
        <f t="shared" si="8"/>
        <v>0</v>
      </c>
      <c r="AA22" s="3">
        <f t="shared" si="8"/>
        <v>0</v>
      </c>
      <c r="AB22" s="3">
        <f t="shared" si="8"/>
        <v>0</v>
      </c>
      <c r="AC22" s="3">
        <f t="shared" si="8"/>
        <v>0</v>
      </c>
      <c r="AD22" s="3">
        <f t="shared" si="8"/>
        <v>0</v>
      </c>
      <c r="AE22" s="3">
        <f t="shared" si="8"/>
        <v>0</v>
      </c>
      <c r="AF22" s="3">
        <f t="shared" si="8"/>
        <v>0</v>
      </c>
      <c r="AG22" s="3">
        <f t="shared" si="8"/>
        <v>0</v>
      </c>
      <c r="AH22" s="3">
        <f t="shared" si="8"/>
        <v>0</v>
      </c>
      <c r="AI22" s="3">
        <f t="shared" si="8"/>
        <v>0</v>
      </c>
      <c r="AJ22" s="3">
        <f t="shared" si="8"/>
        <v>0</v>
      </c>
      <c r="AK22" s="3">
        <f t="shared" si="8"/>
        <v>0</v>
      </c>
      <c r="AL22" s="3">
        <f t="shared" si="8"/>
        <v>0</v>
      </c>
      <c r="AM22" s="3">
        <f t="shared" si="8"/>
        <v>0</v>
      </c>
      <c r="AN22" s="3">
        <f t="shared" si="8"/>
        <v>0</v>
      </c>
      <c r="AO22" s="3">
        <f t="shared" si="8"/>
        <v>0</v>
      </c>
      <c r="AP22" s="3">
        <f t="shared" si="8"/>
        <v>0</v>
      </c>
      <c r="AQ22" s="3">
        <f t="shared" si="8"/>
        <v>0</v>
      </c>
      <c r="AR22" s="3">
        <f t="shared" si="8"/>
        <v>1140316.53</v>
      </c>
      <c r="AS22" s="3">
        <f t="shared" si="8"/>
        <v>960140.76</v>
      </c>
      <c r="AT22" s="3">
        <f t="shared" si="8"/>
        <v>180175.77</v>
      </c>
      <c r="AU22" s="3">
        <f t="shared" ref="AU22:BZ22" si="9">AU344</f>
        <v>0</v>
      </c>
      <c r="AV22" s="3">
        <f t="shared" si="9"/>
        <v>933595.94</v>
      </c>
      <c r="AW22" s="3">
        <f t="shared" si="9"/>
        <v>933595.94</v>
      </c>
      <c r="AX22" s="3">
        <f t="shared" si="9"/>
        <v>0</v>
      </c>
      <c r="AY22" s="3">
        <f t="shared" si="9"/>
        <v>933595.94</v>
      </c>
      <c r="AZ22" s="3">
        <f t="shared" si="9"/>
        <v>0</v>
      </c>
      <c r="BA22" s="3">
        <f t="shared" si="9"/>
        <v>0</v>
      </c>
      <c r="BB22" s="3">
        <f t="shared" si="9"/>
        <v>0</v>
      </c>
      <c r="BC22" s="3">
        <f t="shared" si="9"/>
        <v>0</v>
      </c>
      <c r="BD22" s="3">
        <f t="shared" si="9"/>
        <v>0</v>
      </c>
      <c r="BE22" s="3">
        <f t="shared" si="9"/>
        <v>0</v>
      </c>
      <c r="BF22" s="3">
        <f t="shared" si="9"/>
        <v>0</v>
      </c>
      <c r="BG22" s="3">
        <f t="shared" si="9"/>
        <v>0</v>
      </c>
      <c r="BH22" s="3">
        <f t="shared" si="9"/>
        <v>0</v>
      </c>
      <c r="BI22" s="3">
        <f t="shared" si="9"/>
        <v>0</v>
      </c>
      <c r="BJ22" s="3">
        <f t="shared" si="9"/>
        <v>0</v>
      </c>
      <c r="BK22" s="3">
        <f t="shared" si="9"/>
        <v>0</v>
      </c>
      <c r="BL22" s="3">
        <f t="shared" si="9"/>
        <v>0</v>
      </c>
      <c r="BM22" s="3">
        <f t="shared" si="9"/>
        <v>0</v>
      </c>
      <c r="BN22" s="3">
        <f t="shared" si="9"/>
        <v>0</v>
      </c>
      <c r="BO22" s="3">
        <f t="shared" si="9"/>
        <v>0</v>
      </c>
      <c r="BP22" s="3">
        <f t="shared" si="9"/>
        <v>0</v>
      </c>
      <c r="BQ22" s="3">
        <f t="shared" si="9"/>
        <v>0</v>
      </c>
      <c r="BR22" s="3">
        <f t="shared" si="9"/>
        <v>0</v>
      </c>
      <c r="BS22" s="3">
        <f t="shared" si="9"/>
        <v>0</v>
      </c>
      <c r="BT22" s="3">
        <f t="shared" si="9"/>
        <v>0</v>
      </c>
      <c r="BU22" s="3">
        <f t="shared" si="9"/>
        <v>0</v>
      </c>
      <c r="BV22" s="3">
        <f t="shared" si="9"/>
        <v>0</v>
      </c>
      <c r="BW22" s="3">
        <f t="shared" si="9"/>
        <v>0</v>
      </c>
      <c r="BX22" s="3">
        <f t="shared" si="9"/>
        <v>0</v>
      </c>
      <c r="BY22" s="3">
        <f t="shared" si="9"/>
        <v>0</v>
      </c>
      <c r="BZ22" s="3">
        <f t="shared" si="9"/>
        <v>0</v>
      </c>
      <c r="CA22" s="3">
        <f t="shared" ref="CA22:DF22" si="10">CA344</f>
        <v>0</v>
      </c>
      <c r="CB22" s="3">
        <f t="shared" si="10"/>
        <v>0</v>
      </c>
      <c r="CC22" s="3">
        <f t="shared" si="10"/>
        <v>0</v>
      </c>
      <c r="CD22" s="3">
        <f t="shared" si="10"/>
        <v>0</v>
      </c>
      <c r="CE22" s="3">
        <f t="shared" si="10"/>
        <v>0</v>
      </c>
      <c r="CF22" s="3">
        <f t="shared" si="10"/>
        <v>0</v>
      </c>
      <c r="CG22" s="3">
        <f t="shared" si="10"/>
        <v>0</v>
      </c>
      <c r="CH22" s="3">
        <f t="shared" si="10"/>
        <v>0</v>
      </c>
      <c r="CI22" s="3">
        <f t="shared" si="10"/>
        <v>0</v>
      </c>
      <c r="CJ22" s="3">
        <f t="shared" si="10"/>
        <v>0</v>
      </c>
      <c r="CK22" s="3">
        <f t="shared" si="10"/>
        <v>0</v>
      </c>
      <c r="CL22" s="3">
        <f t="shared" si="10"/>
        <v>0</v>
      </c>
      <c r="CM22" s="3">
        <f t="shared" si="10"/>
        <v>0</v>
      </c>
      <c r="CN22" s="3">
        <f t="shared" si="10"/>
        <v>0</v>
      </c>
      <c r="CO22" s="3">
        <f t="shared" si="10"/>
        <v>0</v>
      </c>
      <c r="CP22" s="3">
        <f t="shared" si="10"/>
        <v>0</v>
      </c>
      <c r="CQ22" s="3">
        <f t="shared" si="10"/>
        <v>0</v>
      </c>
      <c r="CR22" s="3">
        <f t="shared" si="10"/>
        <v>0</v>
      </c>
      <c r="CS22" s="3">
        <f t="shared" si="10"/>
        <v>0</v>
      </c>
      <c r="CT22" s="3">
        <f t="shared" si="10"/>
        <v>0</v>
      </c>
      <c r="CU22" s="3">
        <f t="shared" si="10"/>
        <v>0</v>
      </c>
      <c r="CV22" s="3">
        <f t="shared" si="10"/>
        <v>0</v>
      </c>
      <c r="CW22" s="3">
        <f t="shared" si="10"/>
        <v>0</v>
      </c>
      <c r="CX22" s="3">
        <f t="shared" si="10"/>
        <v>0</v>
      </c>
      <c r="CY22" s="3">
        <f t="shared" si="10"/>
        <v>0</v>
      </c>
      <c r="CZ22" s="3">
        <f t="shared" si="10"/>
        <v>0</v>
      </c>
      <c r="DA22" s="3">
        <f t="shared" si="10"/>
        <v>0</v>
      </c>
      <c r="DB22" s="3">
        <f t="shared" si="10"/>
        <v>0</v>
      </c>
      <c r="DC22" s="3">
        <f t="shared" si="10"/>
        <v>0</v>
      </c>
      <c r="DD22" s="3">
        <f t="shared" si="10"/>
        <v>0</v>
      </c>
      <c r="DE22" s="3">
        <f t="shared" si="10"/>
        <v>0</v>
      </c>
      <c r="DF22" s="3">
        <f t="shared" si="10"/>
        <v>0</v>
      </c>
      <c r="DG22" s="4">
        <f t="shared" ref="DG22:EL22" si="11">DG344</f>
        <v>6387191.3499999996</v>
      </c>
      <c r="DH22" s="4">
        <f t="shared" si="11"/>
        <v>4864034.7300000004</v>
      </c>
      <c r="DI22" s="4">
        <f t="shared" si="11"/>
        <v>439798.33</v>
      </c>
      <c r="DJ22" s="4">
        <f t="shared" si="11"/>
        <v>87946.54</v>
      </c>
      <c r="DK22" s="4">
        <f t="shared" si="11"/>
        <v>1083358.29</v>
      </c>
      <c r="DL22" s="4">
        <f t="shared" si="11"/>
        <v>0</v>
      </c>
      <c r="DM22" s="4">
        <f t="shared" si="11"/>
        <v>6288.609316</v>
      </c>
      <c r="DN22" s="4">
        <f t="shared" si="11"/>
        <v>0</v>
      </c>
      <c r="DO22" s="4">
        <f t="shared" si="11"/>
        <v>0</v>
      </c>
      <c r="DP22" s="4">
        <f t="shared" si="11"/>
        <v>835171.28</v>
      </c>
      <c r="DQ22" s="4">
        <f t="shared" si="11"/>
        <v>567961.86</v>
      </c>
      <c r="DR22" s="4">
        <f t="shared" si="11"/>
        <v>0</v>
      </c>
      <c r="DS22" s="4">
        <f t="shared" si="11"/>
        <v>0</v>
      </c>
      <c r="DT22" s="4">
        <f t="shared" si="11"/>
        <v>0</v>
      </c>
      <c r="DU22" s="4">
        <f t="shared" si="11"/>
        <v>0</v>
      </c>
      <c r="DV22" s="4">
        <f t="shared" si="11"/>
        <v>0</v>
      </c>
      <c r="DW22" s="4">
        <f t="shared" si="11"/>
        <v>0</v>
      </c>
      <c r="DX22" s="4">
        <f t="shared" si="11"/>
        <v>0</v>
      </c>
      <c r="DY22" s="4">
        <f t="shared" si="11"/>
        <v>0</v>
      </c>
      <c r="DZ22" s="4">
        <f t="shared" si="11"/>
        <v>0</v>
      </c>
      <c r="EA22" s="4">
        <f t="shared" si="11"/>
        <v>0</v>
      </c>
      <c r="EB22" s="4">
        <f t="shared" si="11"/>
        <v>0</v>
      </c>
      <c r="EC22" s="4">
        <f t="shared" si="11"/>
        <v>0</v>
      </c>
      <c r="ED22" s="4">
        <f t="shared" si="11"/>
        <v>0</v>
      </c>
      <c r="EE22" s="4">
        <f t="shared" si="11"/>
        <v>0</v>
      </c>
      <c r="EF22" s="4">
        <f t="shared" si="11"/>
        <v>0</v>
      </c>
      <c r="EG22" s="4">
        <f t="shared" si="11"/>
        <v>0</v>
      </c>
      <c r="EH22" s="4">
        <f t="shared" si="11"/>
        <v>0</v>
      </c>
      <c r="EI22" s="4">
        <f t="shared" si="11"/>
        <v>0</v>
      </c>
      <c r="EJ22" s="4">
        <f t="shared" si="11"/>
        <v>7790324.4900000002</v>
      </c>
      <c r="EK22" s="4">
        <f t="shared" si="11"/>
        <v>5316461.1399999997</v>
      </c>
      <c r="EL22" s="4">
        <f t="shared" si="11"/>
        <v>2473863.35</v>
      </c>
      <c r="EM22" s="4">
        <f t="shared" ref="EM22:FR22" si="12">EM344</f>
        <v>0</v>
      </c>
      <c r="EN22" s="4">
        <f t="shared" si="12"/>
        <v>4864034.7300000004</v>
      </c>
      <c r="EO22" s="4">
        <f t="shared" si="12"/>
        <v>4864034.7300000004</v>
      </c>
      <c r="EP22" s="4">
        <f t="shared" si="12"/>
        <v>0</v>
      </c>
      <c r="EQ22" s="4">
        <f t="shared" si="12"/>
        <v>4864034.7300000004</v>
      </c>
      <c r="ER22" s="4">
        <f t="shared" si="12"/>
        <v>0</v>
      </c>
      <c r="ES22" s="4">
        <f t="shared" si="12"/>
        <v>0</v>
      </c>
      <c r="ET22" s="4">
        <f t="shared" si="12"/>
        <v>0</v>
      </c>
      <c r="EU22" s="4">
        <f t="shared" si="12"/>
        <v>0</v>
      </c>
      <c r="EV22" s="4">
        <f t="shared" si="12"/>
        <v>0</v>
      </c>
      <c r="EW22" s="4">
        <f t="shared" si="12"/>
        <v>0</v>
      </c>
      <c r="EX22" s="4">
        <f t="shared" si="12"/>
        <v>0</v>
      </c>
      <c r="EY22" s="4">
        <f t="shared" si="12"/>
        <v>0</v>
      </c>
      <c r="EZ22" s="4">
        <f t="shared" si="12"/>
        <v>0</v>
      </c>
      <c r="FA22" s="4">
        <f t="shared" si="12"/>
        <v>0</v>
      </c>
      <c r="FB22" s="4">
        <f t="shared" si="12"/>
        <v>0</v>
      </c>
      <c r="FC22" s="4">
        <f t="shared" si="12"/>
        <v>0</v>
      </c>
      <c r="FD22" s="4">
        <f t="shared" si="12"/>
        <v>0</v>
      </c>
      <c r="FE22" s="4">
        <f t="shared" si="12"/>
        <v>0</v>
      </c>
      <c r="FF22" s="4">
        <f t="shared" si="12"/>
        <v>0</v>
      </c>
      <c r="FG22" s="4">
        <f t="shared" si="12"/>
        <v>0</v>
      </c>
      <c r="FH22" s="4">
        <f t="shared" si="12"/>
        <v>0</v>
      </c>
      <c r="FI22" s="4">
        <f t="shared" si="12"/>
        <v>0</v>
      </c>
      <c r="FJ22" s="4">
        <f t="shared" si="12"/>
        <v>0</v>
      </c>
      <c r="FK22" s="4">
        <f t="shared" si="12"/>
        <v>0</v>
      </c>
      <c r="FL22" s="4">
        <f t="shared" si="12"/>
        <v>0</v>
      </c>
      <c r="FM22" s="4">
        <f t="shared" si="12"/>
        <v>0</v>
      </c>
      <c r="FN22" s="4">
        <f t="shared" si="12"/>
        <v>0</v>
      </c>
      <c r="FO22" s="4">
        <f t="shared" si="12"/>
        <v>0</v>
      </c>
      <c r="FP22" s="4">
        <f t="shared" si="12"/>
        <v>0</v>
      </c>
      <c r="FQ22" s="4">
        <f t="shared" si="12"/>
        <v>0</v>
      </c>
      <c r="FR22" s="4">
        <f t="shared" si="12"/>
        <v>0</v>
      </c>
      <c r="FS22" s="4">
        <f t="shared" ref="FS22:GX22" si="13">FS344</f>
        <v>0</v>
      </c>
      <c r="FT22" s="4">
        <f t="shared" si="13"/>
        <v>0</v>
      </c>
      <c r="FU22" s="4">
        <f t="shared" si="13"/>
        <v>0</v>
      </c>
      <c r="FV22" s="4">
        <f t="shared" si="13"/>
        <v>0</v>
      </c>
      <c r="FW22" s="4">
        <f t="shared" si="13"/>
        <v>0</v>
      </c>
      <c r="FX22" s="4">
        <f t="shared" si="13"/>
        <v>0</v>
      </c>
      <c r="FY22" s="4">
        <f t="shared" si="13"/>
        <v>0</v>
      </c>
      <c r="FZ22" s="4">
        <f t="shared" si="13"/>
        <v>0</v>
      </c>
      <c r="GA22" s="4">
        <f t="shared" si="13"/>
        <v>0</v>
      </c>
      <c r="GB22" s="4">
        <f t="shared" si="13"/>
        <v>0</v>
      </c>
      <c r="GC22" s="4">
        <f t="shared" si="13"/>
        <v>0</v>
      </c>
      <c r="GD22" s="4">
        <f t="shared" si="13"/>
        <v>0</v>
      </c>
      <c r="GE22" s="4">
        <f t="shared" si="13"/>
        <v>0</v>
      </c>
      <c r="GF22" s="4">
        <f t="shared" si="13"/>
        <v>0</v>
      </c>
      <c r="GG22" s="4">
        <f t="shared" si="13"/>
        <v>0</v>
      </c>
      <c r="GH22" s="4">
        <f t="shared" si="13"/>
        <v>0</v>
      </c>
      <c r="GI22" s="4">
        <f t="shared" si="13"/>
        <v>0</v>
      </c>
      <c r="GJ22" s="4">
        <f t="shared" si="13"/>
        <v>0</v>
      </c>
      <c r="GK22" s="4">
        <f t="shared" si="13"/>
        <v>0</v>
      </c>
      <c r="GL22" s="4">
        <f t="shared" si="13"/>
        <v>0</v>
      </c>
      <c r="GM22" s="4">
        <f t="shared" si="13"/>
        <v>0</v>
      </c>
      <c r="GN22" s="4">
        <f t="shared" si="13"/>
        <v>0</v>
      </c>
      <c r="GO22" s="4">
        <f t="shared" si="13"/>
        <v>0</v>
      </c>
      <c r="GP22" s="4">
        <f t="shared" si="13"/>
        <v>0</v>
      </c>
      <c r="GQ22" s="4">
        <f t="shared" si="13"/>
        <v>0</v>
      </c>
      <c r="GR22" s="4">
        <f t="shared" si="13"/>
        <v>0</v>
      </c>
      <c r="GS22" s="4">
        <f t="shared" si="13"/>
        <v>0</v>
      </c>
      <c r="GT22" s="4">
        <f t="shared" si="13"/>
        <v>0</v>
      </c>
      <c r="GU22" s="4">
        <f t="shared" si="13"/>
        <v>0</v>
      </c>
      <c r="GV22" s="4">
        <f t="shared" si="13"/>
        <v>0</v>
      </c>
      <c r="GW22" s="4">
        <f t="shared" si="13"/>
        <v>0</v>
      </c>
      <c r="GX22" s="4">
        <f t="shared" si="13"/>
        <v>0</v>
      </c>
    </row>
    <row r="24" spans="1:255" x14ac:dyDescent="0.2">
      <c r="A24" s="2">
        <v>19</v>
      </c>
      <c r="B24" s="2">
        <v>1</v>
      </c>
      <c r="C24" s="2"/>
      <c r="D24" s="2"/>
      <c r="E24" s="2"/>
      <c r="F24" s="2" t="s">
        <v>719</v>
      </c>
      <c r="G24" s="2" t="s">
        <v>737</v>
      </c>
      <c r="H24" s="2" t="s">
        <v>719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>
        <v>1</v>
      </c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>
        <v>0</v>
      </c>
      <c r="IL24" s="2"/>
      <c r="IM24" s="2"/>
      <c r="IN24" s="2"/>
      <c r="IO24" s="2"/>
      <c r="IP24" s="2"/>
      <c r="IQ24" s="2"/>
      <c r="IR24" s="2"/>
      <c r="IS24" s="2"/>
      <c r="IT24" s="2"/>
      <c r="IU24" s="2"/>
    </row>
    <row r="26" spans="1:255" x14ac:dyDescent="0.2">
      <c r="A26" s="1">
        <v>4</v>
      </c>
      <c r="B26" s="1">
        <v>1</v>
      </c>
      <c r="C26" s="1"/>
      <c r="D26" s="1">
        <f>ROW(A53)</f>
        <v>53</v>
      </c>
      <c r="E26" s="1"/>
      <c r="F26" s="1" t="s">
        <v>738</v>
      </c>
      <c r="G26" s="1" t="s">
        <v>739</v>
      </c>
      <c r="H26" s="1" t="s">
        <v>719</v>
      </c>
      <c r="I26" s="1">
        <v>0</v>
      </c>
      <c r="J26" s="1"/>
      <c r="K26" s="1">
        <v>-1</v>
      </c>
      <c r="L26" s="1"/>
      <c r="M26" s="1"/>
      <c r="N26" s="1"/>
      <c r="O26" s="1"/>
      <c r="P26" s="1"/>
      <c r="Q26" s="1"/>
      <c r="R26" s="1"/>
      <c r="S26" s="1"/>
      <c r="T26" s="1"/>
      <c r="U26" s="1" t="s">
        <v>719</v>
      </c>
      <c r="V26" s="1">
        <v>2</v>
      </c>
      <c r="W26" s="1"/>
      <c r="X26" s="1"/>
      <c r="Y26" s="1"/>
      <c r="Z26" s="1"/>
      <c r="AA26" s="1"/>
      <c r="AB26" s="1" t="s">
        <v>719</v>
      </c>
      <c r="AC26" s="1" t="s">
        <v>719</v>
      </c>
      <c r="AD26" s="1" t="s">
        <v>719</v>
      </c>
      <c r="AE26" s="1" t="s">
        <v>719</v>
      </c>
      <c r="AF26" s="1" t="s">
        <v>719</v>
      </c>
      <c r="AG26" s="1" t="s">
        <v>719</v>
      </c>
      <c r="AH26" s="1"/>
      <c r="AI26" s="1"/>
      <c r="AJ26" s="1"/>
      <c r="AK26" s="1"/>
      <c r="AL26" s="1"/>
      <c r="AM26" s="1"/>
      <c r="AN26" s="1"/>
      <c r="AO26" s="1"/>
      <c r="AP26" s="1" t="s">
        <v>719</v>
      </c>
      <c r="AQ26" s="1" t="s">
        <v>719</v>
      </c>
      <c r="AR26" s="1" t="s">
        <v>719</v>
      </c>
      <c r="AS26" s="1"/>
      <c r="AT26" s="1"/>
      <c r="AU26" s="1"/>
      <c r="AV26" s="1"/>
      <c r="AW26" s="1"/>
      <c r="AX26" s="1"/>
      <c r="AY26" s="1"/>
      <c r="AZ26" s="1" t="s">
        <v>719</v>
      </c>
      <c r="BA26" s="1"/>
      <c r="BB26" s="1" t="s">
        <v>719</v>
      </c>
      <c r="BC26" s="1" t="s">
        <v>719</v>
      </c>
      <c r="BD26" s="1" t="s">
        <v>719</v>
      </c>
      <c r="BE26" s="1" t="s">
        <v>719</v>
      </c>
      <c r="BF26" s="1" t="s">
        <v>719</v>
      </c>
      <c r="BG26" s="1" t="s">
        <v>719</v>
      </c>
      <c r="BH26" s="1" t="s">
        <v>719</v>
      </c>
      <c r="BI26" s="1" t="s">
        <v>719</v>
      </c>
      <c r="BJ26" s="1" t="s">
        <v>719</v>
      </c>
      <c r="BK26" s="1" t="s">
        <v>719</v>
      </c>
      <c r="BL26" s="1" t="s">
        <v>719</v>
      </c>
      <c r="BM26" s="1" t="s">
        <v>719</v>
      </c>
      <c r="BN26" s="1" t="s">
        <v>719</v>
      </c>
      <c r="BO26" s="1" t="s">
        <v>719</v>
      </c>
      <c r="BP26" s="1" t="s">
        <v>719</v>
      </c>
      <c r="BQ26" s="1"/>
      <c r="BR26" s="1"/>
      <c r="BS26" s="1"/>
      <c r="BT26" s="1"/>
      <c r="BU26" s="1"/>
      <c r="BV26" s="1"/>
      <c r="BW26" s="1"/>
      <c r="BX26" s="1">
        <v>0</v>
      </c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>
        <v>0</v>
      </c>
    </row>
    <row r="28" spans="1:255" x14ac:dyDescent="0.2">
      <c r="A28" s="3">
        <v>52</v>
      </c>
      <c r="B28" s="3">
        <f t="shared" ref="B28:G28" si="14">B53</f>
        <v>1</v>
      </c>
      <c r="C28" s="3">
        <f t="shared" si="14"/>
        <v>4</v>
      </c>
      <c r="D28" s="3">
        <f t="shared" si="14"/>
        <v>26</v>
      </c>
      <c r="E28" s="3">
        <f t="shared" si="14"/>
        <v>0</v>
      </c>
      <c r="F28" s="3" t="str">
        <f t="shared" si="14"/>
        <v>1</v>
      </c>
      <c r="G28" s="3" t="str">
        <f t="shared" si="14"/>
        <v>разборка обмуровки</v>
      </c>
      <c r="H28" s="3"/>
      <c r="I28" s="3"/>
      <c r="J28" s="3"/>
      <c r="K28" s="3"/>
      <c r="L28" s="3"/>
      <c r="M28" s="3"/>
      <c r="N28" s="3"/>
      <c r="O28" s="3">
        <f t="shared" ref="O28:AT28" si="15">O53</f>
        <v>6148.6</v>
      </c>
      <c r="P28" s="3">
        <f t="shared" si="15"/>
        <v>0</v>
      </c>
      <c r="Q28" s="3">
        <f t="shared" si="15"/>
        <v>4434.25</v>
      </c>
      <c r="R28" s="3">
        <f t="shared" si="15"/>
        <v>428.64</v>
      </c>
      <c r="S28" s="3">
        <f t="shared" si="15"/>
        <v>1714.35</v>
      </c>
      <c r="T28" s="3">
        <f t="shared" si="15"/>
        <v>0</v>
      </c>
      <c r="U28" s="3">
        <f t="shared" si="15"/>
        <v>211.83273599999998</v>
      </c>
      <c r="V28" s="3">
        <f t="shared" si="15"/>
        <v>0</v>
      </c>
      <c r="W28" s="3">
        <f t="shared" si="15"/>
        <v>0</v>
      </c>
      <c r="X28" s="3">
        <f t="shared" si="15"/>
        <v>2245.33</v>
      </c>
      <c r="Y28" s="3">
        <f t="shared" si="15"/>
        <v>1367.67</v>
      </c>
      <c r="Z28" s="3">
        <f t="shared" si="15"/>
        <v>0</v>
      </c>
      <c r="AA28" s="3">
        <f t="shared" si="15"/>
        <v>0</v>
      </c>
      <c r="AB28" s="3">
        <f t="shared" si="15"/>
        <v>6148.6</v>
      </c>
      <c r="AC28" s="3">
        <f t="shared" si="15"/>
        <v>0</v>
      </c>
      <c r="AD28" s="3">
        <f t="shared" si="15"/>
        <v>4434.25</v>
      </c>
      <c r="AE28" s="3">
        <f t="shared" si="15"/>
        <v>428.64</v>
      </c>
      <c r="AF28" s="3">
        <f t="shared" si="15"/>
        <v>1714.35</v>
      </c>
      <c r="AG28" s="3">
        <f t="shared" si="15"/>
        <v>0</v>
      </c>
      <c r="AH28" s="3">
        <f t="shared" si="15"/>
        <v>211.83273599999998</v>
      </c>
      <c r="AI28" s="3">
        <f t="shared" si="15"/>
        <v>0</v>
      </c>
      <c r="AJ28" s="3">
        <f t="shared" si="15"/>
        <v>0</v>
      </c>
      <c r="AK28" s="3">
        <f t="shared" si="15"/>
        <v>2245.33</v>
      </c>
      <c r="AL28" s="3">
        <f t="shared" si="15"/>
        <v>1367.67</v>
      </c>
      <c r="AM28" s="3">
        <f t="shared" si="15"/>
        <v>0</v>
      </c>
      <c r="AN28" s="3">
        <f t="shared" si="15"/>
        <v>0</v>
      </c>
      <c r="AO28" s="3">
        <f t="shared" si="15"/>
        <v>0</v>
      </c>
      <c r="AP28" s="3">
        <f t="shared" si="15"/>
        <v>0</v>
      </c>
      <c r="AQ28" s="3">
        <f t="shared" si="15"/>
        <v>0</v>
      </c>
      <c r="AR28" s="3">
        <f t="shared" si="15"/>
        <v>9761.6</v>
      </c>
      <c r="AS28" s="3">
        <f t="shared" si="15"/>
        <v>9761.6</v>
      </c>
      <c r="AT28" s="3">
        <f t="shared" si="15"/>
        <v>0</v>
      </c>
      <c r="AU28" s="3">
        <f t="shared" ref="AU28:BZ28" si="16">AU53</f>
        <v>0</v>
      </c>
      <c r="AV28" s="3">
        <f t="shared" si="16"/>
        <v>0</v>
      </c>
      <c r="AW28" s="3">
        <f t="shared" si="16"/>
        <v>0</v>
      </c>
      <c r="AX28" s="3">
        <f t="shared" si="16"/>
        <v>0</v>
      </c>
      <c r="AY28" s="3">
        <f t="shared" si="16"/>
        <v>0</v>
      </c>
      <c r="AZ28" s="3">
        <f t="shared" si="16"/>
        <v>0</v>
      </c>
      <c r="BA28" s="3">
        <f t="shared" si="16"/>
        <v>0</v>
      </c>
      <c r="BB28" s="3">
        <f t="shared" si="16"/>
        <v>0</v>
      </c>
      <c r="BC28" s="3">
        <f t="shared" si="16"/>
        <v>0</v>
      </c>
      <c r="BD28" s="3">
        <f t="shared" si="16"/>
        <v>0</v>
      </c>
      <c r="BE28" s="3">
        <f t="shared" si="16"/>
        <v>0</v>
      </c>
      <c r="BF28" s="3">
        <f t="shared" si="16"/>
        <v>0</v>
      </c>
      <c r="BG28" s="3">
        <f t="shared" si="16"/>
        <v>0</v>
      </c>
      <c r="BH28" s="3">
        <f t="shared" si="16"/>
        <v>0</v>
      </c>
      <c r="BI28" s="3">
        <f t="shared" si="16"/>
        <v>0</v>
      </c>
      <c r="BJ28" s="3">
        <f t="shared" si="16"/>
        <v>0</v>
      </c>
      <c r="BK28" s="3">
        <f t="shared" si="16"/>
        <v>0</v>
      </c>
      <c r="BL28" s="3">
        <f t="shared" si="16"/>
        <v>0</v>
      </c>
      <c r="BM28" s="3">
        <f t="shared" si="16"/>
        <v>0</v>
      </c>
      <c r="BN28" s="3">
        <f t="shared" si="16"/>
        <v>0</v>
      </c>
      <c r="BO28" s="3">
        <f t="shared" si="16"/>
        <v>0</v>
      </c>
      <c r="BP28" s="3">
        <f t="shared" si="16"/>
        <v>0</v>
      </c>
      <c r="BQ28" s="3">
        <f t="shared" si="16"/>
        <v>0</v>
      </c>
      <c r="BR28" s="3">
        <f t="shared" si="16"/>
        <v>0</v>
      </c>
      <c r="BS28" s="3">
        <f t="shared" si="16"/>
        <v>0</v>
      </c>
      <c r="BT28" s="3">
        <f t="shared" si="16"/>
        <v>0</v>
      </c>
      <c r="BU28" s="3">
        <f t="shared" si="16"/>
        <v>0</v>
      </c>
      <c r="BV28" s="3">
        <f t="shared" si="16"/>
        <v>0</v>
      </c>
      <c r="BW28" s="3">
        <f t="shared" si="16"/>
        <v>0</v>
      </c>
      <c r="BX28" s="3">
        <f t="shared" si="16"/>
        <v>0</v>
      </c>
      <c r="BY28" s="3">
        <f t="shared" si="16"/>
        <v>0</v>
      </c>
      <c r="BZ28" s="3">
        <f t="shared" si="16"/>
        <v>0</v>
      </c>
      <c r="CA28" s="3">
        <f t="shared" ref="CA28:DF28" si="17">CA53</f>
        <v>9761.6</v>
      </c>
      <c r="CB28" s="3">
        <f t="shared" si="17"/>
        <v>9761.6</v>
      </c>
      <c r="CC28" s="3">
        <f t="shared" si="17"/>
        <v>0</v>
      </c>
      <c r="CD28" s="3">
        <f t="shared" si="17"/>
        <v>0</v>
      </c>
      <c r="CE28" s="3">
        <f t="shared" si="17"/>
        <v>0</v>
      </c>
      <c r="CF28" s="3">
        <f t="shared" si="17"/>
        <v>0</v>
      </c>
      <c r="CG28" s="3">
        <f t="shared" si="17"/>
        <v>0</v>
      </c>
      <c r="CH28" s="3">
        <f t="shared" si="17"/>
        <v>0</v>
      </c>
      <c r="CI28" s="3">
        <f t="shared" si="17"/>
        <v>0</v>
      </c>
      <c r="CJ28" s="3">
        <f t="shared" si="17"/>
        <v>0</v>
      </c>
      <c r="CK28" s="3">
        <f t="shared" si="17"/>
        <v>0</v>
      </c>
      <c r="CL28" s="3">
        <f t="shared" si="17"/>
        <v>0</v>
      </c>
      <c r="CM28" s="3">
        <f t="shared" si="17"/>
        <v>0</v>
      </c>
      <c r="CN28" s="3">
        <f t="shared" si="17"/>
        <v>0</v>
      </c>
      <c r="CO28" s="3">
        <f t="shared" si="17"/>
        <v>0</v>
      </c>
      <c r="CP28" s="3">
        <f t="shared" si="17"/>
        <v>0</v>
      </c>
      <c r="CQ28" s="3">
        <f t="shared" si="17"/>
        <v>0</v>
      </c>
      <c r="CR28" s="3">
        <f t="shared" si="17"/>
        <v>0</v>
      </c>
      <c r="CS28" s="3">
        <f t="shared" si="17"/>
        <v>0</v>
      </c>
      <c r="CT28" s="3">
        <f t="shared" si="17"/>
        <v>0</v>
      </c>
      <c r="CU28" s="3">
        <f t="shared" si="17"/>
        <v>0</v>
      </c>
      <c r="CV28" s="3">
        <f t="shared" si="17"/>
        <v>0</v>
      </c>
      <c r="CW28" s="3">
        <f t="shared" si="17"/>
        <v>0</v>
      </c>
      <c r="CX28" s="3">
        <f t="shared" si="17"/>
        <v>0</v>
      </c>
      <c r="CY28" s="3">
        <f t="shared" si="17"/>
        <v>0</v>
      </c>
      <c r="CZ28" s="3">
        <f t="shared" si="17"/>
        <v>0</v>
      </c>
      <c r="DA28" s="3">
        <f t="shared" si="17"/>
        <v>0</v>
      </c>
      <c r="DB28" s="3">
        <f t="shared" si="17"/>
        <v>0</v>
      </c>
      <c r="DC28" s="3">
        <f t="shared" si="17"/>
        <v>0</v>
      </c>
      <c r="DD28" s="3">
        <f t="shared" si="17"/>
        <v>0</v>
      </c>
      <c r="DE28" s="3">
        <f t="shared" si="17"/>
        <v>0</v>
      </c>
      <c r="DF28" s="3">
        <f t="shared" si="17"/>
        <v>0</v>
      </c>
      <c r="DG28" s="4">
        <f t="shared" ref="DG28:EL28" si="18">DG53</f>
        <v>65962.31</v>
      </c>
      <c r="DH28" s="4">
        <f t="shared" si="18"/>
        <v>0</v>
      </c>
      <c r="DI28" s="4">
        <f t="shared" si="18"/>
        <v>34143.75</v>
      </c>
      <c r="DJ28" s="4">
        <f t="shared" si="18"/>
        <v>7955.44</v>
      </c>
      <c r="DK28" s="4">
        <f t="shared" si="18"/>
        <v>31818.560000000001</v>
      </c>
      <c r="DL28" s="4">
        <f t="shared" si="18"/>
        <v>0</v>
      </c>
      <c r="DM28" s="4">
        <f t="shared" si="18"/>
        <v>211.83273599999998</v>
      </c>
      <c r="DN28" s="4">
        <f t="shared" si="18"/>
        <v>0</v>
      </c>
      <c r="DO28" s="4">
        <f t="shared" si="18"/>
        <v>0</v>
      </c>
      <c r="DP28" s="4">
        <f t="shared" si="18"/>
        <v>35327.32</v>
      </c>
      <c r="DQ28" s="4">
        <f t="shared" si="18"/>
        <v>20231.080000000002</v>
      </c>
      <c r="DR28" s="4">
        <f t="shared" si="18"/>
        <v>0</v>
      </c>
      <c r="DS28" s="4">
        <f t="shared" si="18"/>
        <v>0</v>
      </c>
      <c r="DT28" s="4">
        <f t="shared" si="18"/>
        <v>65962.31</v>
      </c>
      <c r="DU28" s="4">
        <f t="shared" si="18"/>
        <v>0</v>
      </c>
      <c r="DV28" s="4">
        <f t="shared" si="18"/>
        <v>34143.75</v>
      </c>
      <c r="DW28" s="4">
        <f t="shared" si="18"/>
        <v>7955.44</v>
      </c>
      <c r="DX28" s="4">
        <f t="shared" si="18"/>
        <v>31818.560000000001</v>
      </c>
      <c r="DY28" s="4">
        <f t="shared" si="18"/>
        <v>0</v>
      </c>
      <c r="DZ28" s="4">
        <f t="shared" si="18"/>
        <v>211.83273599999998</v>
      </c>
      <c r="EA28" s="4">
        <f t="shared" si="18"/>
        <v>0</v>
      </c>
      <c r="EB28" s="4">
        <f t="shared" si="18"/>
        <v>0</v>
      </c>
      <c r="EC28" s="4">
        <f t="shared" si="18"/>
        <v>35327.32</v>
      </c>
      <c r="ED28" s="4">
        <f t="shared" si="18"/>
        <v>20231.080000000002</v>
      </c>
      <c r="EE28" s="4">
        <f t="shared" si="18"/>
        <v>0</v>
      </c>
      <c r="EF28" s="4">
        <f t="shared" si="18"/>
        <v>0</v>
      </c>
      <c r="EG28" s="4">
        <f t="shared" si="18"/>
        <v>0</v>
      </c>
      <c r="EH28" s="4">
        <f t="shared" si="18"/>
        <v>0</v>
      </c>
      <c r="EI28" s="4">
        <f t="shared" si="18"/>
        <v>0</v>
      </c>
      <c r="EJ28" s="4">
        <f t="shared" si="18"/>
        <v>121520.71</v>
      </c>
      <c r="EK28" s="4">
        <f t="shared" si="18"/>
        <v>121520.71</v>
      </c>
      <c r="EL28" s="4">
        <f t="shared" si="18"/>
        <v>0</v>
      </c>
      <c r="EM28" s="4">
        <f t="shared" ref="EM28:FR28" si="19">EM53</f>
        <v>0</v>
      </c>
      <c r="EN28" s="4">
        <f t="shared" si="19"/>
        <v>0</v>
      </c>
      <c r="EO28" s="4">
        <f t="shared" si="19"/>
        <v>0</v>
      </c>
      <c r="EP28" s="4">
        <f t="shared" si="19"/>
        <v>0</v>
      </c>
      <c r="EQ28" s="4">
        <f t="shared" si="19"/>
        <v>0</v>
      </c>
      <c r="ER28" s="4">
        <f t="shared" si="19"/>
        <v>0</v>
      </c>
      <c r="ES28" s="4">
        <f t="shared" si="19"/>
        <v>0</v>
      </c>
      <c r="ET28" s="4">
        <f t="shared" si="19"/>
        <v>0</v>
      </c>
      <c r="EU28" s="4">
        <f t="shared" si="19"/>
        <v>0</v>
      </c>
      <c r="EV28" s="4">
        <f t="shared" si="19"/>
        <v>0</v>
      </c>
      <c r="EW28" s="4">
        <f t="shared" si="19"/>
        <v>0</v>
      </c>
      <c r="EX28" s="4">
        <f t="shared" si="19"/>
        <v>0</v>
      </c>
      <c r="EY28" s="4">
        <f t="shared" si="19"/>
        <v>0</v>
      </c>
      <c r="EZ28" s="4">
        <f t="shared" si="19"/>
        <v>0</v>
      </c>
      <c r="FA28" s="4">
        <f t="shared" si="19"/>
        <v>0</v>
      </c>
      <c r="FB28" s="4">
        <f t="shared" si="19"/>
        <v>0</v>
      </c>
      <c r="FC28" s="4">
        <f t="shared" si="19"/>
        <v>0</v>
      </c>
      <c r="FD28" s="4">
        <f t="shared" si="19"/>
        <v>0</v>
      </c>
      <c r="FE28" s="4">
        <f t="shared" si="19"/>
        <v>0</v>
      </c>
      <c r="FF28" s="4">
        <f t="shared" si="19"/>
        <v>0</v>
      </c>
      <c r="FG28" s="4">
        <f t="shared" si="19"/>
        <v>0</v>
      </c>
      <c r="FH28" s="4">
        <f t="shared" si="19"/>
        <v>0</v>
      </c>
      <c r="FI28" s="4">
        <f t="shared" si="19"/>
        <v>0</v>
      </c>
      <c r="FJ28" s="4">
        <f t="shared" si="19"/>
        <v>0</v>
      </c>
      <c r="FK28" s="4">
        <f t="shared" si="19"/>
        <v>0</v>
      </c>
      <c r="FL28" s="4">
        <f t="shared" si="19"/>
        <v>0</v>
      </c>
      <c r="FM28" s="4">
        <f t="shared" si="19"/>
        <v>0</v>
      </c>
      <c r="FN28" s="4">
        <f t="shared" si="19"/>
        <v>0</v>
      </c>
      <c r="FO28" s="4">
        <f t="shared" si="19"/>
        <v>0</v>
      </c>
      <c r="FP28" s="4">
        <f t="shared" si="19"/>
        <v>0</v>
      </c>
      <c r="FQ28" s="4">
        <f t="shared" si="19"/>
        <v>0</v>
      </c>
      <c r="FR28" s="4">
        <f t="shared" si="19"/>
        <v>0</v>
      </c>
      <c r="FS28" s="4">
        <f t="shared" ref="FS28:GX28" si="20">FS53</f>
        <v>121520.71</v>
      </c>
      <c r="FT28" s="4">
        <f t="shared" si="20"/>
        <v>121520.71</v>
      </c>
      <c r="FU28" s="4">
        <f t="shared" si="20"/>
        <v>0</v>
      </c>
      <c r="FV28" s="4">
        <f t="shared" si="20"/>
        <v>0</v>
      </c>
      <c r="FW28" s="4">
        <f t="shared" si="20"/>
        <v>0</v>
      </c>
      <c r="FX28" s="4">
        <f t="shared" si="20"/>
        <v>0</v>
      </c>
      <c r="FY28" s="4">
        <f t="shared" si="20"/>
        <v>0</v>
      </c>
      <c r="FZ28" s="4">
        <f t="shared" si="20"/>
        <v>0</v>
      </c>
      <c r="GA28" s="4">
        <f t="shared" si="20"/>
        <v>0</v>
      </c>
      <c r="GB28" s="4">
        <f t="shared" si="20"/>
        <v>0</v>
      </c>
      <c r="GC28" s="4">
        <f t="shared" si="20"/>
        <v>0</v>
      </c>
      <c r="GD28" s="4">
        <f t="shared" si="20"/>
        <v>0</v>
      </c>
      <c r="GE28" s="4">
        <f t="shared" si="20"/>
        <v>0</v>
      </c>
      <c r="GF28" s="4">
        <f t="shared" si="20"/>
        <v>0</v>
      </c>
      <c r="GG28" s="4">
        <f t="shared" si="20"/>
        <v>0</v>
      </c>
      <c r="GH28" s="4">
        <f t="shared" si="20"/>
        <v>0</v>
      </c>
      <c r="GI28" s="4">
        <f t="shared" si="20"/>
        <v>0</v>
      </c>
      <c r="GJ28" s="4">
        <f t="shared" si="20"/>
        <v>0</v>
      </c>
      <c r="GK28" s="4">
        <f t="shared" si="20"/>
        <v>0</v>
      </c>
      <c r="GL28" s="4">
        <f t="shared" si="20"/>
        <v>0</v>
      </c>
      <c r="GM28" s="4">
        <f t="shared" si="20"/>
        <v>0</v>
      </c>
      <c r="GN28" s="4">
        <f t="shared" si="20"/>
        <v>0</v>
      </c>
      <c r="GO28" s="4">
        <f t="shared" si="20"/>
        <v>0</v>
      </c>
      <c r="GP28" s="4">
        <f t="shared" si="20"/>
        <v>0</v>
      </c>
      <c r="GQ28" s="4">
        <f t="shared" si="20"/>
        <v>0</v>
      </c>
      <c r="GR28" s="4">
        <f t="shared" si="20"/>
        <v>0</v>
      </c>
      <c r="GS28" s="4">
        <f t="shared" si="20"/>
        <v>0</v>
      </c>
      <c r="GT28" s="4">
        <f t="shared" si="20"/>
        <v>0</v>
      </c>
      <c r="GU28" s="4">
        <f t="shared" si="20"/>
        <v>0</v>
      </c>
      <c r="GV28" s="4">
        <f t="shared" si="20"/>
        <v>0</v>
      </c>
      <c r="GW28" s="4">
        <f t="shared" si="20"/>
        <v>0</v>
      </c>
      <c r="GX28" s="4">
        <f t="shared" si="20"/>
        <v>0</v>
      </c>
    </row>
    <row r="30" spans="1:255" x14ac:dyDescent="0.2">
      <c r="A30" s="2">
        <v>17</v>
      </c>
      <c r="B30" s="2">
        <v>1</v>
      </c>
      <c r="C30" s="2">
        <f>ROW(SmtRes!A5)</f>
        <v>5</v>
      </c>
      <c r="D30" s="2">
        <f>ROW(EtalonRes!A5)</f>
        <v>5</v>
      </c>
      <c r="E30" s="2" t="s">
        <v>738</v>
      </c>
      <c r="F30" s="2" t="s">
        <v>740</v>
      </c>
      <c r="G30" s="2" t="s">
        <v>741</v>
      </c>
      <c r="H30" s="2" t="s">
        <v>742</v>
      </c>
      <c r="I30" s="2">
        <v>1.8</v>
      </c>
      <c r="J30" s="2">
        <v>0</v>
      </c>
      <c r="K30" s="2"/>
      <c r="L30" s="2"/>
      <c r="M30" s="2"/>
      <c r="N30" s="2"/>
      <c r="O30" s="2">
        <f t="shared" ref="O30:O51" si="21">ROUND(CP30,2)</f>
        <v>1265.8499999999999</v>
      </c>
      <c r="P30" s="2">
        <f t="shared" ref="P30:P51" si="22">ROUND(CQ30*I30,2)</f>
        <v>0</v>
      </c>
      <c r="Q30" s="2">
        <f t="shared" ref="Q30:Q51" si="23">ROUND(CR30*I30,2)</f>
        <v>1063.24</v>
      </c>
      <c r="R30" s="2">
        <f t="shared" ref="R30:R51" si="24">ROUND(CS30*I30,2)</f>
        <v>68.17</v>
      </c>
      <c r="S30" s="2">
        <f t="shared" ref="S30:S51" si="25">ROUND(CT30*I30,2)</f>
        <v>202.61</v>
      </c>
      <c r="T30" s="2">
        <f t="shared" ref="T30:T51" si="26">ROUND(CU30*I30,2)</f>
        <v>0</v>
      </c>
      <c r="U30" s="2">
        <f t="shared" ref="U30:U51" si="27">CV30*I30</f>
        <v>28.295999999999999</v>
      </c>
      <c r="V30" s="2">
        <f t="shared" ref="V30:V51" si="28">CW30*I30</f>
        <v>0</v>
      </c>
      <c r="W30" s="2">
        <f t="shared" ref="W30:W51" si="29">ROUND(CX30*I30,2)</f>
        <v>0</v>
      </c>
      <c r="X30" s="2">
        <f t="shared" ref="X30:X51" si="30">ROUND(CY30,2)</f>
        <v>284.32</v>
      </c>
      <c r="Y30" s="2">
        <f t="shared" ref="Y30:Y51" si="31">ROUND(CZ30,2)</f>
        <v>173.3</v>
      </c>
      <c r="Z30" s="2"/>
      <c r="AA30" s="2">
        <v>28925307</v>
      </c>
      <c r="AB30" s="2">
        <f t="shared" ref="AB30:AB51" si="32">ROUND((AC30+AD30+AF30),6)</f>
        <v>703.24800000000005</v>
      </c>
      <c r="AC30" s="2">
        <f>ROUND((ES30),6)</f>
        <v>0</v>
      </c>
      <c r="AD30" s="2">
        <f>ROUND(((((ET30*1.2))-((EU30*1.2)))+AE30),6)</f>
        <v>590.68799999999999</v>
      </c>
      <c r="AE30" s="2">
        <f t="shared" ref="AE30:AF33" si="33">ROUND(((EU30*1.2)),6)</f>
        <v>37.872</v>
      </c>
      <c r="AF30" s="2">
        <f t="shared" si="33"/>
        <v>112.56</v>
      </c>
      <c r="AG30" s="2">
        <f t="shared" ref="AG30:AG51" si="34">ROUND((AP30),6)</f>
        <v>0</v>
      </c>
      <c r="AH30" s="2">
        <f t="shared" ref="AH30:AI33" si="35">((EW30*1.2))</f>
        <v>15.719999999999999</v>
      </c>
      <c r="AI30" s="2">
        <f t="shared" si="35"/>
        <v>0</v>
      </c>
      <c r="AJ30" s="2">
        <f t="shared" ref="AJ30:AJ51" si="36">ROUND((AS30),6)</f>
        <v>0</v>
      </c>
      <c r="AK30" s="2">
        <v>586.04</v>
      </c>
      <c r="AL30" s="2">
        <v>0</v>
      </c>
      <c r="AM30" s="2">
        <v>492.24</v>
      </c>
      <c r="AN30" s="2">
        <v>31.56</v>
      </c>
      <c r="AO30" s="2">
        <v>93.8</v>
      </c>
      <c r="AP30" s="2">
        <v>0</v>
      </c>
      <c r="AQ30" s="2">
        <v>13.1</v>
      </c>
      <c r="AR30" s="2">
        <v>0</v>
      </c>
      <c r="AS30" s="2">
        <v>0</v>
      </c>
      <c r="AT30" s="2">
        <v>105</v>
      </c>
      <c r="AU30" s="2">
        <v>64</v>
      </c>
      <c r="AV30" s="2">
        <v>1</v>
      </c>
      <c r="AW30" s="2">
        <v>1</v>
      </c>
      <c r="AX30" s="2"/>
      <c r="AY30" s="2"/>
      <c r="AZ30" s="2">
        <v>1</v>
      </c>
      <c r="BA30" s="2">
        <v>1</v>
      </c>
      <c r="BB30" s="2">
        <v>1</v>
      </c>
      <c r="BC30" s="2">
        <v>1</v>
      </c>
      <c r="BD30" s="2" t="s">
        <v>719</v>
      </c>
      <c r="BE30" s="2" t="s">
        <v>719</v>
      </c>
      <c r="BF30" s="2" t="s">
        <v>719</v>
      </c>
      <c r="BG30" s="2" t="s">
        <v>719</v>
      </c>
      <c r="BH30" s="2">
        <v>0</v>
      </c>
      <c r="BI30" s="2">
        <v>1</v>
      </c>
      <c r="BJ30" s="2" t="s">
        <v>743</v>
      </c>
      <c r="BK30" s="2"/>
      <c r="BL30" s="2"/>
      <c r="BM30" s="2">
        <v>45001</v>
      </c>
      <c r="BN30" s="2">
        <v>0</v>
      </c>
      <c r="BO30" s="2" t="s">
        <v>719</v>
      </c>
      <c r="BP30" s="2">
        <v>0</v>
      </c>
      <c r="BQ30" s="2">
        <v>2</v>
      </c>
      <c r="BR30" s="2">
        <v>0</v>
      </c>
      <c r="BS30" s="2">
        <v>1</v>
      </c>
      <c r="BT30" s="2">
        <v>1</v>
      </c>
      <c r="BU30" s="2">
        <v>1</v>
      </c>
      <c r="BV30" s="2">
        <v>1</v>
      </c>
      <c r="BW30" s="2">
        <v>1</v>
      </c>
      <c r="BX30" s="2">
        <v>1</v>
      </c>
      <c r="BY30" s="2" t="s">
        <v>719</v>
      </c>
      <c r="BZ30" s="2">
        <v>105</v>
      </c>
      <c r="CA30" s="2">
        <v>75</v>
      </c>
      <c r="CB30" s="2"/>
      <c r="CC30" s="2"/>
      <c r="CD30" s="2"/>
      <c r="CE30" s="2"/>
      <c r="CF30" s="2">
        <v>0</v>
      </c>
      <c r="CG30" s="2">
        <v>0</v>
      </c>
      <c r="CH30" s="2"/>
      <c r="CI30" s="2"/>
      <c r="CJ30" s="2"/>
      <c r="CK30" s="2"/>
      <c r="CL30" s="2"/>
      <c r="CM30" s="2">
        <v>0</v>
      </c>
      <c r="CN30" s="2" t="s">
        <v>706</v>
      </c>
      <c r="CO30" s="2">
        <v>0</v>
      </c>
      <c r="CP30" s="2">
        <f t="shared" ref="CP30:CP51" si="37">(P30+Q30+S30)</f>
        <v>1265.8499999999999</v>
      </c>
      <c r="CQ30" s="2">
        <f t="shared" ref="CQ30:CQ51" si="38">AC30*BC30</f>
        <v>0</v>
      </c>
      <c r="CR30" s="2">
        <f t="shared" ref="CR30:CR51" si="39">AD30*BB30</f>
        <v>590.68799999999999</v>
      </c>
      <c r="CS30" s="2">
        <f t="shared" ref="CS30:CS51" si="40">AE30*BS30</f>
        <v>37.872</v>
      </c>
      <c r="CT30" s="2">
        <f t="shared" ref="CT30:CT51" si="41">AF30*BA30</f>
        <v>112.56</v>
      </c>
      <c r="CU30" s="2">
        <f t="shared" ref="CU30:CU51" si="42">AG30</f>
        <v>0</v>
      </c>
      <c r="CV30" s="2">
        <f t="shared" ref="CV30:CV51" si="43">AH30</f>
        <v>15.719999999999999</v>
      </c>
      <c r="CW30" s="2">
        <f t="shared" ref="CW30:CW51" si="44">AI30</f>
        <v>0</v>
      </c>
      <c r="CX30" s="2">
        <f t="shared" ref="CX30:CX51" si="45">AJ30</f>
        <v>0</v>
      </c>
      <c r="CY30" s="2">
        <f t="shared" ref="CY30:CY51" si="46">(((S30+R30)*AT30)/100)</f>
        <v>284.31900000000002</v>
      </c>
      <c r="CZ30" s="2">
        <f t="shared" ref="CZ30:CZ51" si="47">(((S30+R30)*AU30)/100)</f>
        <v>173.29920000000001</v>
      </c>
      <c r="DA30" s="2"/>
      <c r="DB30" s="2"/>
      <c r="DC30" s="2" t="s">
        <v>719</v>
      </c>
      <c r="DD30" s="2" t="s">
        <v>719</v>
      </c>
      <c r="DE30" s="2" t="s">
        <v>744</v>
      </c>
      <c r="DF30" s="2" t="s">
        <v>744</v>
      </c>
      <c r="DG30" s="2" t="s">
        <v>744</v>
      </c>
      <c r="DH30" s="2" t="s">
        <v>719</v>
      </c>
      <c r="DI30" s="2" t="s">
        <v>744</v>
      </c>
      <c r="DJ30" s="2" t="s">
        <v>744</v>
      </c>
      <c r="DK30" s="2" t="s">
        <v>719</v>
      </c>
      <c r="DL30" s="2" t="s">
        <v>719</v>
      </c>
      <c r="DM30" s="2" t="s">
        <v>719</v>
      </c>
      <c r="DN30" s="2">
        <v>0</v>
      </c>
      <c r="DO30" s="2">
        <v>0</v>
      </c>
      <c r="DP30" s="2">
        <v>1</v>
      </c>
      <c r="DQ30" s="2">
        <v>1</v>
      </c>
      <c r="DR30" s="2"/>
      <c r="DS30" s="2"/>
      <c r="DT30" s="2"/>
      <c r="DU30" s="2">
        <v>1007</v>
      </c>
      <c r="DV30" s="2" t="s">
        <v>742</v>
      </c>
      <c r="DW30" s="2" t="s">
        <v>742</v>
      </c>
      <c r="DX30" s="2">
        <v>1</v>
      </c>
      <c r="DY30" s="2"/>
      <c r="DZ30" s="2"/>
      <c r="EA30" s="2"/>
      <c r="EB30" s="2"/>
      <c r="EC30" s="2"/>
      <c r="ED30" s="2"/>
      <c r="EE30" s="2">
        <v>28232368</v>
      </c>
      <c r="EF30" s="2">
        <v>2</v>
      </c>
      <c r="EG30" s="2" t="s">
        <v>745</v>
      </c>
      <c r="EH30" s="2">
        <v>0</v>
      </c>
      <c r="EI30" s="2" t="s">
        <v>719</v>
      </c>
      <c r="EJ30" s="2">
        <v>1</v>
      </c>
      <c r="EK30" s="2">
        <v>45001</v>
      </c>
      <c r="EL30" s="2" t="s">
        <v>746</v>
      </c>
      <c r="EM30" s="2" t="s">
        <v>747</v>
      </c>
      <c r="EN30" s="2"/>
      <c r="EO30" s="2" t="s">
        <v>748</v>
      </c>
      <c r="EP30" s="2"/>
      <c r="EQ30" s="2">
        <v>256</v>
      </c>
      <c r="ER30" s="2">
        <v>586.04</v>
      </c>
      <c r="ES30" s="2">
        <v>0</v>
      </c>
      <c r="ET30" s="2">
        <v>492.24</v>
      </c>
      <c r="EU30" s="2">
        <v>31.56</v>
      </c>
      <c r="EV30" s="2">
        <v>93.8</v>
      </c>
      <c r="EW30" s="2">
        <v>13.1</v>
      </c>
      <c r="EX30" s="2">
        <v>0</v>
      </c>
      <c r="EY30" s="2">
        <v>0</v>
      </c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>
        <v>0</v>
      </c>
      <c r="FR30" s="2">
        <f t="shared" ref="FR30:FR51" si="48">ROUND(IF(AND(BH30=3,BI30=3),P30,0),2)</f>
        <v>0</v>
      </c>
      <c r="FS30" s="2">
        <v>0</v>
      </c>
      <c r="FT30" s="2"/>
      <c r="FU30" s="2" t="s">
        <v>749</v>
      </c>
      <c r="FV30" s="2"/>
      <c r="FW30" s="2"/>
      <c r="FX30" s="2">
        <v>105</v>
      </c>
      <c r="FY30" s="2">
        <v>63.75</v>
      </c>
      <c r="FZ30" s="2"/>
      <c r="GA30" s="2" t="s">
        <v>719</v>
      </c>
      <c r="GB30" s="2"/>
      <c r="GC30" s="2"/>
      <c r="GD30" s="2">
        <v>0</v>
      </c>
      <c r="GE30" s="2"/>
      <c r="GF30" s="2">
        <v>1922623107</v>
      </c>
      <c r="GG30" s="2">
        <v>2</v>
      </c>
      <c r="GH30" s="2">
        <v>1</v>
      </c>
      <c r="GI30" s="2">
        <v>-2</v>
      </c>
      <c r="GJ30" s="2">
        <v>0</v>
      </c>
      <c r="GK30" s="2">
        <f>ROUND(R30*(R12)/100,2)</f>
        <v>0</v>
      </c>
      <c r="GL30" s="2">
        <f t="shared" ref="GL30:GL51" si="49">ROUND(IF(AND(BH30=3,BI30=3,FS30&lt;&gt;0),P30,0),2)</f>
        <v>0</v>
      </c>
      <c r="GM30" s="2">
        <f t="shared" ref="GM30:GM51" si="50">ROUND(O30+X30+Y30+GK30,2)+GX30</f>
        <v>1723.47</v>
      </c>
      <c r="GN30" s="2">
        <f t="shared" ref="GN30:GN51" si="51">IF(OR(BI30=0,BI30=1),ROUND(O30+X30+Y30+GK30,2),0)</f>
        <v>1723.47</v>
      </c>
      <c r="GO30" s="2">
        <f t="shared" ref="GO30:GO51" si="52">IF(BI30=2,ROUND(O30+X30+Y30+GK30,2),0)</f>
        <v>0</v>
      </c>
      <c r="GP30" s="2">
        <f t="shared" ref="GP30:GP51" si="53">IF(BI30=4,ROUND(O30+X30+Y30+GK30,2)+GX30,0)</f>
        <v>0</v>
      </c>
      <c r="GQ30" s="2"/>
      <c r="GR30" s="2">
        <v>0</v>
      </c>
      <c r="GS30" s="2">
        <v>3</v>
      </c>
      <c r="GT30" s="2">
        <v>0</v>
      </c>
      <c r="GU30" s="2" t="s">
        <v>719</v>
      </c>
      <c r="GV30" s="2">
        <f t="shared" ref="GV30:GV51" si="54">ROUND(GT30,6)</f>
        <v>0</v>
      </c>
      <c r="GW30" s="2">
        <v>1</v>
      </c>
      <c r="GX30" s="2">
        <f t="shared" ref="GX30:GX51" si="55">ROUND(GV30*GW30*I30,2)</f>
        <v>0</v>
      </c>
      <c r="GY30" s="2"/>
      <c r="GZ30" s="2"/>
      <c r="HA30" s="2">
        <v>0</v>
      </c>
      <c r="HB30" s="2">
        <v>0</v>
      </c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>
        <v>0</v>
      </c>
      <c r="IL30" s="2"/>
      <c r="IM30" s="2"/>
      <c r="IN30" s="2"/>
      <c r="IO30" s="2"/>
      <c r="IP30" s="2"/>
      <c r="IQ30" s="2"/>
      <c r="IR30" s="2"/>
      <c r="IS30" s="2"/>
      <c r="IT30" s="2"/>
      <c r="IU30" s="2"/>
    </row>
    <row r="31" spans="1:255" x14ac:dyDescent="0.2">
      <c r="A31">
        <v>17</v>
      </c>
      <c r="B31">
        <v>1</v>
      </c>
      <c r="C31">
        <f>ROW(SmtRes!A10)</f>
        <v>10</v>
      </c>
      <c r="D31">
        <f>ROW(EtalonRes!A10)</f>
        <v>10</v>
      </c>
      <c r="E31" t="s">
        <v>738</v>
      </c>
      <c r="F31" t="s">
        <v>740</v>
      </c>
      <c r="G31" t="s">
        <v>741</v>
      </c>
      <c r="H31" t="s">
        <v>742</v>
      </c>
      <c r="I31">
        <v>1.8</v>
      </c>
      <c r="J31">
        <v>0</v>
      </c>
      <c r="O31">
        <f t="shared" si="21"/>
        <v>11947.34</v>
      </c>
      <c r="P31">
        <f t="shared" si="22"/>
        <v>0</v>
      </c>
      <c r="Q31">
        <f t="shared" si="23"/>
        <v>8186.94</v>
      </c>
      <c r="R31">
        <f t="shared" si="24"/>
        <v>1265.23</v>
      </c>
      <c r="S31">
        <f t="shared" si="25"/>
        <v>3760.4</v>
      </c>
      <c r="T31">
        <f t="shared" si="26"/>
        <v>0</v>
      </c>
      <c r="U31">
        <f t="shared" si="27"/>
        <v>28.295999999999999</v>
      </c>
      <c r="V31">
        <f t="shared" si="28"/>
        <v>0</v>
      </c>
      <c r="W31">
        <f t="shared" si="29"/>
        <v>0</v>
      </c>
      <c r="X31">
        <f t="shared" si="30"/>
        <v>4472.8100000000004</v>
      </c>
      <c r="Y31">
        <f t="shared" si="31"/>
        <v>2563.0700000000002</v>
      </c>
      <c r="AA31">
        <v>28925308</v>
      </c>
      <c r="AB31">
        <f t="shared" si="32"/>
        <v>703.24800000000005</v>
      </c>
      <c r="AC31">
        <f>ROUND((ES31),6)</f>
        <v>0</v>
      </c>
      <c r="AD31">
        <f>ROUND(((((ET31*1.2))-((EU31*1.2)))+AE31),6)</f>
        <v>590.68799999999999</v>
      </c>
      <c r="AE31">
        <f t="shared" si="33"/>
        <v>37.872</v>
      </c>
      <c r="AF31">
        <f t="shared" si="33"/>
        <v>112.56</v>
      </c>
      <c r="AG31">
        <f t="shared" si="34"/>
        <v>0</v>
      </c>
      <c r="AH31">
        <f t="shared" si="35"/>
        <v>15.719999999999999</v>
      </c>
      <c r="AI31">
        <f t="shared" si="35"/>
        <v>0</v>
      </c>
      <c r="AJ31">
        <f t="shared" si="36"/>
        <v>0</v>
      </c>
      <c r="AK31">
        <v>586.04</v>
      </c>
      <c r="AL31">
        <v>0</v>
      </c>
      <c r="AM31">
        <v>492.24</v>
      </c>
      <c r="AN31">
        <v>31.56</v>
      </c>
      <c r="AO31">
        <v>93.8</v>
      </c>
      <c r="AP31">
        <v>0</v>
      </c>
      <c r="AQ31">
        <v>13.1</v>
      </c>
      <c r="AR31">
        <v>0</v>
      </c>
      <c r="AS31">
        <v>0</v>
      </c>
      <c r="AT31">
        <v>89</v>
      </c>
      <c r="AU31">
        <v>51</v>
      </c>
      <c r="AV31">
        <v>1</v>
      </c>
      <c r="AW31">
        <v>1</v>
      </c>
      <c r="AZ31">
        <v>1</v>
      </c>
      <c r="BA31">
        <v>18.559999999999999</v>
      </c>
      <c r="BB31">
        <v>7.7</v>
      </c>
      <c r="BC31">
        <v>5.21</v>
      </c>
      <c r="BD31" t="s">
        <v>719</v>
      </c>
      <c r="BE31" t="s">
        <v>719</v>
      </c>
      <c r="BF31" t="s">
        <v>719</v>
      </c>
      <c r="BG31" t="s">
        <v>719</v>
      </c>
      <c r="BH31">
        <v>0</v>
      </c>
      <c r="BI31">
        <v>1</v>
      </c>
      <c r="BJ31" t="s">
        <v>743</v>
      </c>
      <c r="BM31">
        <v>45001</v>
      </c>
      <c r="BN31">
        <v>0</v>
      </c>
      <c r="BO31" t="s">
        <v>750</v>
      </c>
      <c r="BP31">
        <v>1</v>
      </c>
      <c r="BQ31">
        <v>2</v>
      </c>
      <c r="BR31">
        <v>0</v>
      </c>
      <c r="BS31">
        <v>18.559999999999999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719</v>
      </c>
      <c r="BZ31">
        <v>105</v>
      </c>
      <c r="CA31">
        <v>75</v>
      </c>
      <c r="CF31">
        <v>0</v>
      </c>
      <c r="CG31">
        <v>0</v>
      </c>
      <c r="CM31">
        <v>0</v>
      </c>
      <c r="CN31" t="s">
        <v>706</v>
      </c>
      <c r="CO31">
        <v>0</v>
      </c>
      <c r="CP31">
        <f t="shared" si="37"/>
        <v>11947.34</v>
      </c>
      <c r="CQ31">
        <f t="shared" si="38"/>
        <v>0</v>
      </c>
      <c r="CR31">
        <f t="shared" si="39"/>
        <v>4548.2975999999999</v>
      </c>
      <c r="CS31">
        <f t="shared" si="40"/>
        <v>702.90431999999998</v>
      </c>
      <c r="CT31">
        <f t="shared" si="41"/>
        <v>2089.1135999999997</v>
      </c>
      <c r="CU31">
        <f t="shared" si="42"/>
        <v>0</v>
      </c>
      <c r="CV31">
        <f t="shared" si="43"/>
        <v>15.719999999999999</v>
      </c>
      <c r="CW31">
        <f t="shared" si="44"/>
        <v>0</v>
      </c>
      <c r="CX31">
        <f t="shared" si="45"/>
        <v>0</v>
      </c>
      <c r="CY31">
        <f t="shared" si="46"/>
        <v>4472.8107</v>
      </c>
      <c r="CZ31">
        <f t="shared" si="47"/>
        <v>2563.0713000000001</v>
      </c>
      <c r="DC31" t="s">
        <v>719</v>
      </c>
      <c r="DD31" t="s">
        <v>719</v>
      </c>
      <c r="DE31" t="s">
        <v>744</v>
      </c>
      <c r="DF31" t="s">
        <v>744</v>
      </c>
      <c r="DG31" t="s">
        <v>744</v>
      </c>
      <c r="DH31" t="s">
        <v>719</v>
      </c>
      <c r="DI31" t="s">
        <v>744</v>
      </c>
      <c r="DJ31" t="s">
        <v>744</v>
      </c>
      <c r="DK31" t="s">
        <v>719</v>
      </c>
      <c r="DL31" t="s">
        <v>719</v>
      </c>
      <c r="DM31" t="s">
        <v>719</v>
      </c>
      <c r="DN31">
        <v>0</v>
      </c>
      <c r="DO31">
        <v>0</v>
      </c>
      <c r="DP31">
        <v>1</v>
      </c>
      <c r="DQ31">
        <v>1</v>
      </c>
      <c r="DU31">
        <v>1007</v>
      </c>
      <c r="DV31" t="s">
        <v>742</v>
      </c>
      <c r="DW31" t="s">
        <v>742</v>
      </c>
      <c r="DX31">
        <v>1</v>
      </c>
      <c r="EE31">
        <v>28232368</v>
      </c>
      <c r="EF31">
        <v>2</v>
      </c>
      <c r="EG31" t="s">
        <v>745</v>
      </c>
      <c r="EH31">
        <v>0</v>
      </c>
      <c r="EI31" t="s">
        <v>719</v>
      </c>
      <c r="EJ31">
        <v>1</v>
      </c>
      <c r="EK31">
        <v>45001</v>
      </c>
      <c r="EL31" t="s">
        <v>746</v>
      </c>
      <c r="EM31" t="s">
        <v>747</v>
      </c>
      <c r="EO31" t="s">
        <v>748</v>
      </c>
      <c r="EQ31">
        <v>256</v>
      </c>
      <c r="ER31">
        <v>586.04</v>
      </c>
      <c r="ES31">
        <v>0</v>
      </c>
      <c r="ET31">
        <v>492.24</v>
      </c>
      <c r="EU31">
        <v>31.56</v>
      </c>
      <c r="EV31">
        <v>93.8</v>
      </c>
      <c r="EW31">
        <v>13.1</v>
      </c>
      <c r="EX31">
        <v>0</v>
      </c>
      <c r="EY31">
        <v>0</v>
      </c>
      <c r="FQ31">
        <v>0</v>
      </c>
      <c r="FR31">
        <f t="shared" si="48"/>
        <v>0</v>
      </c>
      <c r="FS31">
        <v>0</v>
      </c>
      <c r="FU31" t="s">
        <v>749</v>
      </c>
      <c r="FV31" t="s">
        <v>749</v>
      </c>
      <c r="FW31" t="s">
        <v>751</v>
      </c>
      <c r="FX31">
        <v>105</v>
      </c>
      <c r="FY31">
        <v>63.75</v>
      </c>
      <c r="GA31" t="s">
        <v>719</v>
      </c>
      <c r="GD31">
        <v>0</v>
      </c>
      <c r="GF31">
        <v>1922623107</v>
      </c>
      <c r="GG31">
        <v>2</v>
      </c>
      <c r="GH31">
        <v>1</v>
      </c>
      <c r="GI31">
        <v>4</v>
      </c>
      <c r="GJ31">
        <v>0</v>
      </c>
      <c r="GK31">
        <f>ROUND(R31*(S12)/100,2)</f>
        <v>0</v>
      </c>
      <c r="GL31">
        <f t="shared" si="49"/>
        <v>0</v>
      </c>
      <c r="GM31">
        <f t="shared" si="50"/>
        <v>18983.22</v>
      </c>
      <c r="GN31">
        <f t="shared" si="51"/>
        <v>18983.22</v>
      </c>
      <c r="GO31">
        <f t="shared" si="52"/>
        <v>0</v>
      </c>
      <c r="GP31">
        <f t="shared" si="53"/>
        <v>0</v>
      </c>
      <c r="GR31">
        <v>0</v>
      </c>
      <c r="GS31">
        <v>3</v>
      </c>
      <c r="GT31">
        <v>0</v>
      </c>
      <c r="GU31" t="s">
        <v>719</v>
      </c>
      <c r="GV31">
        <f t="shared" si="54"/>
        <v>0</v>
      </c>
      <c r="GW31">
        <v>1</v>
      </c>
      <c r="GX31">
        <f t="shared" si="55"/>
        <v>0</v>
      </c>
      <c r="HA31">
        <v>0</v>
      </c>
      <c r="HB31">
        <v>0</v>
      </c>
      <c r="IK31">
        <v>0</v>
      </c>
    </row>
    <row r="32" spans="1:255" x14ac:dyDescent="0.2">
      <c r="A32" s="2">
        <v>17</v>
      </c>
      <c r="B32" s="2">
        <v>1</v>
      </c>
      <c r="C32" s="2">
        <f>ROW(SmtRes!A15)</f>
        <v>15</v>
      </c>
      <c r="D32" s="2">
        <f>ROW(EtalonRes!A15)</f>
        <v>15</v>
      </c>
      <c r="E32" s="2" t="s">
        <v>752</v>
      </c>
      <c r="F32" s="2" t="s">
        <v>740</v>
      </c>
      <c r="G32" s="2" t="s">
        <v>753</v>
      </c>
      <c r="H32" s="2" t="s">
        <v>742</v>
      </c>
      <c r="I32" s="2">
        <v>2.2000000000000002</v>
      </c>
      <c r="J32" s="2">
        <v>0</v>
      </c>
      <c r="K32" s="2"/>
      <c r="L32" s="2"/>
      <c r="M32" s="2"/>
      <c r="N32" s="2"/>
      <c r="O32" s="2">
        <f t="shared" si="21"/>
        <v>1547.14</v>
      </c>
      <c r="P32" s="2">
        <f t="shared" si="22"/>
        <v>0</v>
      </c>
      <c r="Q32" s="2">
        <f t="shared" si="23"/>
        <v>1299.51</v>
      </c>
      <c r="R32" s="2">
        <f t="shared" si="24"/>
        <v>83.32</v>
      </c>
      <c r="S32" s="2">
        <f t="shared" si="25"/>
        <v>247.63</v>
      </c>
      <c r="T32" s="2">
        <f t="shared" si="26"/>
        <v>0</v>
      </c>
      <c r="U32" s="2">
        <f t="shared" si="27"/>
        <v>34.584000000000003</v>
      </c>
      <c r="V32" s="2">
        <f t="shared" si="28"/>
        <v>0</v>
      </c>
      <c r="W32" s="2">
        <f t="shared" si="29"/>
        <v>0</v>
      </c>
      <c r="X32" s="2">
        <f t="shared" si="30"/>
        <v>347.5</v>
      </c>
      <c r="Y32" s="2">
        <f t="shared" si="31"/>
        <v>211.81</v>
      </c>
      <c r="Z32" s="2"/>
      <c r="AA32" s="2">
        <v>28925307</v>
      </c>
      <c r="AB32" s="2">
        <f t="shared" si="32"/>
        <v>703.24800000000005</v>
      </c>
      <c r="AC32" s="2">
        <f>ROUND((ES32),6)</f>
        <v>0</v>
      </c>
      <c r="AD32" s="2">
        <f>ROUND(((((ET32*1.2))-((EU32*1.2)))+AE32),6)</f>
        <v>590.68799999999999</v>
      </c>
      <c r="AE32" s="2">
        <f t="shared" si="33"/>
        <v>37.872</v>
      </c>
      <c r="AF32" s="2">
        <f t="shared" si="33"/>
        <v>112.56</v>
      </c>
      <c r="AG32" s="2">
        <f t="shared" si="34"/>
        <v>0</v>
      </c>
      <c r="AH32" s="2">
        <f t="shared" si="35"/>
        <v>15.719999999999999</v>
      </c>
      <c r="AI32" s="2">
        <f t="shared" si="35"/>
        <v>0</v>
      </c>
      <c r="AJ32" s="2">
        <f t="shared" si="36"/>
        <v>0</v>
      </c>
      <c r="AK32" s="2">
        <v>586.04</v>
      </c>
      <c r="AL32" s="2">
        <v>0</v>
      </c>
      <c r="AM32" s="2">
        <v>492.24</v>
      </c>
      <c r="AN32" s="2">
        <v>31.56</v>
      </c>
      <c r="AO32" s="2">
        <v>93.8</v>
      </c>
      <c r="AP32" s="2">
        <v>0</v>
      </c>
      <c r="AQ32" s="2">
        <v>13.1</v>
      </c>
      <c r="AR32" s="2">
        <v>0</v>
      </c>
      <c r="AS32" s="2">
        <v>0</v>
      </c>
      <c r="AT32" s="2">
        <v>105</v>
      </c>
      <c r="AU32" s="2">
        <v>64</v>
      </c>
      <c r="AV32" s="2">
        <v>1</v>
      </c>
      <c r="AW32" s="2">
        <v>1</v>
      </c>
      <c r="AX32" s="2"/>
      <c r="AY32" s="2"/>
      <c r="AZ32" s="2">
        <v>1</v>
      </c>
      <c r="BA32" s="2">
        <v>1</v>
      </c>
      <c r="BB32" s="2">
        <v>1</v>
      </c>
      <c r="BC32" s="2">
        <v>1</v>
      </c>
      <c r="BD32" s="2" t="s">
        <v>719</v>
      </c>
      <c r="BE32" s="2" t="s">
        <v>719</v>
      </c>
      <c r="BF32" s="2" t="s">
        <v>719</v>
      </c>
      <c r="BG32" s="2" t="s">
        <v>719</v>
      </c>
      <c r="BH32" s="2">
        <v>0</v>
      </c>
      <c r="BI32" s="2">
        <v>1</v>
      </c>
      <c r="BJ32" s="2" t="s">
        <v>743</v>
      </c>
      <c r="BK32" s="2"/>
      <c r="BL32" s="2"/>
      <c r="BM32" s="2">
        <v>45001</v>
      </c>
      <c r="BN32" s="2">
        <v>0</v>
      </c>
      <c r="BO32" s="2" t="s">
        <v>719</v>
      </c>
      <c r="BP32" s="2">
        <v>0</v>
      </c>
      <c r="BQ32" s="2">
        <v>2</v>
      </c>
      <c r="BR32" s="2">
        <v>0</v>
      </c>
      <c r="BS32" s="2">
        <v>1</v>
      </c>
      <c r="BT32" s="2">
        <v>1</v>
      </c>
      <c r="BU32" s="2">
        <v>1</v>
      </c>
      <c r="BV32" s="2">
        <v>1</v>
      </c>
      <c r="BW32" s="2">
        <v>1</v>
      </c>
      <c r="BX32" s="2">
        <v>1</v>
      </c>
      <c r="BY32" s="2" t="s">
        <v>719</v>
      </c>
      <c r="BZ32" s="2">
        <v>105</v>
      </c>
      <c r="CA32" s="2">
        <v>75</v>
      </c>
      <c r="CB32" s="2"/>
      <c r="CC32" s="2"/>
      <c r="CD32" s="2"/>
      <c r="CE32" s="2"/>
      <c r="CF32" s="2">
        <v>0</v>
      </c>
      <c r="CG32" s="2">
        <v>0</v>
      </c>
      <c r="CH32" s="2"/>
      <c r="CI32" s="2"/>
      <c r="CJ32" s="2"/>
      <c r="CK32" s="2"/>
      <c r="CL32" s="2"/>
      <c r="CM32" s="2">
        <v>0</v>
      </c>
      <c r="CN32" s="2" t="s">
        <v>706</v>
      </c>
      <c r="CO32" s="2">
        <v>0</v>
      </c>
      <c r="CP32" s="2">
        <f t="shared" si="37"/>
        <v>1547.1399999999999</v>
      </c>
      <c r="CQ32" s="2">
        <f t="shared" si="38"/>
        <v>0</v>
      </c>
      <c r="CR32" s="2">
        <f t="shared" si="39"/>
        <v>590.68799999999999</v>
      </c>
      <c r="CS32" s="2">
        <f t="shared" si="40"/>
        <v>37.872</v>
      </c>
      <c r="CT32" s="2">
        <f t="shared" si="41"/>
        <v>112.56</v>
      </c>
      <c r="CU32" s="2">
        <f t="shared" si="42"/>
        <v>0</v>
      </c>
      <c r="CV32" s="2">
        <f t="shared" si="43"/>
        <v>15.719999999999999</v>
      </c>
      <c r="CW32" s="2">
        <f t="shared" si="44"/>
        <v>0</v>
      </c>
      <c r="CX32" s="2">
        <f t="shared" si="45"/>
        <v>0</v>
      </c>
      <c r="CY32" s="2">
        <f t="shared" si="46"/>
        <v>347.4975</v>
      </c>
      <c r="CZ32" s="2">
        <f t="shared" si="47"/>
        <v>211.80799999999999</v>
      </c>
      <c r="DA32" s="2"/>
      <c r="DB32" s="2"/>
      <c r="DC32" s="2" t="s">
        <v>719</v>
      </c>
      <c r="DD32" s="2" t="s">
        <v>719</v>
      </c>
      <c r="DE32" s="2" t="s">
        <v>744</v>
      </c>
      <c r="DF32" s="2" t="s">
        <v>744</v>
      </c>
      <c r="DG32" s="2" t="s">
        <v>744</v>
      </c>
      <c r="DH32" s="2" t="s">
        <v>719</v>
      </c>
      <c r="DI32" s="2" t="s">
        <v>744</v>
      </c>
      <c r="DJ32" s="2" t="s">
        <v>744</v>
      </c>
      <c r="DK32" s="2" t="s">
        <v>719</v>
      </c>
      <c r="DL32" s="2" t="s">
        <v>719</v>
      </c>
      <c r="DM32" s="2" t="s">
        <v>719</v>
      </c>
      <c r="DN32" s="2">
        <v>0</v>
      </c>
      <c r="DO32" s="2">
        <v>0</v>
      </c>
      <c r="DP32" s="2">
        <v>1</v>
      </c>
      <c r="DQ32" s="2">
        <v>1</v>
      </c>
      <c r="DR32" s="2"/>
      <c r="DS32" s="2"/>
      <c r="DT32" s="2"/>
      <c r="DU32" s="2">
        <v>1007</v>
      </c>
      <c r="DV32" s="2" t="s">
        <v>742</v>
      </c>
      <c r="DW32" s="2" t="s">
        <v>742</v>
      </c>
      <c r="DX32" s="2">
        <v>1</v>
      </c>
      <c r="DY32" s="2"/>
      <c r="DZ32" s="2"/>
      <c r="EA32" s="2"/>
      <c r="EB32" s="2"/>
      <c r="EC32" s="2"/>
      <c r="ED32" s="2"/>
      <c r="EE32" s="2">
        <v>28232368</v>
      </c>
      <c r="EF32" s="2">
        <v>2</v>
      </c>
      <c r="EG32" s="2" t="s">
        <v>745</v>
      </c>
      <c r="EH32" s="2">
        <v>0</v>
      </c>
      <c r="EI32" s="2" t="s">
        <v>719</v>
      </c>
      <c r="EJ32" s="2">
        <v>1</v>
      </c>
      <c r="EK32" s="2">
        <v>45001</v>
      </c>
      <c r="EL32" s="2" t="s">
        <v>746</v>
      </c>
      <c r="EM32" s="2" t="s">
        <v>747</v>
      </c>
      <c r="EN32" s="2"/>
      <c r="EO32" s="2" t="s">
        <v>748</v>
      </c>
      <c r="EP32" s="2"/>
      <c r="EQ32" s="2">
        <v>256</v>
      </c>
      <c r="ER32" s="2">
        <v>586.04</v>
      </c>
      <c r="ES32" s="2">
        <v>0</v>
      </c>
      <c r="ET32" s="2">
        <v>492.24</v>
      </c>
      <c r="EU32" s="2">
        <v>31.56</v>
      </c>
      <c r="EV32" s="2">
        <v>93.8</v>
      </c>
      <c r="EW32" s="2">
        <v>13.1</v>
      </c>
      <c r="EX32" s="2">
        <v>0</v>
      </c>
      <c r="EY32" s="2">
        <v>0</v>
      </c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>
        <v>0</v>
      </c>
      <c r="FR32" s="2">
        <f t="shared" si="48"/>
        <v>0</v>
      </c>
      <c r="FS32" s="2">
        <v>0</v>
      </c>
      <c r="FT32" s="2"/>
      <c r="FU32" s="2" t="s">
        <v>749</v>
      </c>
      <c r="FV32" s="2"/>
      <c r="FW32" s="2"/>
      <c r="FX32" s="2">
        <v>105</v>
      </c>
      <c r="FY32" s="2">
        <v>63.75</v>
      </c>
      <c r="FZ32" s="2"/>
      <c r="GA32" s="2" t="s">
        <v>719</v>
      </c>
      <c r="GB32" s="2"/>
      <c r="GC32" s="2"/>
      <c r="GD32" s="2">
        <v>0</v>
      </c>
      <c r="GE32" s="2"/>
      <c r="GF32" s="2">
        <v>884130578</v>
      </c>
      <c r="GG32" s="2">
        <v>2</v>
      </c>
      <c r="GH32" s="2">
        <v>1</v>
      </c>
      <c r="GI32" s="2">
        <v>-2</v>
      </c>
      <c r="GJ32" s="2">
        <v>0</v>
      </c>
      <c r="GK32" s="2">
        <f>ROUND(R32*(R12)/100,2)</f>
        <v>0</v>
      </c>
      <c r="GL32" s="2">
        <f t="shared" si="49"/>
        <v>0</v>
      </c>
      <c r="GM32" s="2">
        <f t="shared" si="50"/>
        <v>2106.4499999999998</v>
      </c>
      <c r="GN32" s="2">
        <f t="shared" si="51"/>
        <v>2106.4499999999998</v>
      </c>
      <c r="GO32" s="2">
        <f t="shared" si="52"/>
        <v>0</v>
      </c>
      <c r="GP32" s="2">
        <f t="shared" si="53"/>
        <v>0</v>
      </c>
      <c r="GQ32" s="2"/>
      <c r="GR32" s="2">
        <v>0</v>
      </c>
      <c r="GS32" s="2">
        <v>3</v>
      </c>
      <c r="GT32" s="2">
        <v>0</v>
      </c>
      <c r="GU32" s="2" t="s">
        <v>719</v>
      </c>
      <c r="GV32" s="2">
        <f t="shared" si="54"/>
        <v>0</v>
      </c>
      <c r="GW32" s="2">
        <v>1</v>
      </c>
      <c r="GX32" s="2">
        <f t="shared" si="55"/>
        <v>0</v>
      </c>
      <c r="GY32" s="2"/>
      <c r="GZ32" s="2"/>
      <c r="HA32" s="2">
        <v>0</v>
      </c>
      <c r="HB32" s="2">
        <v>0</v>
      </c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>
        <v>0</v>
      </c>
      <c r="IL32" s="2"/>
      <c r="IM32" s="2"/>
      <c r="IN32" s="2"/>
      <c r="IO32" s="2"/>
      <c r="IP32" s="2"/>
      <c r="IQ32" s="2"/>
      <c r="IR32" s="2"/>
      <c r="IS32" s="2"/>
      <c r="IT32" s="2"/>
      <c r="IU32" s="2"/>
    </row>
    <row r="33" spans="1:255" x14ac:dyDescent="0.2">
      <c r="A33">
        <v>17</v>
      </c>
      <c r="B33">
        <v>1</v>
      </c>
      <c r="C33">
        <f>ROW(SmtRes!A20)</f>
        <v>20</v>
      </c>
      <c r="D33">
        <f>ROW(EtalonRes!A20)</f>
        <v>20</v>
      </c>
      <c r="E33" t="s">
        <v>752</v>
      </c>
      <c r="F33" t="s">
        <v>740</v>
      </c>
      <c r="G33" t="s">
        <v>753</v>
      </c>
      <c r="H33" t="s">
        <v>742</v>
      </c>
      <c r="I33">
        <v>2.2000000000000002</v>
      </c>
      <c r="J33">
        <v>0</v>
      </c>
      <c r="O33">
        <f t="shared" si="21"/>
        <v>14602.3</v>
      </c>
      <c r="P33">
        <f t="shared" si="22"/>
        <v>0</v>
      </c>
      <c r="Q33">
        <f t="shared" si="23"/>
        <v>10006.25</v>
      </c>
      <c r="R33">
        <f t="shared" si="24"/>
        <v>1546.39</v>
      </c>
      <c r="S33">
        <f t="shared" si="25"/>
        <v>4596.05</v>
      </c>
      <c r="T33">
        <f t="shared" si="26"/>
        <v>0</v>
      </c>
      <c r="U33">
        <f t="shared" si="27"/>
        <v>34.584000000000003</v>
      </c>
      <c r="V33">
        <f t="shared" si="28"/>
        <v>0</v>
      </c>
      <c r="W33">
        <f t="shared" si="29"/>
        <v>0</v>
      </c>
      <c r="X33">
        <f t="shared" si="30"/>
        <v>5466.77</v>
      </c>
      <c r="Y33">
        <f t="shared" si="31"/>
        <v>3132.64</v>
      </c>
      <c r="AA33">
        <v>28925308</v>
      </c>
      <c r="AB33">
        <f t="shared" si="32"/>
        <v>703.24800000000005</v>
      </c>
      <c r="AC33">
        <f>ROUND((ES33),6)</f>
        <v>0</v>
      </c>
      <c r="AD33">
        <f>ROUND(((((ET33*1.2))-((EU33*1.2)))+AE33),6)</f>
        <v>590.68799999999999</v>
      </c>
      <c r="AE33">
        <f t="shared" si="33"/>
        <v>37.872</v>
      </c>
      <c r="AF33">
        <f t="shared" si="33"/>
        <v>112.56</v>
      </c>
      <c r="AG33">
        <f t="shared" si="34"/>
        <v>0</v>
      </c>
      <c r="AH33">
        <f t="shared" si="35"/>
        <v>15.719999999999999</v>
      </c>
      <c r="AI33">
        <f t="shared" si="35"/>
        <v>0</v>
      </c>
      <c r="AJ33">
        <f t="shared" si="36"/>
        <v>0</v>
      </c>
      <c r="AK33">
        <v>586.04</v>
      </c>
      <c r="AL33">
        <v>0</v>
      </c>
      <c r="AM33">
        <v>492.24</v>
      </c>
      <c r="AN33">
        <v>31.56</v>
      </c>
      <c r="AO33">
        <v>93.8</v>
      </c>
      <c r="AP33">
        <v>0</v>
      </c>
      <c r="AQ33">
        <v>13.1</v>
      </c>
      <c r="AR33">
        <v>0</v>
      </c>
      <c r="AS33">
        <v>0</v>
      </c>
      <c r="AT33">
        <v>89</v>
      </c>
      <c r="AU33">
        <v>51</v>
      </c>
      <c r="AV33">
        <v>1</v>
      </c>
      <c r="AW33">
        <v>1</v>
      </c>
      <c r="AZ33">
        <v>1</v>
      </c>
      <c r="BA33">
        <v>18.559999999999999</v>
      </c>
      <c r="BB33">
        <v>7.7</v>
      </c>
      <c r="BC33">
        <v>5.21</v>
      </c>
      <c r="BD33" t="s">
        <v>719</v>
      </c>
      <c r="BE33" t="s">
        <v>719</v>
      </c>
      <c r="BF33" t="s">
        <v>719</v>
      </c>
      <c r="BG33" t="s">
        <v>719</v>
      </c>
      <c r="BH33">
        <v>0</v>
      </c>
      <c r="BI33">
        <v>1</v>
      </c>
      <c r="BJ33" t="s">
        <v>743</v>
      </c>
      <c r="BM33">
        <v>45001</v>
      </c>
      <c r="BN33">
        <v>0</v>
      </c>
      <c r="BO33" t="s">
        <v>750</v>
      </c>
      <c r="BP33">
        <v>1</v>
      </c>
      <c r="BQ33">
        <v>2</v>
      </c>
      <c r="BR33">
        <v>0</v>
      </c>
      <c r="BS33">
        <v>18.559999999999999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719</v>
      </c>
      <c r="BZ33">
        <v>105</v>
      </c>
      <c r="CA33">
        <v>75</v>
      </c>
      <c r="CF33">
        <v>0</v>
      </c>
      <c r="CG33">
        <v>0</v>
      </c>
      <c r="CM33">
        <v>0</v>
      </c>
      <c r="CN33" t="s">
        <v>706</v>
      </c>
      <c r="CO33">
        <v>0</v>
      </c>
      <c r="CP33">
        <f t="shared" si="37"/>
        <v>14602.3</v>
      </c>
      <c r="CQ33">
        <f t="shared" si="38"/>
        <v>0</v>
      </c>
      <c r="CR33">
        <f t="shared" si="39"/>
        <v>4548.2975999999999</v>
      </c>
      <c r="CS33">
        <f t="shared" si="40"/>
        <v>702.90431999999998</v>
      </c>
      <c r="CT33">
        <f t="shared" si="41"/>
        <v>2089.1135999999997</v>
      </c>
      <c r="CU33">
        <f t="shared" si="42"/>
        <v>0</v>
      </c>
      <c r="CV33">
        <f t="shared" si="43"/>
        <v>15.719999999999999</v>
      </c>
      <c r="CW33">
        <f t="shared" si="44"/>
        <v>0</v>
      </c>
      <c r="CX33">
        <f t="shared" si="45"/>
        <v>0</v>
      </c>
      <c r="CY33">
        <f t="shared" si="46"/>
        <v>5466.7716</v>
      </c>
      <c r="CZ33">
        <f t="shared" si="47"/>
        <v>3132.6444000000001</v>
      </c>
      <c r="DC33" t="s">
        <v>719</v>
      </c>
      <c r="DD33" t="s">
        <v>719</v>
      </c>
      <c r="DE33" t="s">
        <v>744</v>
      </c>
      <c r="DF33" t="s">
        <v>744</v>
      </c>
      <c r="DG33" t="s">
        <v>744</v>
      </c>
      <c r="DH33" t="s">
        <v>719</v>
      </c>
      <c r="DI33" t="s">
        <v>744</v>
      </c>
      <c r="DJ33" t="s">
        <v>744</v>
      </c>
      <c r="DK33" t="s">
        <v>719</v>
      </c>
      <c r="DL33" t="s">
        <v>719</v>
      </c>
      <c r="DM33" t="s">
        <v>719</v>
      </c>
      <c r="DN33">
        <v>0</v>
      </c>
      <c r="DO33">
        <v>0</v>
      </c>
      <c r="DP33">
        <v>1</v>
      </c>
      <c r="DQ33">
        <v>1</v>
      </c>
      <c r="DU33">
        <v>1007</v>
      </c>
      <c r="DV33" t="s">
        <v>742</v>
      </c>
      <c r="DW33" t="s">
        <v>742</v>
      </c>
      <c r="DX33">
        <v>1</v>
      </c>
      <c r="EE33">
        <v>28232368</v>
      </c>
      <c r="EF33">
        <v>2</v>
      </c>
      <c r="EG33" t="s">
        <v>745</v>
      </c>
      <c r="EH33">
        <v>0</v>
      </c>
      <c r="EI33" t="s">
        <v>719</v>
      </c>
      <c r="EJ33">
        <v>1</v>
      </c>
      <c r="EK33">
        <v>45001</v>
      </c>
      <c r="EL33" t="s">
        <v>746</v>
      </c>
      <c r="EM33" t="s">
        <v>747</v>
      </c>
      <c r="EO33" t="s">
        <v>748</v>
      </c>
      <c r="EQ33">
        <v>256</v>
      </c>
      <c r="ER33">
        <v>586.04</v>
      </c>
      <c r="ES33">
        <v>0</v>
      </c>
      <c r="ET33">
        <v>492.24</v>
      </c>
      <c r="EU33">
        <v>31.56</v>
      </c>
      <c r="EV33">
        <v>93.8</v>
      </c>
      <c r="EW33">
        <v>13.1</v>
      </c>
      <c r="EX33">
        <v>0</v>
      </c>
      <c r="EY33">
        <v>0</v>
      </c>
      <c r="FQ33">
        <v>0</v>
      </c>
      <c r="FR33">
        <f t="shared" si="48"/>
        <v>0</v>
      </c>
      <c r="FS33">
        <v>0</v>
      </c>
      <c r="FU33" t="s">
        <v>749</v>
      </c>
      <c r="FV33" t="s">
        <v>749</v>
      </c>
      <c r="FW33" t="s">
        <v>751</v>
      </c>
      <c r="FX33">
        <v>105</v>
      </c>
      <c r="FY33">
        <v>63.75</v>
      </c>
      <c r="GA33" t="s">
        <v>719</v>
      </c>
      <c r="GD33">
        <v>0</v>
      </c>
      <c r="GF33">
        <v>884130578</v>
      </c>
      <c r="GG33">
        <v>2</v>
      </c>
      <c r="GH33">
        <v>1</v>
      </c>
      <c r="GI33">
        <v>4</v>
      </c>
      <c r="GJ33">
        <v>0</v>
      </c>
      <c r="GK33">
        <f>ROUND(R33*(S12)/100,2)</f>
        <v>0</v>
      </c>
      <c r="GL33">
        <f t="shared" si="49"/>
        <v>0</v>
      </c>
      <c r="GM33">
        <f t="shared" si="50"/>
        <v>23201.71</v>
      </c>
      <c r="GN33">
        <f t="shared" si="51"/>
        <v>23201.71</v>
      </c>
      <c r="GO33">
        <f t="shared" si="52"/>
        <v>0</v>
      </c>
      <c r="GP33">
        <f t="shared" si="53"/>
        <v>0</v>
      </c>
      <c r="GR33">
        <v>0</v>
      </c>
      <c r="GS33">
        <v>3</v>
      </c>
      <c r="GT33">
        <v>0</v>
      </c>
      <c r="GU33" t="s">
        <v>719</v>
      </c>
      <c r="GV33">
        <f t="shared" si="54"/>
        <v>0</v>
      </c>
      <c r="GW33">
        <v>1</v>
      </c>
      <c r="GX33">
        <f t="shared" si="55"/>
        <v>0</v>
      </c>
      <c r="HA33">
        <v>0</v>
      </c>
      <c r="HB33">
        <v>0</v>
      </c>
      <c r="IK33">
        <v>0</v>
      </c>
    </row>
    <row r="34" spans="1:255" x14ac:dyDescent="0.2">
      <c r="A34" s="2">
        <v>17</v>
      </c>
      <c r="B34" s="2">
        <v>1</v>
      </c>
      <c r="C34" s="2">
        <f>ROW(SmtRes!A28)</f>
        <v>28</v>
      </c>
      <c r="D34" s="2">
        <f>ROW(EtalonRes!A29)</f>
        <v>29</v>
      </c>
      <c r="E34" s="2" t="s">
        <v>754</v>
      </c>
      <c r="F34" s="2" t="s">
        <v>755</v>
      </c>
      <c r="G34" s="2" t="s">
        <v>756</v>
      </c>
      <c r="H34" s="2" t="s">
        <v>742</v>
      </c>
      <c r="I34" s="2">
        <v>5.4</v>
      </c>
      <c r="J34" s="2">
        <v>0</v>
      </c>
      <c r="K34" s="2"/>
      <c r="L34" s="2"/>
      <c r="M34" s="2"/>
      <c r="N34" s="2"/>
      <c r="O34" s="2">
        <f t="shared" si="21"/>
        <v>1369.45</v>
      </c>
      <c r="P34" s="2">
        <f t="shared" si="22"/>
        <v>0</v>
      </c>
      <c r="Q34" s="2">
        <f t="shared" si="23"/>
        <v>953.23</v>
      </c>
      <c r="R34" s="2">
        <f t="shared" si="24"/>
        <v>116.54</v>
      </c>
      <c r="S34" s="2">
        <f t="shared" si="25"/>
        <v>416.22</v>
      </c>
      <c r="T34" s="2">
        <f t="shared" si="26"/>
        <v>0</v>
      </c>
      <c r="U34" s="2">
        <f t="shared" si="27"/>
        <v>50.207040000000006</v>
      </c>
      <c r="V34" s="2">
        <f t="shared" si="28"/>
        <v>0</v>
      </c>
      <c r="W34" s="2">
        <f t="shared" si="29"/>
        <v>0</v>
      </c>
      <c r="X34" s="2">
        <f t="shared" si="30"/>
        <v>559.4</v>
      </c>
      <c r="Y34" s="2">
        <f t="shared" si="31"/>
        <v>340.97</v>
      </c>
      <c r="Z34" s="2"/>
      <c r="AA34" s="2">
        <v>28925307</v>
      </c>
      <c r="AB34" s="2">
        <f t="shared" si="32"/>
        <v>253.60319999999999</v>
      </c>
      <c r="AC34" s="2">
        <f t="shared" ref="AC34:AC51" si="56">ROUND(((ES34*0)),6)</f>
        <v>0</v>
      </c>
      <c r="AD34" s="2">
        <f>ROUND((((((ET34*1.2)*0.4))-(((EU34*1.2)*0.4)))+AE34),6)</f>
        <v>176.5248</v>
      </c>
      <c r="AE34" s="2">
        <f>ROUND((((EU34*1.2)*0.4)),6)</f>
        <v>21.5808</v>
      </c>
      <c r="AF34" s="2">
        <f>ROUND((((EV34*1.2)*0.4)),6)</f>
        <v>77.078400000000002</v>
      </c>
      <c r="AG34" s="2">
        <f t="shared" si="34"/>
        <v>0</v>
      </c>
      <c r="AH34" s="2">
        <f>(((EW34*1.2)*0.4))</f>
        <v>9.297600000000001</v>
      </c>
      <c r="AI34" s="2">
        <f>(((EX34*1.2)*0.4))</f>
        <v>0</v>
      </c>
      <c r="AJ34" s="2">
        <f t="shared" si="36"/>
        <v>0</v>
      </c>
      <c r="AK34" s="2">
        <v>1057.17</v>
      </c>
      <c r="AL34" s="2">
        <v>528.83000000000004</v>
      </c>
      <c r="AM34" s="2">
        <v>367.76</v>
      </c>
      <c r="AN34" s="2">
        <v>44.96</v>
      </c>
      <c r="AO34" s="2">
        <v>160.58000000000001</v>
      </c>
      <c r="AP34" s="2">
        <v>0</v>
      </c>
      <c r="AQ34" s="2">
        <v>19.37</v>
      </c>
      <c r="AR34" s="2">
        <v>0</v>
      </c>
      <c r="AS34" s="2">
        <v>0</v>
      </c>
      <c r="AT34" s="2">
        <v>105</v>
      </c>
      <c r="AU34" s="2">
        <v>64</v>
      </c>
      <c r="AV34" s="2">
        <v>1</v>
      </c>
      <c r="AW34" s="2">
        <v>1</v>
      </c>
      <c r="AX34" s="2"/>
      <c r="AY34" s="2"/>
      <c r="AZ34" s="2">
        <v>1</v>
      </c>
      <c r="BA34" s="2">
        <v>1</v>
      </c>
      <c r="BB34" s="2">
        <v>1</v>
      </c>
      <c r="BC34" s="2">
        <v>1</v>
      </c>
      <c r="BD34" s="2" t="s">
        <v>719</v>
      </c>
      <c r="BE34" s="2" t="s">
        <v>719</v>
      </c>
      <c r="BF34" s="2" t="s">
        <v>719</v>
      </c>
      <c r="BG34" s="2" t="s">
        <v>719</v>
      </c>
      <c r="BH34" s="2">
        <v>0</v>
      </c>
      <c r="BI34" s="2">
        <v>1</v>
      </c>
      <c r="BJ34" s="2" t="s">
        <v>757</v>
      </c>
      <c r="BK34" s="2"/>
      <c r="BL34" s="2"/>
      <c r="BM34" s="2">
        <v>45001</v>
      </c>
      <c r="BN34" s="2">
        <v>0</v>
      </c>
      <c r="BO34" s="2" t="s">
        <v>719</v>
      </c>
      <c r="BP34" s="2">
        <v>0</v>
      </c>
      <c r="BQ34" s="2">
        <v>2</v>
      </c>
      <c r="BR34" s="2">
        <v>0</v>
      </c>
      <c r="BS34" s="2">
        <v>1</v>
      </c>
      <c r="BT34" s="2">
        <v>1</v>
      </c>
      <c r="BU34" s="2">
        <v>1</v>
      </c>
      <c r="BV34" s="2">
        <v>1</v>
      </c>
      <c r="BW34" s="2">
        <v>1</v>
      </c>
      <c r="BX34" s="2">
        <v>1</v>
      </c>
      <c r="BY34" s="2" t="s">
        <v>719</v>
      </c>
      <c r="BZ34" s="2">
        <v>105</v>
      </c>
      <c r="CA34" s="2">
        <v>75</v>
      </c>
      <c r="CB34" s="2"/>
      <c r="CC34" s="2"/>
      <c r="CD34" s="2"/>
      <c r="CE34" s="2"/>
      <c r="CF34" s="2">
        <v>0</v>
      </c>
      <c r="CG34" s="2">
        <v>0</v>
      </c>
      <c r="CH34" s="2"/>
      <c r="CI34" s="2"/>
      <c r="CJ34" s="2"/>
      <c r="CK34" s="2"/>
      <c r="CL34" s="2"/>
      <c r="CM34" s="2">
        <v>0</v>
      </c>
      <c r="CN34" s="2" t="s">
        <v>707</v>
      </c>
      <c r="CO34" s="2">
        <v>0</v>
      </c>
      <c r="CP34" s="2">
        <f t="shared" si="37"/>
        <v>1369.45</v>
      </c>
      <c r="CQ34" s="2">
        <f t="shared" si="38"/>
        <v>0</v>
      </c>
      <c r="CR34" s="2">
        <f t="shared" si="39"/>
        <v>176.5248</v>
      </c>
      <c r="CS34" s="2">
        <f t="shared" si="40"/>
        <v>21.5808</v>
      </c>
      <c r="CT34" s="2">
        <f t="shared" si="41"/>
        <v>77.078400000000002</v>
      </c>
      <c r="CU34" s="2">
        <f t="shared" si="42"/>
        <v>0</v>
      </c>
      <c r="CV34" s="2">
        <f t="shared" si="43"/>
        <v>9.297600000000001</v>
      </c>
      <c r="CW34" s="2">
        <f t="shared" si="44"/>
        <v>0</v>
      </c>
      <c r="CX34" s="2">
        <f t="shared" si="45"/>
        <v>0</v>
      </c>
      <c r="CY34" s="2">
        <f t="shared" si="46"/>
        <v>559.39799999999991</v>
      </c>
      <c r="CZ34" s="2">
        <f t="shared" si="47"/>
        <v>340.96640000000002</v>
      </c>
      <c r="DA34" s="2"/>
      <c r="DB34" s="2"/>
      <c r="DC34" s="2" t="s">
        <v>719</v>
      </c>
      <c r="DD34" s="2" t="s">
        <v>758</v>
      </c>
      <c r="DE34" s="2" t="s">
        <v>759</v>
      </c>
      <c r="DF34" s="2" t="s">
        <v>759</v>
      </c>
      <c r="DG34" s="2" t="s">
        <v>759</v>
      </c>
      <c r="DH34" s="2" t="s">
        <v>719</v>
      </c>
      <c r="DI34" s="2" t="s">
        <v>759</v>
      </c>
      <c r="DJ34" s="2" t="s">
        <v>759</v>
      </c>
      <c r="DK34" s="2" t="s">
        <v>719</v>
      </c>
      <c r="DL34" s="2" t="s">
        <v>719</v>
      </c>
      <c r="DM34" s="2" t="s">
        <v>719</v>
      </c>
      <c r="DN34" s="2">
        <v>0</v>
      </c>
      <c r="DO34" s="2">
        <v>0</v>
      </c>
      <c r="DP34" s="2">
        <v>1</v>
      </c>
      <c r="DQ34" s="2">
        <v>1</v>
      </c>
      <c r="DR34" s="2"/>
      <c r="DS34" s="2"/>
      <c r="DT34" s="2"/>
      <c r="DU34" s="2">
        <v>1007</v>
      </c>
      <c r="DV34" s="2" t="s">
        <v>742</v>
      </c>
      <c r="DW34" s="2" t="s">
        <v>742</v>
      </c>
      <c r="DX34" s="2">
        <v>1</v>
      </c>
      <c r="DY34" s="2"/>
      <c r="DZ34" s="2"/>
      <c r="EA34" s="2"/>
      <c r="EB34" s="2"/>
      <c r="EC34" s="2"/>
      <c r="ED34" s="2"/>
      <c r="EE34" s="2">
        <v>28232368</v>
      </c>
      <c r="EF34" s="2">
        <v>2</v>
      </c>
      <c r="EG34" s="2" t="s">
        <v>745</v>
      </c>
      <c r="EH34" s="2">
        <v>0</v>
      </c>
      <c r="EI34" s="2" t="s">
        <v>719</v>
      </c>
      <c r="EJ34" s="2">
        <v>1</v>
      </c>
      <c r="EK34" s="2">
        <v>45001</v>
      </c>
      <c r="EL34" s="2" t="s">
        <v>746</v>
      </c>
      <c r="EM34" s="2" t="s">
        <v>747</v>
      </c>
      <c r="EN34" s="2"/>
      <c r="EO34" s="2" t="s">
        <v>760</v>
      </c>
      <c r="EP34" s="2"/>
      <c r="EQ34" s="2">
        <v>256</v>
      </c>
      <c r="ER34" s="2">
        <v>1057.17</v>
      </c>
      <c r="ES34" s="2">
        <v>528.83000000000004</v>
      </c>
      <c r="ET34" s="2">
        <v>367.76</v>
      </c>
      <c r="EU34" s="2">
        <v>44.96</v>
      </c>
      <c r="EV34" s="2">
        <v>160.58000000000001</v>
      </c>
      <c r="EW34" s="2">
        <v>19.37</v>
      </c>
      <c r="EX34" s="2">
        <v>0</v>
      </c>
      <c r="EY34" s="2">
        <v>0</v>
      </c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>
        <v>0</v>
      </c>
      <c r="FR34" s="2">
        <f t="shared" si="48"/>
        <v>0</v>
      </c>
      <c r="FS34" s="2">
        <v>0</v>
      </c>
      <c r="FT34" s="2"/>
      <c r="FU34" s="2" t="s">
        <v>749</v>
      </c>
      <c r="FV34" s="2"/>
      <c r="FW34" s="2"/>
      <c r="FX34" s="2">
        <v>105</v>
      </c>
      <c r="FY34" s="2">
        <v>63.75</v>
      </c>
      <c r="FZ34" s="2"/>
      <c r="GA34" s="2" t="s">
        <v>719</v>
      </c>
      <c r="GB34" s="2"/>
      <c r="GC34" s="2"/>
      <c r="GD34" s="2">
        <v>0</v>
      </c>
      <c r="GE34" s="2"/>
      <c r="GF34" s="2">
        <v>-467668141</v>
      </c>
      <c r="GG34" s="2">
        <v>2</v>
      </c>
      <c r="GH34" s="2">
        <v>1</v>
      </c>
      <c r="GI34" s="2">
        <v>-2</v>
      </c>
      <c r="GJ34" s="2">
        <v>0</v>
      </c>
      <c r="GK34" s="2">
        <f>ROUND(R34*(R12)/100,2)</f>
        <v>0</v>
      </c>
      <c r="GL34" s="2">
        <f t="shared" si="49"/>
        <v>0</v>
      </c>
      <c r="GM34" s="2">
        <f t="shared" si="50"/>
        <v>2269.8200000000002</v>
      </c>
      <c r="GN34" s="2">
        <f t="shared" si="51"/>
        <v>2269.8200000000002</v>
      </c>
      <c r="GO34" s="2">
        <f t="shared" si="52"/>
        <v>0</v>
      </c>
      <c r="GP34" s="2">
        <f t="shared" si="53"/>
        <v>0</v>
      </c>
      <c r="GQ34" s="2"/>
      <c r="GR34" s="2">
        <v>0</v>
      </c>
      <c r="GS34" s="2">
        <v>3</v>
      </c>
      <c r="GT34" s="2">
        <v>0</v>
      </c>
      <c r="GU34" s="2" t="s">
        <v>719</v>
      </c>
      <c r="GV34" s="2">
        <f t="shared" si="54"/>
        <v>0</v>
      </c>
      <c r="GW34" s="2">
        <v>1</v>
      </c>
      <c r="GX34" s="2">
        <f t="shared" si="55"/>
        <v>0</v>
      </c>
      <c r="GY34" s="2"/>
      <c r="GZ34" s="2"/>
      <c r="HA34" s="2">
        <v>0</v>
      </c>
      <c r="HB34" s="2">
        <v>0</v>
      </c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>
        <v>0</v>
      </c>
      <c r="IL34" s="2"/>
      <c r="IM34" s="2"/>
      <c r="IN34" s="2"/>
      <c r="IO34" s="2"/>
      <c r="IP34" s="2"/>
      <c r="IQ34" s="2"/>
      <c r="IR34" s="2"/>
      <c r="IS34" s="2"/>
      <c r="IT34" s="2"/>
      <c r="IU34" s="2"/>
    </row>
    <row r="35" spans="1:255" x14ac:dyDescent="0.2">
      <c r="A35">
        <v>17</v>
      </c>
      <c r="B35">
        <v>1</v>
      </c>
      <c r="C35">
        <f>ROW(SmtRes!A36)</f>
        <v>36</v>
      </c>
      <c r="D35">
        <f>ROW(EtalonRes!A38)</f>
        <v>38</v>
      </c>
      <c r="E35" t="s">
        <v>754</v>
      </c>
      <c r="F35" t="s">
        <v>755</v>
      </c>
      <c r="G35" t="s">
        <v>756</v>
      </c>
      <c r="H35" t="s">
        <v>742</v>
      </c>
      <c r="I35">
        <v>5.4</v>
      </c>
      <c r="J35">
        <v>0</v>
      </c>
      <c r="O35">
        <f t="shared" si="21"/>
        <v>15065.01</v>
      </c>
      <c r="P35">
        <f t="shared" si="22"/>
        <v>0</v>
      </c>
      <c r="Q35">
        <f t="shared" si="23"/>
        <v>7339.9</v>
      </c>
      <c r="R35">
        <f t="shared" si="24"/>
        <v>2162.91</v>
      </c>
      <c r="S35">
        <f t="shared" si="25"/>
        <v>7725.11</v>
      </c>
      <c r="T35">
        <f t="shared" si="26"/>
        <v>0</v>
      </c>
      <c r="U35">
        <f t="shared" si="27"/>
        <v>50.207040000000006</v>
      </c>
      <c r="V35">
        <f t="shared" si="28"/>
        <v>0</v>
      </c>
      <c r="W35">
        <f t="shared" si="29"/>
        <v>0</v>
      </c>
      <c r="X35">
        <f t="shared" si="30"/>
        <v>8800.34</v>
      </c>
      <c r="Y35">
        <f t="shared" si="31"/>
        <v>5042.8900000000003</v>
      </c>
      <c r="AA35">
        <v>28925308</v>
      </c>
      <c r="AB35">
        <f t="shared" si="32"/>
        <v>253.60319999999999</v>
      </c>
      <c r="AC35">
        <f t="shared" si="56"/>
        <v>0</v>
      </c>
      <c r="AD35">
        <f>ROUND((((((ET35*1.2)*0.4))-(((EU35*1.2)*0.4)))+AE35),6)</f>
        <v>176.5248</v>
      </c>
      <c r="AE35">
        <f>ROUND((((EU35*1.2)*0.4)),6)</f>
        <v>21.5808</v>
      </c>
      <c r="AF35">
        <f>ROUND((((EV35*1.2)*0.4)),6)</f>
        <v>77.078400000000002</v>
      </c>
      <c r="AG35">
        <f t="shared" si="34"/>
        <v>0</v>
      </c>
      <c r="AH35">
        <f>(((EW35*1.2)*0.4))</f>
        <v>9.297600000000001</v>
      </c>
      <c r="AI35">
        <f>(((EX35*1.2)*0.4))</f>
        <v>0</v>
      </c>
      <c r="AJ35">
        <f t="shared" si="36"/>
        <v>0</v>
      </c>
      <c r="AK35">
        <v>1057.17</v>
      </c>
      <c r="AL35">
        <v>528.83000000000004</v>
      </c>
      <c r="AM35">
        <v>367.76</v>
      </c>
      <c r="AN35">
        <v>44.96</v>
      </c>
      <c r="AO35">
        <v>160.58000000000001</v>
      </c>
      <c r="AP35">
        <v>0</v>
      </c>
      <c r="AQ35">
        <v>19.37</v>
      </c>
      <c r="AR35">
        <v>0</v>
      </c>
      <c r="AS35">
        <v>0</v>
      </c>
      <c r="AT35">
        <v>89</v>
      </c>
      <c r="AU35">
        <v>51</v>
      </c>
      <c r="AV35">
        <v>1</v>
      </c>
      <c r="AW35">
        <v>1</v>
      </c>
      <c r="AZ35">
        <v>1</v>
      </c>
      <c r="BA35">
        <v>18.559999999999999</v>
      </c>
      <c r="BB35">
        <v>7.7</v>
      </c>
      <c r="BC35">
        <v>5.21</v>
      </c>
      <c r="BD35" t="s">
        <v>719</v>
      </c>
      <c r="BE35" t="s">
        <v>719</v>
      </c>
      <c r="BF35" t="s">
        <v>719</v>
      </c>
      <c r="BG35" t="s">
        <v>719</v>
      </c>
      <c r="BH35">
        <v>0</v>
      </c>
      <c r="BI35">
        <v>1</v>
      </c>
      <c r="BJ35" t="s">
        <v>757</v>
      </c>
      <c r="BM35">
        <v>45001</v>
      </c>
      <c r="BN35">
        <v>0</v>
      </c>
      <c r="BO35" t="s">
        <v>750</v>
      </c>
      <c r="BP35">
        <v>1</v>
      </c>
      <c r="BQ35">
        <v>2</v>
      </c>
      <c r="BR35">
        <v>0</v>
      </c>
      <c r="BS35">
        <v>18.559999999999999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719</v>
      </c>
      <c r="BZ35">
        <v>105</v>
      </c>
      <c r="CA35">
        <v>75</v>
      </c>
      <c r="CF35">
        <v>0</v>
      </c>
      <c r="CG35">
        <v>0</v>
      </c>
      <c r="CM35">
        <v>0</v>
      </c>
      <c r="CN35" t="s">
        <v>707</v>
      </c>
      <c r="CO35">
        <v>0</v>
      </c>
      <c r="CP35">
        <f t="shared" si="37"/>
        <v>15065.009999999998</v>
      </c>
      <c r="CQ35">
        <f t="shared" si="38"/>
        <v>0</v>
      </c>
      <c r="CR35">
        <f t="shared" si="39"/>
        <v>1359.2409600000001</v>
      </c>
      <c r="CS35">
        <f t="shared" si="40"/>
        <v>400.539648</v>
      </c>
      <c r="CT35">
        <f t="shared" si="41"/>
        <v>1430.575104</v>
      </c>
      <c r="CU35">
        <f t="shared" si="42"/>
        <v>0</v>
      </c>
      <c r="CV35">
        <f t="shared" si="43"/>
        <v>9.297600000000001</v>
      </c>
      <c r="CW35">
        <f t="shared" si="44"/>
        <v>0</v>
      </c>
      <c r="CX35">
        <f t="shared" si="45"/>
        <v>0</v>
      </c>
      <c r="CY35">
        <f t="shared" si="46"/>
        <v>8800.3378000000012</v>
      </c>
      <c r="CZ35">
        <f t="shared" si="47"/>
        <v>5042.8901999999998</v>
      </c>
      <c r="DC35" t="s">
        <v>719</v>
      </c>
      <c r="DD35" t="s">
        <v>758</v>
      </c>
      <c r="DE35" t="s">
        <v>759</v>
      </c>
      <c r="DF35" t="s">
        <v>759</v>
      </c>
      <c r="DG35" t="s">
        <v>759</v>
      </c>
      <c r="DH35" t="s">
        <v>719</v>
      </c>
      <c r="DI35" t="s">
        <v>759</v>
      </c>
      <c r="DJ35" t="s">
        <v>759</v>
      </c>
      <c r="DK35" t="s">
        <v>719</v>
      </c>
      <c r="DL35" t="s">
        <v>719</v>
      </c>
      <c r="DM35" t="s">
        <v>719</v>
      </c>
      <c r="DN35">
        <v>0</v>
      </c>
      <c r="DO35">
        <v>0</v>
      </c>
      <c r="DP35">
        <v>1</v>
      </c>
      <c r="DQ35">
        <v>1</v>
      </c>
      <c r="DU35">
        <v>1007</v>
      </c>
      <c r="DV35" t="s">
        <v>742</v>
      </c>
      <c r="DW35" t="s">
        <v>742</v>
      </c>
      <c r="DX35">
        <v>1</v>
      </c>
      <c r="EE35">
        <v>28232368</v>
      </c>
      <c r="EF35">
        <v>2</v>
      </c>
      <c r="EG35" t="s">
        <v>745</v>
      </c>
      <c r="EH35">
        <v>0</v>
      </c>
      <c r="EI35" t="s">
        <v>719</v>
      </c>
      <c r="EJ35">
        <v>1</v>
      </c>
      <c r="EK35">
        <v>45001</v>
      </c>
      <c r="EL35" t="s">
        <v>746</v>
      </c>
      <c r="EM35" t="s">
        <v>747</v>
      </c>
      <c r="EO35" t="s">
        <v>760</v>
      </c>
      <c r="EQ35">
        <v>256</v>
      </c>
      <c r="ER35">
        <v>1057.17</v>
      </c>
      <c r="ES35">
        <v>528.83000000000004</v>
      </c>
      <c r="ET35">
        <v>367.76</v>
      </c>
      <c r="EU35">
        <v>44.96</v>
      </c>
      <c r="EV35">
        <v>160.58000000000001</v>
      </c>
      <c r="EW35">
        <v>19.37</v>
      </c>
      <c r="EX35">
        <v>0</v>
      </c>
      <c r="EY35">
        <v>0</v>
      </c>
      <c r="FQ35">
        <v>0</v>
      </c>
      <c r="FR35">
        <f t="shared" si="48"/>
        <v>0</v>
      </c>
      <c r="FS35">
        <v>0</v>
      </c>
      <c r="FU35" t="s">
        <v>749</v>
      </c>
      <c r="FV35" t="s">
        <v>749</v>
      </c>
      <c r="FW35" t="s">
        <v>751</v>
      </c>
      <c r="FX35">
        <v>105</v>
      </c>
      <c r="FY35">
        <v>63.75</v>
      </c>
      <c r="GA35" t="s">
        <v>719</v>
      </c>
      <c r="GD35">
        <v>0</v>
      </c>
      <c r="GF35">
        <v>-467668141</v>
      </c>
      <c r="GG35">
        <v>2</v>
      </c>
      <c r="GH35">
        <v>1</v>
      </c>
      <c r="GI35">
        <v>4</v>
      </c>
      <c r="GJ35">
        <v>0</v>
      </c>
      <c r="GK35">
        <f>ROUND(R35*(S12)/100,2)</f>
        <v>0</v>
      </c>
      <c r="GL35">
        <f t="shared" si="49"/>
        <v>0</v>
      </c>
      <c r="GM35">
        <f t="shared" si="50"/>
        <v>28908.240000000002</v>
      </c>
      <c r="GN35">
        <f t="shared" si="51"/>
        <v>28908.240000000002</v>
      </c>
      <c r="GO35">
        <f t="shared" si="52"/>
        <v>0</v>
      </c>
      <c r="GP35">
        <f t="shared" si="53"/>
        <v>0</v>
      </c>
      <c r="GR35">
        <v>0</v>
      </c>
      <c r="GS35">
        <v>3</v>
      </c>
      <c r="GT35">
        <v>0</v>
      </c>
      <c r="GU35" t="s">
        <v>719</v>
      </c>
      <c r="GV35">
        <f t="shared" si="54"/>
        <v>0</v>
      </c>
      <c r="GW35">
        <v>1</v>
      </c>
      <c r="GX35">
        <f t="shared" si="55"/>
        <v>0</v>
      </c>
      <c r="HA35">
        <v>0</v>
      </c>
      <c r="HB35">
        <v>0</v>
      </c>
      <c r="IK35">
        <v>0</v>
      </c>
    </row>
    <row r="36" spans="1:255" x14ac:dyDescent="0.2">
      <c r="A36" s="2">
        <v>17</v>
      </c>
      <c r="B36" s="2">
        <v>1</v>
      </c>
      <c r="C36" s="2">
        <f>ROW(SmtRes!A48)</f>
        <v>48</v>
      </c>
      <c r="D36" s="2">
        <f>ROW(EtalonRes!A50)</f>
        <v>50</v>
      </c>
      <c r="E36" s="2" t="s">
        <v>761</v>
      </c>
      <c r="F36" s="2" t="s">
        <v>762</v>
      </c>
      <c r="G36" s="2" t="s">
        <v>763</v>
      </c>
      <c r="H36" s="2" t="s">
        <v>742</v>
      </c>
      <c r="I36" s="2">
        <v>2.7</v>
      </c>
      <c r="J36" s="2">
        <v>0</v>
      </c>
      <c r="K36" s="2"/>
      <c r="L36" s="2"/>
      <c r="M36" s="2"/>
      <c r="N36" s="2"/>
      <c r="O36" s="2">
        <f t="shared" si="21"/>
        <v>1198.58</v>
      </c>
      <c r="P36" s="2">
        <f t="shared" si="22"/>
        <v>0</v>
      </c>
      <c r="Q36" s="2">
        <f t="shared" si="23"/>
        <v>680.84</v>
      </c>
      <c r="R36" s="2">
        <f t="shared" si="24"/>
        <v>116.21</v>
      </c>
      <c r="S36" s="2">
        <f t="shared" si="25"/>
        <v>517.74</v>
      </c>
      <c r="T36" s="2">
        <f t="shared" si="26"/>
        <v>0</v>
      </c>
      <c r="U36" s="2">
        <f t="shared" si="27"/>
        <v>58.501440000000009</v>
      </c>
      <c r="V36" s="2">
        <f t="shared" si="28"/>
        <v>0</v>
      </c>
      <c r="W36" s="2">
        <f t="shared" si="29"/>
        <v>0</v>
      </c>
      <c r="X36" s="2">
        <f t="shared" si="30"/>
        <v>665.65</v>
      </c>
      <c r="Y36" s="2">
        <f t="shared" si="31"/>
        <v>405.73</v>
      </c>
      <c r="Z36" s="2"/>
      <c r="AA36" s="2">
        <v>28925307</v>
      </c>
      <c r="AB36" s="2">
        <f t="shared" si="32"/>
        <v>443.91840000000002</v>
      </c>
      <c r="AC36" s="2">
        <f t="shared" si="56"/>
        <v>0</v>
      </c>
      <c r="AD36" s="2">
        <f t="shared" ref="AD36:AD45" si="57">ROUND((((((ET36*0.4)*1.2))-(((EU36*0.4)*1.2)))+AE36),6)</f>
        <v>252.16319999999999</v>
      </c>
      <c r="AE36" s="2">
        <f t="shared" ref="AE36:AE45" si="58">ROUND((((EU36*0.4)*1.2)),6)</f>
        <v>43.041600000000003</v>
      </c>
      <c r="AF36" s="2">
        <f t="shared" ref="AF36:AF45" si="59">ROUND((((EV36*0.4)*1.2)),6)</f>
        <v>191.7552</v>
      </c>
      <c r="AG36" s="2">
        <f t="shared" si="34"/>
        <v>0</v>
      </c>
      <c r="AH36" s="2">
        <f t="shared" ref="AH36:AH45" si="60">(((EW36*0.4)*1.2))</f>
        <v>21.667200000000001</v>
      </c>
      <c r="AI36" s="2">
        <f t="shared" ref="AI36:AI45" si="61">(((EX36*0.4)*1.2))</f>
        <v>0</v>
      </c>
      <c r="AJ36" s="2">
        <f t="shared" si="36"/>
        <v>0</v>
      </c>
      <c r="AK36" s="2">
        <v>14340.3</v>
      </c>
      <c r="AL36" s="2">
        <v>13415.47</v>
      </c>
      <c r="AM36" s="2">
        <v>525.34</v>
      </c>
      <c r="AN36" s="2">
        <v>89.67</v>
      </c>
      <c r="AO36" s="2">
        <v>399.49</v>
      </c>
      <c r="AP36" s="2">
        <v>0</v>
      </c>
      <c r="AQ36" s="2">
        <v>45.14</v>
      </c>
      <c r="AR36" s="2">
        <v>0</v>
      </c>
      <c r="AS36" s="2">
        <v>0</v>
      </c>
      <c r="AT36" s="2">
        <v>105</v>
      </c>
      <c r="AU36" s="2">
        <v>64</v>
      </c>
      <c r="AV36" s="2">
        <v>1</v>
      </c>
      <c r="AW36" s="2">
        <v>1</v>
      </c>
      <c r="AX36" s="2"/>
      <c r="AY36" s="2"/>
      <c r="AZ36" s="2">
        <v>1</v>
      </c>
      <c r="BA36" s="2">
        <v>1</v>
      </c>
      <c r="BB36" s="2">
        <v>1</v>
      </c>
      <c r="BC36" s="2">
        <v>1</v>
      </c>
      <c r="BD36" s="2" t="s">
        <v>719</v>
      </c>
      <c r="BE36" s="2" t="s">
        <v>719</v>
      </c>
      <c r="BF36" s="2" t="s">
        <v>719</v>
      </c>
      <c r="BG36" s="2" t="s">
        <v>719</v>
      </c>
      <c r="BH36" s="2">
        <v>0</v>
      </c>
      <c r="BI36" s="2">
        <v>1</v>
      </c>
      <c r="BJ36" s="2" t="s">
        <v>764</v>
      </c>
      <c r="BK36" s="2"/>
      <c r="BL36" s="2"/>
      <c r="BM36" s="2">
        <v>45001</v>
      </c>
      <c r="BN36" s="2">
        <v>0</v>
      </c>
      <c r="BO36" s="2" t="s">
        <v>719</v>
      </c>
      <c r="BP36" s="2">
        <v>0</v>
      </c>
      <c r="BQ36" s="2">
        <v>2</v>
      </c>
      <c r="BR36" s="2">
        <v>0</v>
      </c>
      <c r="BS36" s="2">
        <v>1</v>
      </c>
      <c r="BT36" s="2">
        <v>1</v>
      </c>
      <c r="BU36" s="2">
        <v>1</v>
      </c>
      <c r="BV36" s="2">
        <v>1</v>
      </c>
      <c r="BW36" s="2">
        <v>1</v>
      </c>
      <c r="BX36" s="2">
        <v>1</v>
      </c>
      <c r="BY36" s="2" t="s">
        <v>719</v>
      </c>
      <c r="BZ36" s="2">
        <v>105</v>
      </c>
      <c r="CA36" s="2">
        <v>75</v>
      </c>
      <c r="CB36" s="2"/>
      <c r="CC36" s="2"/>
      <c r="CD36" s="2"/>
      <c r="CE36" s="2"/>
      <c r="CF36" s="2">
        <v>0</v>
      </c>
      <c r="CG36" s="2">
        <v>0</v>
      </c>
      <c r="CH36" s="2"/>
      <c r="CI36" s="2"/>
      <c r="CJ36" s="2"/>
      <c r="CK36" s="2"/>
      <c r="CL36" s="2"/>
      <c r="CM36" s="2">
        <v>0</v>
      </c>
      <c r="CN36" s="2" t="s">
        <v>708</v>
      </c>
      <c r="CO36" s="2">
        <v>0</v>
      </c>
      <c r="CP36" s="2">
        <f t="shared" si="37"/>
        <v>1198.58</v>
      </c>
      <c r="CQ36" s="2">
        <f t="shared" si="38"/>
        <v>0</v>
      </c>
      <c r="CR36" s="2">
        <f t="shared" si="39"/>
        <v>252.16319999999999</v>
      </c>
      <c r="CS36" s="2">
        <f t="shared" si="40"/>
        <v>43.041600000000003</v>
      </c>
      <c r="CT36" s="2">
        <f t="shared" si="41"/>
        <v>191.7552</v>
      </c>
      <c r="CU36" s="2">
        <f t="shared" si="42"/>
        <v>0</v>
      </c>
      <c r="CV36" s="2">
        <f t="shared" si="43"/>
        <v>21.667200000000001</v>
      </c>
      <c r="CW36" s="2">
        <f t="shared" si="44"/>
        <v>0</v>
      </c>
      <c r="CX36" s="2">
        <f t="shared" si="45"/>
        <v>0</v>
      </c>
      <c r="CY36" s="2">
        <f t="shared" si="46"/>
        <v>665.64750000000004</v>
      </c>
      <c r="CZ36" s="2">
        <f t="shared" si="47"/>
        <v>405.72800000000001</v>
      </c>
      <c r="DA36" s="2"/>
      <c r="DB36" s="2"/>
      <c r="DC36" s="2" t="s">
        <v>719</v>
      </c>
      <c r="DD36" s="2" t="s">
        <v>758</v>
      </c>
      <c r="DE36" s="2" t="s">
        <v>765</v>
      </c>
      <c r="DF36" s="2" t="s">
        <v>765</v>
      </c>
      <c r="DG36" s="2" t="s">
        <v>765</v>
      </c>
      <c r="DH36" s="2" t="s">
        <v>719</v>
      </c>
      <c r="DI36" s="2" t="s">
        <v>765</v>
      </c>
      <c r="DJ36" s="2" t="s">
        <v>765</v>
      </c>
      <c r="DK36" s="2" t="s">
        <v>719</v>
      </c>
      <c r="DL36" s="2" t="s">
        <v>719</v>
      </c>
      <c r="DM36" s="2" t="s">
        <v>719</v>
      </c>
      <c r="DN36" s="2">
        <v>0</v>
      </c>
      <c r="DO36" s="2">
        <v>0</v>
      </c>
      <c r="DP36" s="2">
        <v>1</v>
      </c>
      <c r="DQ36" s="2">
        <v>1</v>
      </c>
      <c r="DR36" s="2"/>
      <c r="DS36" s="2"/>
      <c r="DT36" s="2"/>
      <c r="DU36" s="2">
        <v>1007</v>
      </c>
      <c r="DV36" s="2" t="s">
        <v>742</v>
      </c>
      <c r="DW36" s="2" t="s">
        <v>742</v>
      </c>
      <c r="DX36" s="2">
        <v>1</v>
      </c>
      <c r="DY36" s="2"/>
      <c r="DZ36" s="2"/>
      <c r="EA36" s="2"/>
      <c r="EB36" s="2"/>
      <c r="EC36" s="2"/>
      <c r="ED36" s="2"/>
      <c r="EE36" s="2">
        <v>28232368</v>
      </c>
      <c r="EF36" s="2">
        <v>2</v>
      </c>
      <c r="EG36" s="2" t="s">
        <v>745</v>
      </c>
      <c r="EH36" s="2">
        <v>0</v>
      </c>
      <c r="EI36" s="2" t="s">
        <v>719</v>
      </c>
      <c r="EJ36" s="2">
        <v>1</v>
      </c>
      <c r="EK36" s="2">
        <v>45001</v>
      </c>
      <c r="EL36" s="2" t="s">
        <v>746</v>
      </c>
      <c r="EM36" s="2" t="s">
        <v>747</v>
      </c>
      <c r="EN36" s="2"/>
      <c r="EO36" s="2" t="s">
        <v>766</v>
      </c>
      <c r="EP36" s="2"/>
      <c r="EQ36" s="2">
        <v>256</v>
      </c>
      <c r="ER36" s="2">
        <v>14340.3</v>
      </c>
      <c r="ES36" s="2">
        <v>13415.47</v>
      </c>
      <c r="ET36" s="2">
        <v>525.34</v>
      </c>
      <c r="EU36" s="2">
        <v>89.67</v>
      </c>
      <c r="EV36" s="2">
        <v>399.49</v>
      </c>
      <c r="EW36" s="2">
        <v>45.14</v>
      </c>
      <c r="EX36" s="2">
        <v>0</v>
      </c>
      <c r="EY36" s="2">
        <v>0</v>
      </c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>
        <v>0</v>
      </c>
      <c r="FR36" s="2">
        <f t="shared" si="48"/>
        <v>0</v>
      </c>
      <c r="FS36" s="2">
        <v>0</v>
      </c>
      <c r="FT36" s="2"/>
      <c r="FU36" s="2" t="s">
        <v>749</v>
      </c>
      <c r="FV36" s="2"/>
      <c r="FW36" s="2"/>
      <c r="FX36" s="2">
        <v>105</v>
      </c>
      <c r="FY36" s="2">
        <v>63.75</v>
      </c>
      <c r="FZ36" s="2"/>
      <c r="GA36" s="2" t="s">
        <v>719</v>
      </c>
      <c r="GB36" s="2"/>
      <c r="GC36" s="2"/>
      <c r="GD36" s="2">
        <v>0</v>
      </c>
      <c r="GE36" s="2"/>
      <c r="GF36" s="2">
        <v>5447872</v>
      </c>
      <c r="GG36" s="2">
        <v>2</v>
      </c>
      <c r="GH36" s="2">
        <v>1</v>
      </c>
      <c r="GI36" s="2">
        <v>-2</v>
      </c>
      <c r="GJ36" s="2">
        <v>0</v>
      </c>
      <c r="GK36" s="2">
        <f>ROUND(R36*(R12)/100,2)</f>
        <v>0</v>
      </c>
      <c r="GL36" s="2">
        <f t="shared" si="49"/>
        <v>0</v>
      </c>
      <c r="GM36" s="2">
        <f t="shared" si="50"/>
        <v>2269.96</v>
      </c>
      <c r="GN36" s="2">
        <f t="shared" si="51"/>
        <v>2269.96</v>
      </c>
      <c r="GO36" s="2">
        <f t="shared" si="52"/>
        <v>0</v>
      </c>
      <c r="GP36" s="2">
        <f t="shared" si="53"/>
        <v>0</v>
      </c>
      <c r="GQ36" s="2"/>
      <c r="GR36" s="2">
        <v>0</v>
      </c>
      <c r="GS36" s="2">
        <v>3</v>
      </c>
      <c r="GT36" s="2">
        <v>0</v>
      </c>
      <c r="GU36" s="2" t="s">
        <v>719</v>
      </c>
      <c r="GV36" s="2">
        <f t="shared" si="54"/>
        <v>0</v>
      </c>
      <c r="GW36" s="2">
        <v>1</v>
      </c>
      <c r="GX36" s="2">
        <f t="shared" si="55"/>
        <v>0</v>
      </c>
      <c r="GY36" s="2"/>
      <c r="GZ36" s="2"/>
      <c r="HA36" s="2">
        <v>0</v>
      </c>
      <c r="HB36" s="2">
        <v>0</v>
      </c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>
        <v>0</v>
      </c>
      <c r="IL36" s="2"/>
      <c r="IM36" s="2"/>
      <c r="IN36" s="2"/>
      <c r="IO36" s="2"/>
      <c r="IP36" s="2"/>
      <c r="IQ36" s="2"/>
      <c r="IR36" s="2"/>
      <c r="IS36" s="2"/>
      <c r="IT36" s="2"/>
      <c r="IU36" s="2"/>
    </row>
    <row r="37" spans="1:255" x14ac:dyDescent="0.2">
      <c r="A37">
        <v>17</v>
      </c>
      <c r="B37">
        <v>1</v>
      </c>
      <c r="C37">
        <f>ROW(SmtRes!A60)</f>
        <v>60</v>
      </c>
      <c r="D37">
        <f>ROW(EtalonRes!A62)</f>
        <v>62</v>
      </c>
      <c r="E37" t="s">
        <v>761</v>
      </c>
      <c r="F37" t="s">
        <v>762</v>
      </c>
      <c r="G37" t="s">
        <v>763</v>
      </c>
      <c r="H37" t="s">
        <v>742</v>
      </c>
      <c r="I37">
        <v>2.7</v>
      </c>
      <c r="J37">
        <v>0</v>
      </c>
      <c r="O37">
        <f t="shared" si="21"/>
        <v>14851.71</v>
      </c>
      <c r="P37">
        <f t="shared" si="22"/>
        <v>0</v>
      </c>
      <c r="Q37">
        <f t="shared" si="23"/>
        <v>5242.47</v>
      </c>
      <c r="R37">
        <f t="shared" si="24"/>
        <v>2156.9</v>
      </c>
      <c r="S37">
        <f t="shared" si="25"/>
        <v>9609.24</v>
      </c>
      <c r="T37">
        <f t="shared" si="26"/>
        <v>0</v>
      </c>
      <c r="U37">
        <f t="shared" si="27"/>
        <v>58.501440000000009</v>
      </c>
      <c r="V37">
        <f t="shared" si="28"/>
        <v>0</v>
      </c>
      <c r="W37">
        <f t="shared" si="29"/>
        <v>0</v>
      </c>
      <c r="X37">
        <f t="shared" si="30"/>
        <v>10471.86</v>
      </c>
      <c r="Y37">
        <f t="shared" si="31"/>
        <v>6000.73</v>
      </c>
      <c r="AA37">
        <v>28925308</v>
      </c>
      <c r="AB37">
        <f t="shared" si="32"/>
        <v>443.91840000000002</v>
      </c>
      <c r="AC37">
        <f t="shared" si="56"/>
        <v>0</v>
      </c>
      <c r="AD37">
        <f t="shared" si="57"/>
        <v>252.16319999999999</v>
      </c>
      <c r="AE37">
        <f t="shared" si="58"/>
        <v>43.041600000000003</v>
      </c>
      <c r="AF37">
        <f t="shared" si="59"/>
        <v>191.7552</v>
      </c>
      <c r="AG37">
        <f t="shared" si="34"/>
        <v>0</v>
      </c>
      <c r="AH37">
        <f t="shared" si="60"/>
        <v>21.667200000000001</v>
      </c>
      <c r="AI37">
        <f t="shared" si="61"/>
        <v>0</v>
      </c>
      <c r="AJ37">
        <f t="shared" si="36"/>
        <v>0</v>
      </c>
      <c r="AK37">
        <v>14340.3</v>
      </c>
      <c r="AL37">
        <v>13415.47</v>
      </c>
      <c r="AM37">
        <v>525.34</v>
      </c>
      <c r="AN37">
        <v>89.67</v>
      </c>
      <c r="AO37">
        <v>399.49</v>
      </c>
      <c r="AP37">
        <v>0</v>
      </c>
      <c r="AQ37">
        <v>45.14</v>
      </c>
      <c r="AR37">
        <v>0</v>
      </c>
      <c r="AS37">
        <v>0</v>
      </c>
      <c r="AT37">
        <v>89</v>
      </c>
      <c r="AU37">
        <v>51</v>
      </c>
      <c r="AV37">
        <v>1</v>
      </c>
      <c r="AW37">
        <v>1</v>
      </c>
      <c r="AZ37">
        <v>1</v>
      </c>
      <c r="BA37">
        <v>18.559999999999999</v>
      </c>
      <c r="BB37">
        <v>7.7</v>
      </c>
      <c r="BC37">
        <v>5.21</v>
      </c>
      <c r="BD37" t="s">
        <v>719</v>
      </c>
      <c r="BE37" t="s">
        <v>719</v>
      </c>
      <c r="BF37" t="s">
        <v>719</v>
      </c>
      <c r="BG37" t="s">
        <v>719</v>
      </c>
      <c r="BH37">
        <v>0</v>
      </c>
      <c r="BI37">
        <v>1</v>
      </c>
      <c r="BJ37" t="s">
        <v>764</v>
      </c>
      <c r="BM37">
        <v>45001</v>
      </c>
      <c r="BN37">
        <v>0</v>
      </c>
      <c r="BO37" t="s">
        <v>750</v>
      </c>
      <c r="BP37">
        <v>1</v>
      </c>
      <c r="BQ37">
        <v>2</v>
      </c>
      <c r="BR37">
        <v>0</v>
      </c>
      <c r="BS37">
        <v>18.559999999999999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719</v>
      </c>
      <c r="BZ37">
        <v>105</v>
      </c>
      <c r="CA37">
        <v>75</v>
      </c>
      <c r="CF37">
        <v>0</v>
      </c>
      <c r="CG37">
        <v>0</v>
      </c>
      <c r="CM37">
        <v>0</v>
      </c>
      <c r="CN37" t="s">
        <v>708</v>
      </c>
      <c r="CO37">
        <v>0</v>
      </c>
      <c r="CP37">
        <f t="shared" si="37"/>
        <v>14851.71</v>
      </c>
      <c r="CQ37">
        <f t="shared" si="38"/>
        <v>0</v>
      </c>
      <c r="CR37">
        <f t="shared" si="39"/>
        <v>1941.6566399999999</v>
      </c>
      <c r="CS37">
        <f t="shared" si="40"/>
        <v>798.85209599999996</v>
      </c>
      <c r="CT37">
        <f t="shared" si="41"/>
        <v>3558.9765119999997</v>
      </c>
      <c r="CU37">
        <f t="shared" si="42"/>
        <v>0</v>
      </c>
      <c r="CV37">
        <f t="shared" si="43"/>
        <v>21.667200000000001</v>
      </c>
      <c r="CW37">
        <f t="shared" si="44"/>
        <v>0</v>
      </c>
      <c r="CX37">
        <f t="shared" si="45"/>
        <v>0</v>
      </c>
      <c r="CY37">
        <f t="shared" si="46"/>
        <v>10471.864599999999</v>
      </c>
      <c r="CZ37">
        <f t="shared" si="47"/>
        <v>6000.7314000000006</v>
      </c>
      <c r="DC37" t="s">
        <v>719</v>
      </c>
      <c r="DD37" t="s">
        <v>758</v>
      </c>
      <c r="DE37" t="s">
        <v>765</v>
      </c>
      <c r="DF37" t="s">
        <v>765</v>
      </c>
      <c r="DG37" t="s">
        <v>765</v>
      </c>
      <c r="DH37" t="s">
        <v>719</v>
      </c>
      <c r="DI37" t="s">
        <v>765</v>
      </c>
      <c r="DJ37" t="s">
        <v>765</v>
      </c>
      <c r="DK37" t="s">
        <v>719</v>
      </c>
      <c r="DL37" t="s">
        <v>719</v>
      </c>
      <c r="DM37" t="s">
        <v>719</v>
      </c>
      <c r="DN37">
        <v>0</v>
      </c>
      <c r="DO37">
        <v>0</v>
      </c>
      <c r="DP37">
        <v>1</v>
      </c>
      <c r="DQ37">
        <v>1</v>
      </c>
      <c r="DU37">
        <v>1007</v>
      </c>
      <c r="DV37" t="s">
        <v>742</v>
      </c>
      <c r="DW37" t="s">
        <v>742</v>
      </c>
      <c r="DX37">
        <v>1</v>
      </c>
      <c r="EE37">
        <v>28232368</v>
      </c>
      <c r="EF37">
        <v>2</v>
      </c>
      <c r="EG37" t="s">
        <v>745</v>
      </c>
      <c r="EH37">
        <v>0</v>
      </c>
      <c r="EI37" t="s">
        <v>719</v>
      </c>
      <c r="EJ37">
        <v>1</v>
      </c>
      <c r="EK37">
        <v>45001</v>
      </c>
      <c r="EL37" t="s">
        <v>746</v>
      </c>
      <c r="EM37" t="s">
        <v>747</v>
      </c>
      <c r="EO37" t="s">
        <v>766</v>
      </c>
      <c r="EQ37">
        <v>256</v>
      </c>
      <c r="ER37">
        <v>14340.3</v>
      </c>
      <c r="ES37">
        <v>13415.47</v>
      </c>
      <c r="ET37">
        <v>525.34</v>
      </c>
      <c r="EU37">
        <v>89.67</v>
      </c>
      <c r="EV37">
        <v>399.49</v>
      </c>
      <c r="EW37">
        <v>45.14</v>
      </c>
      <c r="EX37">
        <v>0</v>
      </c>
      <c r="EY37">
        <v>0</v>
      </c>
      <c r="FQ37">
        <v>0</v>
      </c>
      <c r="FR37">
        <f t="shared" si="48"/>
        <v>0</v>
      </c>
      <c r="FS37">
        <v>0</v>
      </c>
      <c r="FU37" t="s">
        <v>749</v>
      </c>
      <c r="FV37" t="s">
        <v>749</v>
      </c>
      <c r="FW37" t="s">
        <v>751</v>
      </c>
      <c r="FX37">
        <v>105</v>
      </c>
      <c r="FY37">
        <v>63.75</v>
      </c>
      <c r="GA37" t="s">
        <v>719</v>
      </c>
      <c r="GD37">
        <v>0</v>
      </c>
      <c r="GF37">
        <v>5447872</v>
      </c>
      <c r="GG37">
        <v>2</v>
      </c>
      <c r="GH37">
        <v>1</v>
      </c>
      <c r="GI37">
        <v>4</v>
      </c>
      <c r="GJ37">
        <v>0</v>
      </c>
      <c r="GK37">
        <f>ROUND(R37*(S12)/100,2)</f>
        <v>0</v>
      </c>
      <c r="GL37">
        <f t="shared" si="49"/>
        <v>0</v>
      </c>
      <c r="GM37">
        <f t="shared" si="50"/>
        <v>31324.3</v>
      </c>
      <c r="GN37">
        <f t="shared" si="51"/>
        <v>31324.3</v>
      </c>
      <c r="GO37">
        <f t="shared" si="52"/>
        <v>0</v>
      </c>
      <c r="GP37">
        <f t="shared" si="53"/>
        <v>0</v>
      </c>
      <c r="GR37">
        <v>0</v>
      </c>
      <c r="GS37">
        <v>3</v>
      </c>
      <c r="GT37">
        <v>0</v>
      </c>
      <c r="GU37" t="s">
        <v>719</v>
      </c>
      <c r="GV37">
        <f t="shared" si="54"/>
        <v>0</v>
      </c>
      <c r="GW37">
        <v>1</v>
      </c>
      <c r="GX37">
        <f t="shared" si="55"/>
        <v>0</v>
      </c>
      <c r="HA37">
        <v>0</v>
      </c>
      <c r="HB37">
        <v>0</v>
      </c>
      <c r="IK37">
        <v>0</v>
      </c>
    </row>
    <row r="38" spans="1:255" x14ac:dyDescent="0.2">
      <c r="A38" s="2">
        <v>17</v>
      </c>
      <c r="B38" s="2">
        <v>1</v>
      </c>
      <c r="C38" s="2">
        <f>ROW(SmtRes!A72)</f>
        <v>72</v>
      </c>
      <c r="D38" s="2">
        <f>ROW(EtalonRes!A74)</f>
        <v>74</v>
      </c>
      <c r="E38" s="2" t="s">
        <v>767</v>
      </c>
      <c r="F38" s="2" t="s">
        <v>768</v>
      </c>
      <c r="G38" s="2" t="s">
        <v>769</v>
      </c>
      <c r="H38" s="2" t="s">
        <v>742</v>
      </c>
      <c r="I38" s="2">
        <v>0.17</v>
      </c>
      <c r="J38" s="2">
        <v>0</v>
      </c>
      <c r="K38" s="2"/>
      <c r="L38" s="2"/>
      <c r="M38" s="2"/>
      <c r="N38" s="2"/>
      <c r="O38" s="2">
        <f t="shared" si="21"/>
        <v>308.08999999999997</v>
      </c>
      <c r="P38" s="2">
        <f t="shared" si="22"/>
        <v>0</v>
      </c>
      <c r="Q38" s="2">
        <f t="shared" si="23"/>
        <v>284.18</v>
      </c>
      <c r="R38" s="2">
        <f t="shared" si="24"/>
        <v>28.02</v>
      </c>
      <c r="S38" s="2">
        <f t="shared" si="25"/>
        <v>23.91</v>
      </c>
      <c r="T38" s="2">
        <f t="shared" si="26"/>
        <v>0</v>
      </c>
      <c r="U38" s="2">
        <f t="shared" si="27"/>
        <v>2.6626080000000005</v>
      </c>
      <c r="V38" s="2">
        <f t="shared" si="28"/>
        <v>0</v>
      </c>
      <c r="W38" s="2">
        <f t="shared" si="29"/>
        <v>0</v>
      </c>
      <c r="X38" s="2">
        <f t="shared" si="30"/>
        <v>54.53</v>
      </c>
      <c r="Y38" s="2">
        <f t="shared" si="31"/>
        <v>33.24</v>
      </c>
      <c r="Z38" s="2"/>
      <c r="AA38" s="2">
        <v>28925307</v>
      </c>
      <c r="AB38" s="2">
        <f t="shared" si="32"/>
        <v>1812.2736</v>
      </c>
      <c r="AC38" s="2">
        <f t="shared" si="56"/>
        <v>0</v>
      </c>
      <c r="AD38" s="2">
        <f t="shared" si="57"/>
        <v>1671.624</v>
      </c>
      <c r="AE38" s="2">
        <f t="shared" si="58"/>
        <v>164.8272</v>
      </c>
      <c r="AF38" s="2">
        <f t="shared" si="59"/>
        <v>140.64959999999999</v>
      </c>
      <c r="AG38" s="2">
        <f t="shared" si="34"/>
        <v>0</v>
      </c>
      <c r="AH38" s="2">
        <f t="shared" si="60"/>
        <v>15.662400000000002</v>
      </c>
      <c r="AI38" s="2">
        <f t="shared" si="61"/>
        <v>0</v>
      </c>
      <c r="AJ38" s="2">
        <f t="shared" si="36"/>
        <v>0</v>
      </c>
      <c r="AK38" s="2">
        <v>11843.31</v>
      </c>
      <c r="AL38" s="2">
        <v>8067.74</v>
      </c>
      <c r="AM38" s="2">
        <v>3482.55</v>
      </c>
      <c r="AN38" s="2">
        <v>343.39</v>
      </c>
      <c r="AO38" s="2">
        <v>293.02</v>
      </c>
      <c r="AP38" s="2">
        <v>0</v>
      </c>
      <c r="AQ38" s="2">
        <v>32.630000000000003</v>
      </c>
      <c r="AR38" s="2">
        <v>0</v>
      </c>
      <c r="AS38" s="2">
        <v>0</v>
      </c>
      <c r="AT38" s="2">
        <v>105</v>
      </c>
      <c r="AU38" s="2">
        <v>64</v>
      </c>
      <c r="AV38" s="2">
        <v>1</v>
      </c>
      <c r="AW38" s="2">
        <v>1</v>
      </c>
      <c r="AX38" s="2"/>
      <c r="AY38" s="2"/>
      <c r="AZ38" s="2">
        <v>1</v>
      </c>
      <c r="BA38" s="2">
        <v>1</v>
      </c>
      <c r="BB38" s="2">
        <v>1</v>
      </c>
      <c r="BC38" s="2">
        <v>1</v>
      </c>
      <c r="BD38" s="2" t="s">
        <v>719</v>
      </c>
      <c r="BE38" s="2" t="s">
        <v>719</v>
      </c>
      <c r="BF38" s="2" t="s">
        <v>719</v>
      </c>
      <c r="BG38" s="2" t="s">
        <v>719</v>
      </c>
      <c r="BH38" s="2">
        <v>0</v>
      </c>
      <c r="BI38" s="2">
        <v>1</v>
      </c>
      <c r="BJ38" s="2" t="s">
        <v>770</v>
      </c>
      <c r="BK38" s="2"/>
      <c r="BL38" s="2"/>
      <c r="BM38" s="2">
        <v>45001</v>
      </c>
      <c r="BN38" s="2">
        <v>0</v>
      </c>
      <c r="BO38" s="2" t="s">
        <v>719</v>
      </c>
      <c r="BP38" s="2">
        <v>0</v>
      </c>
      <c r="BQ38" s="2">
        <v>2</v>
      </c>
      <c r="BR38" s="2">
        <v>0</v>
      </c>
      <c r="BS38" s="2">
        <v>1</v>
      </c>
      <c r="BT38" s="2">
        <v>1</v>
      </c>
      <c r="BU38" s="2">
        <v>1</v>
      </c>
      <c r="BV38" s="2">
        <v>1</v>
      </c>
      <c r="BW38" s="2">
        <v>1</v>
      </c>
      <c r="BX38" s="2">
        <v>1</v>
      </c>
      <c r="BY38" s="2" t="s">
        <v>719</v>
      </c>
      <c r="BZ38" s="2">
        <v>105</v>
      </c>
      <c r="CA38" s="2">
        <v>75</v>
      </c>
      <c r="CB38" s="2"/>
      <c r="CC38" s="2"/>
      <c r="CD38" s="2"/>
      <c r="CE38" s="2"/>
      <c r="CF38" s="2">
        <v>0</v>
      </c>
      <c r="CG38" s="2">
        <v>0</v>
      </c>
      <c r="CH38" s="2"/>
      <c r="CI38" s="2"/>
      <c r="CJ38" s="2"/>
      <c r="CK38" s="2"/>
      <c r="CL38" s="2"/>
      <c r="CM38" s="2">
        <v>0</v>
      </c>
      <c r="CN38" s="2" t="s">
        <v>708</v>
      </c>
      <c r="CO38" s="2">
        <v>0</v>
      </c>
      <c r="CP38" s="2">
        <f t="shared" si="37"/>
        <v>308.09000000000003</v>
      </c>
      <c r="CQ38" s="2">
        <f t="shared" si="38"/>
        <v>0</v>
      </c>
      <c r="CR38" s="2">
        <f t="shared" si="39"/>
        <v>1671.624</v>
      </c>
      <c r="CS38" s="2">
        <f t="shared" si="40"/>
        <v>164.8272</v>
      </c>
      <c r="CT38" s="2">
        <f t="shared" si="41"/>
        <v>140.64959999999999</v>
      </c>
      <c r="CU38" s="2">
        <f t="shared" si="42"/>
        <v>0</v>
      </c>
      <c r="CV38" s="2">
        <f t="shared" si="43"/>
        <v>15.662400000000002</v>
      </c>
      <c r="CW38" s="2">
        <f t="shared" si="44"/>
        <v>0</v>
      </c>
      <c r="CX38" s="2">
        <f t="shared" si="45"/>
        <v>0</v>
      </c>
      <c r="CY38" s="2">
        <f t="shared" si="46"/>
        <v>54.526499999999999</v>
      </c>
      <c r="CZ38" s="2">
        <f t="shared" si="47"/>
        <v>33.235199999999999</v>
      </c>
      <c r="DA38" s="2"/>
      <c r="DB38" s="2"/>
      <c r="DC38" s="2" t="s">
        <v>719</v>
      </c>
      <c r="DD38" s="2" t="s">
        <v>758</v>
      </c>
      <c r="DE38" s="2" t="s">
        <v>765</v>
      </c>
      <c r="DF38" s="2" t="s">
        <v>765</v>
      </c>
      <c r="DG38" s="2" t="s">
        <v>765</v>
      </c>
      <c r="DH38" s="2" t="s">
        <v>719</v>
      </c>
      <c r="DI38" s="2" t="s">
        <v>765</v>
      </c>
      <c r="DJ38" s="2" t="s">
        <v>765</v>
      </c>
      <c r="DK38" s="2" t="s">
        <v>719</v>
      </c>
      <c r="DL38" s="2" t="s">
        <v>719</v>
      </c>
      <c r="DM38" s="2" t="s">
        <v>719</v>
      </c>
      <c r="DN38" s="2">
        <v>0</v>
      </c>
      <c r="DO38" s="2">
        <v>0</v>
      </c>
      <c r="DP38" s="2">
        <v>1</v>
      </c>
      <c r="DQ38" s="2">
        <v>1</v>
      </c>
      <c r="DR38" s="2"/>
      <c r="DS38" s="2"/>
      <c r="DT38" s="2"/>
      <c r="DU38" s="2">
        <v>1007</v>
      </c>
      <c r="DV38" s="2" t="s">
        <v>742</v>
      </c>
      <c r="DW38" s="2" t="s">
        <v>742</v>
      </c>
      <c r="DX38" s="2">
        <v>1</v>
      </c>
      <c r="DY38" s="2"/>
      <c r="DZ38" s="2"/>
      <c r="EA38" s="2"/>
      <c r="EB38" s="2"/>
      <c r="EC38" s="2"/>
      <c r="ED38" s="2"/>
      <c r="EE38" s="2">
        <v>28232368</v>
      </c>
      <c r="EF38" s="2">
        <v>2</v>
      </c>
      <c r="EG38" s="2" t="s">
        <v>745</v>
      </c>
      <c r="EH38" s="2">
        <v>0</v>
      </c>
      <c r="EI38" s="2" t="s">
        <v>719</v>
      </c>
      <c r="EJ38" s="2">
        <v>1</v>
      </c>
      <c r="EK38" s="2">
        <v>45001</v>
      </c>
      <c r="EL38" s="2" t="s">
        <v>746</v>
      </c>
      <c r="EM38" s="2" t="s">
        <v>747</v>
      </c>
      <c r="EN38" s="2"/>
      <c r="EO38" s="2" t="s">
        <v>766</v>
      </c>
      <c r="EP38" s="2"/>
      <c r="EQ38" s="2">
        <v>256</v>
      </c>
      <c r="ER38" s="2">
        <v>11843.31</v>
      </c>
      <c r="ES38" s="2">
        <v>8067.74</v>
      </c>
      <c r="ET38" s="2">
        <v>3482.55</v>
      </c>
      <c r="EU38" s="2">
        <v>343.39</v>
      </c>
      <c r="EV38" s="2">
        <v>293.02</v>
      </c>
      <c r="EW38" s="2">
        <v>32.630000000000003</v>
      </c>
      <c r="EX38" s="2">
        <v>0</v>
      </c>
      <c r="EY38" s="2">
        <v>0</v>
      </c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>
        <v>0</v>
      </c>
      <c r="FR38" s="2">
        <f t="shared" si="48"/>
        <v>0</v>
      </c>
      <c r="FS38" s="2">
        <v>0</v>
      </c>
      <c r="FT38" s="2"/>
      <c r="FU38" s="2" t="s">
        <v>749</v>
      </c>
      <c r="FV38" s="2"/>
      <c r="FW38" s="2"/>
      <c r="FX38" s="2">
        <v>105</v>
      </c>
      <c r="FY38" s="2">
        <v>63.75</v>
      </c>
      <c r="FZ38" s="2"/>
      <c r="GA38" s="2" t="s">
        <v>719</v>
      </c>
      <c r="GB38" s="2"/>
      <c r="GC38" s="2"/>
      <c r="GD38" s="2">
        <v>0</v>
      </c>
      <c r="GE38" s="2"/>
      <c r="GF38" s="2">
        <v>-222602072</v>
      </c>
      <c r="GG38" s="2">
        <v>2</v>
      </c>
      <c r="GH38" s="2">
        <v>1</v>
      </c>
      <c r="GI38" s="2">
        <v>-2</v>
      </c>
      <c r="GJ38" s="2">
        <v>0</v>
      </c>
      <c r="GK38" s="2">
        <f>ROUND(R38*(R12)/100,2)</f>
        <v>0</v>
      </c>
      <c r="GL38" s="2">
        <f t="shared" si="49"/>
        <v>0</v>
      </c>
      <c r="GM38" s="2">
        <f t="shared" si="50"/>
        <v>395.86</v>
      </c>
      <c r="GN38" s="2">
        <f t="shared" si="51"/>
        <v>395.86</v>
      </c>
      <c r="GO38" s="2">
        <f t="shared" si="52"/>
        <v>0</v>
      </c>
      <c r="GP38" s="2">
        <f t="shared" si="53"/>
        <v>0</v>
      </c>
      <c r="GQ38" s="2"/>
      <c r="GR38" s="2">
        <v>0</v>
      </c>
      <c r="GS38" s="2">
        <v>3</v>
      </c>
      <c r="GT38" s="2">
        <v>0</v>
      </c>
      <c r="GU38" s="2" t="s">
        <v>719</v>
      </c>
      <c r="GV38" s="2">
        <f t="shared" si="54"/>
        <v>0</v>
      </c>
      <c r="GW38" s="2">
        <v>1</v>
      </c>
      <c r="GX38" s="2">
        <f t="shared" si="55"/>
        <v>0</v>
      </c>
      <c r="GY38" s="2"/>
      <c r="GZ38" s="2"/>
      <c r="HA38" s="2">
        <v>0</v>
      </c>
      <c r="HB38" s="2">
        <v>0</v>
      </c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>
        <v>0</v>
      </c>
      <c r="IL38" s="2"/>
      <c r="IM38" s="2"/>
      <c r="IN38" s="2"/>
      <c r="IO38" s="2"/>
      <c r="IP38" s="2"/>
      <c r="IQ38" s="2"/>
      <c r="IR38" s="2"/>
      <c r="IS38" s="2"/>
      <c r="IT38" s="2"/>
      <c r="IU38" s="2"/>
    </row>
    <row r="39" spans="1:255" x14ac:dyDescent="0.2">
      <c r="A39">
        <v>17</v>
      </c>
      <c r="B39">
        <v>1</v>
      </c>
      <c r="C39">
        <f>ROW(SmtRes!A84)</f>
        <v>84</v>
      </c>
      <c r="D39">
        <f>ROW(EtalonRes!A86)</f>
        <v>86</v>
      </c>
      <c r="E39" t="s">
        <v>767</v>
      </c>
      <c r="F39" t="s">
        <v>768</v>
      </c>
      <c r="G39" t="s">
        <v>769</v>
      </c>
      <c r="H39" t="s">
        <v>742</v>
      </c>
      <c r="I39">
        <v>0.17</v>
      </c>
      <c r="J39">
        <v>0</v>
      </c>
      <c r="O39">
        <f t="shared" si="21"/>
        <v>2631.94</v>
      </c>
      <c r="P39">
        <f t="shared" si="22"/>
        <v>0</v>
      </c>
      <c r="Q39">
        <f t="shared" si="23"/>
        <v>2188.16</v>
      </c>
      <c r="R39">
        <f t="shared" si="24"/>
        <v>520.05999999999995</v>
      </c>
      <c r="S39">
        <f t="shared" si="25"/>
        <v>443.78</v>
      </c>
      <c r="T39">
        <f t="shared" si="26"/>
        <v>0</v>
      </c>
      <c r="U39">
        <f t="shared" si="27"/>
        <v>2.6626080000000005</v>
      </c>
      <c r="V39">
        <f t="shared" si="28"/>
        <v>0</v>
      </c>
      <c r="W39">
        <f t="shared" si="29"/>
        <v>0</v>
      </c>
      <c r="X39">
        <f t="shared" si="30"/>
        <v>857.82</v>
      </c>
      <c r="Y39">
        <f t="shared" si="31"/>
        <v>491.56</v>
      </c>
      <c r="AA39">
        <v>28925308</v>
      </c>
      <c r="AB39">
        <f t="shared" si="32"/>
        <v>1812.2736</v>
      </c>
      <c r="AC39">
        <f t="shared" si="56"/>
        <v>0</v>
      </c>
      <c r="AD39">
        <f t="shared" si="57"/>
        <v>1671.624</v>
      </c>
      <c r="AE39">
        <f t="shared" si="58"/>
        <v>164.8272</v>
      </c>
      <c r="AF39">
        <f t="shared" si="59"/>
        <v>140.64959999999999</v>
      </c>
      <c r="AG39">
        <f t="shared" si="34"/>
        <v>0</v>
      </c>
      <c r="AH39">
        <f t="shared" si="60"/>
        <v>15.662400000000002</v>
      </c>
      <c r="AI39">
        <f t="shared" si="61"/>
        <v>0</v>
      </c>
      <c r="AJ39">
        <f t="shared" si="36"/>
        <v>0</v>
      </c>
      <c r="AK39">
        <v>11843.31</v>
      </c>
      <c r="AL39">
        <v>8067.74</v>
      </c>
      <c r="AM39">
        <v>3482.55</v>
      </c>
      <c r="AN39">
        <v>343.39</v>
      </c>
      <c r="AO39">
        <v>293.02</v>
      </c>
      <c r="AP39">
        <v>0</v>
      </c>
      <c r="AQ39">
        <v>32.630000000000003</v>
      </c>
      <c r="AR39">
        <v>0</v>
      </c>
      <c r="AS39">
        <v>0</v>
      </c>
      <c r="AT39">
        <v>89</v>
      </c>
      <c r="AU39">
        <v>51</v>
      </c>
      <c r="AV39">
        <v>1</v>
      </c>
      <c r="AW39">
        <v>1</v>
      </c>
      <c r="AZ39">
        <v>1</v>
      </c>
      <c r="BA39">
        <v>18.559999999999999</v>
      </c>
      <c r="BB39">
        <v>7.7</v>
      </c>
      <c r="BC39">
        <v>5.21</v>
      </c>
      <c r="BD39" t="s">
        <v>719</v>
      </c>
      <c r="BE39" t="s">
        <v>719</v>
      </c>
      <c r="BF39" t="s">
        <v>719</v>
      </c>
      <c r="BG39" t="s">
        <v>719</v>
      </c>
      <c r="BH39">
        <v>0</v>
      </c>
      <c r="BI39">
        <v>1</v>
      </c>
      <c r="BJ39" t="s">
        <v>770</v>
      </c>
      <c r="BM39">
        <v>45001</v>
      </c>
      <c r="BN39">
        <v>0</v>
      </c>
      <c r="BO39" t="s">
        <v>750</v>
      </c>
      <c r="BP39">
        <v>1</v>
      </c>
      <c r="BQ39">
        <v>2</v>
      </c>
      <c r="BR39">
        <v>0</v>
      </c>
      <c r="BS39">
        <v>18.559999999999999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719</v>
      </c>
      <c r="BZ39">
        <v>105</v>
      </c>
      <c r="CA39">
        <v>75</v>
      </c>
      <c r="CF39">
        <v>0</v>
      </c>
      <c r="CG39">
        <v>0</v>
      </c>
      <c r="CM39">
        <v>0</v>
      </c>
      <c r="CN39" t="s">
        <v>708</v>
      </c>
      <c r="CO39">
        <v>0</v>
      </c>
      <c r="CP39">
        <f t="shared" si="37"/>
        <v>2631.9399999999996</v>
      </c>
      <c r="CQ39">
        <f t="shared" si="38"/>
        <v>0</v>
      </c>
      <c r="CR39">
        <f t="shared" si="39"/>
        <v>12871.504800000001</v>
      </c>
      <c r="CS39">
        <f t="shared" si="40"/>
        <v>3059.1928319999997</v>
      </c>
      <c r="CT39">
        <f t="shared" si="41"/>
        <v>2610.4565759999996</v>
      </c>
      <c r="CU39">
        <f t="shared" si="42"/>
        <v>0</v>
      </c>
      <c r="CV39">
        <f t="shared" si="43"/>
        <v>15.662400000000002</v>
      </c>
      <c r="CW39">
        <f t="shared" si="44"/>
        <v>0</v>
      </c>
      <c r="CX39">
        <f t="shared" si="45"/>
        <v>0</v>
      </c>
      <c r="CY39">
        <f t="shared" si="46"/>
        <v>857.81759999999997</v>
      </c>
      <c r="CZ39">
        <f t="shared" si="47"/>
        <v>491.55839999999995</v>
      </c>
      <c r="DC39" t="s">
        <v>719</v>
      </c>
      <c r="DD39" t="s">
        <v>758</v>
      </c>
      <c r="DE39" t="s">
        <v>765</v>
      </c>
      <c r="DF39" t="s">
        <v>765</v>
      </c>
      <c r="DG39" t="s">
        <v>765</v>
      </c>
      <c r="DH39" t="s">
        <v>719</v>
      </c>
      <c r="DI39" t="s">
        <v>765</v>
      </c>
      <c r="DJ39" t="s">
        <v>765</v>
      </c>
      <c r="DK39" t="s">
        <v>719</v>
      </c>
      <c r="DL39" t="s">
        <v>719</v>
      </c>
      <c r="DM39" t="s">
        <v>719</v>
      </c>
      <c r="DN39">
        <v>0</v>
      </c>
      <c r="DO39">
        <v>0</v>
      </c>
      <c r="DP39">
        <v>1</v>
      </c>
      <c r="DQ39">
        <v>1</v>
      </c>
      <c r="DU39">
        <v>1007</v>
      </c>
      <c r="DV39" t="s">
        <v>742</v>
      </c>
      <c r="DW39" t="s">
        <v>742</v>
      </c>
      <c r="DX39">
        <v>1</v>
      </c>
      <c r="EE39">
        <v>28232368</v>
      </c>
      <c r="EF39">
        <v>2</v>
      </c>
      <c r="EG39" t="s">
        <v>745</v>
      </c>
      <c r="EH39">
        <v>0</v>
      </c>
      <c r="EI39" t="s">
        <v>719</v>
      </c>
      <c r="EJ39">
        <v>1</v>
      </c>
      <c r="EK39">
        <v>45001</v>
      </c>
      <c r="EL39" t="s">
        <v>746</v>
      </c>
      <c r="EM39" t="s">
        <v>747</v>
      </c>
      <c r="EO39" t="s">
        <v>766</v>
      </c>
      <c r="EQ39">
        <v>256</v>
      </c>
      <c r="ER39">
        <v>11843.31</v>
      </c>
      <c r="ES39">
        <v>8067.74</v>
      </c>
      <c r="ET39">
        <v>3482.55</v>
      </c>
      <c r="EU39">
        <v>343.39</v>
      </c>
      <c r="EV39">
        <v>293.02</v>
      </c>
      <c r="EW39">
        <v>32.630000000000003</v>
      </c>
      <c r="EX39">
        <v>0</v>
      </c>
      <c r="EY39">
        <v>0</v>
      </c>
      <c r="FQ39">
        <v>0</v>
      </c>
      <c r="FR39">
        <f t="shared" si="48"/>
        <v>0</v>
      </c>
      <c r="FS39">
        <v>0</v>
      </c>
      <c r="FU39" t="s">
        <v>749</v>
      </c>
      <c r="FV39" t="s">
        <v>749</v>
      </c>
      <c r="FW39" t="s">
        <v>751</v>
      </c>
      <c r="FX39">
        <v>105</v>
      </c>
      <c r="FY39">
        <v>63.75</v>
      </c>
      <c r="GA39" t="s">
        <v>719</v>
      </c>
      <c r="GD39">
        <v>0</v>
      </c>
      <c r="GF39">
        <v>-222602072</v>
      </c>
      <c r="GG39">
        <v>2</v>
      </c>
      <c r="GH39">
        <v>1</v>
      </c>
      <c r="GI39">
        <v>4</v>
      </c>
      <c r="GJ39">
        <v>0</v>
      </c>
      <c r="GK39">
        <f>ROUND(R39*(S12)/100,2)</f>
        <v>0</v>
      </c>
      <c r="GL39">
        <f t="shared" si="49"/>
        <v>0</v>
      </c>
      <c r="GM39">
        <f t="shared" si="50"/>
        <v>3981.32</v>
      </c>
      <c r="GN39">
        <f t="shared" si="51"/>
        <v>3981.32</v>
      </c>
      <c r="GO39">
        <f t="shared" si="52"/>
        <v>0</v>
      </c>
      <c r="GP39">
        <f t="shared" si="53"/>
        <v>0</v>
      </c>
      <c r="GR39">
        <v>0</v>
      </c>
      <c r="GS39">
        <v>3</v>
      </c>
      <c r="GT39">
        <v>0</v>
      </c>
      <c r="GU39" t="s">
        <v>719</v>
      </c>
      <c r="GV39">
        <f t="shared" si="54"/>
        <v>0</v>
      </c>
      <c r="GW39">
        <v>1</v>
      </c>
      <c r="GX39">
        <f t="shared" si="55"/>
        <v>0</v>
      </c>
      <c r="HA39">
        <v>0</v>
      </c>
      <c r="HB39">
        <v>0</v>
      </c>
      <c r="IK39">
        <v>0</v>
      </c>
    </row>
    <row r="40" spans="1:255" x14ac:dyDescent="0.2">
      <c r="A40" s="2">
        <v>17</v>
      </c>
      <c r="B40" s="2">
        <v>1</v>
      </c>
      <c r="C40" s="2">
        <f>ROW(SmtRes!A94)</f>
        <v>94</v>
      </c>
      <c r="D40" s="2">
        <f>ROW(EtalonRes!A96)</f>
        <v>96</v>
      </c>
      <c r="E40" s="2" t="s">
        <v>771</v>
      </c>
      <c r="F40" s="2" t="s">
        <v>772</v>
      </c>
      <c r="G40" s="2" t="s">
        <v>773</v>
      </c>
      <c r="H40" s="2" t="s">
        <v>774</v>
      </c>
      <c r="I40" s="2">
        <f>ROUND(20/100,9)</f>
        <v>0.2</v>
      </c>
      <c r="J40" s="2">
        <v>0</v>
      </c>
      <c r="K40" s="2"/>
      <c r="L40" s="2"/>
      <c r="M40" s="2"/>
      <c r="N40" s="2"/>
      <c r="O40" s="2">
        <f t="shared" si="21"/>
        <v>186.73</v>
      </c>
      <c r="P40" s="2">
        <f t="shared" si="22"/>
        <v>0</v>
      </c>
      <c r="Q40" s="2">
        <f t="shared" si="23"/>
        <v>77.8</v>
      </c>
      <c r="R40" s="2">
        <f t="shared" si="24"/>
        <v>9.0399999999999991</v>
      </c>
      <c r="S40" s="2">
        <f t="shared" si="25"/>
        <v>108.93</v>
      </c>
      <c r="T40" s="2">
        <f t="shared" si="26"/>
        <v>0</v>
      </c>
      <c r="U40" s="2">
        <f t="shared" si="27"/>
        <v>11.788800000000002</v>
      </c>
      <c r="V40" s="2">
        <f t="shared" si="28"/>
        <v>0</v>
      </c>
      <c r="W40" s="2">
        <f t="shared" si="29"/>
        <v>0</v>
      </c>
      <c r="X40" s="2">
        <f t="shared" si="30"/>
        <v>123.87</v>
      </c>
      <c r="Y40" s="2">
        <f t="shared" si="31"/>
        <v>75.5</v>
      </c>
      <c r="Z40" s="2"/>
      <c r="AA40" s="2">
        <v>28925307</v>
      </c>
      <c r="AB40" s="2">
        <f t="shared" si="32"/>
        <v>933.64800000000002</v>
      </c>
      <c r="AC40" s="2">
        <f t="shared" si="56"/>
        <v>0</v>
      </c>
      <c r="AD40" s="2">
        <f t="shared" si="57"/>
        <v>389.00639999999999</v>
      </c>
      <c r="AE40" s="2">
        <f t="shared" si="58"/>
        <v>45.187199999999997</v>
      </c>
      <c r="AF40" s="2">
        <f t="shared" si="59"/>
        <v>544.64160000000004</v>
      </c>
      <c r="AG40" s="2">
        <f t="shared" si="34"/>
        <v>0</v>
      </c>
      <c r="AH40" s="2">
        <f t="shared" si="60"/>
        <v>58.944000000000003</v>
      </c>
      <c r="AI40" s="2">
        <f t="shared" si="61"/>
        <v>0</v>
      </c>
      <c r="AJ40" s="2">
        <f t="shared" si="36"/>
        <v>0</v>
      </c>
      <c r="AK40" s="2">
        <v>14017.51</v>
      </c>
      <c r="AL40" s="2">
        <v>12072.41</v>
      </c>
      <c r="AM40" s="2">
        <v>810.43</v>
      </c>
      <c r="AN40" s="2">
        <v>94.14</v>
      </c>
      <c r="AO40" s="2">
        <v>1134.67</v>
      </c>
      <c r="AP40" s="2">
        <v>0</v>
      </c>
      <c r="AQ40" s="2">
        <v>122.8</v>
      </c>
      <c r="AR40" s="2">
        <v>0</v>
      </c>
      <c r="AS40" s="2">
        <v>0</v>
      </c>
      <c r="AT40" s="2">
        <v>105</v>
      </c>
      <c r="AU40" s="2">
        <v>64</v>
      </c>
      <c r="AV40" s="2">
        <v>1</v>
      </c>
      <c r="AW40" s="2">
        <v>1</v>
      </c>
      <c r="AX40" s="2"/>
      <c r="AY40" s="2"/>
      <c r="AZ40" s="2">
        <v>1</v>
      </c>
      <c r="BA40" s="2">
        <v>1</v>
      </c>
      <c r="BB40" s="2">
        <v>1</v>
      </c>
      <c r="BC40" s="2">
        <v>1</v>
      </c>
      <c r="BD40" s="2" t="s">
        <v>719</v>
      </c>
      <c r="BE40" s="2" t="s">
        <v>719</v>
      </c>
      <c r="BF40" s="2" t="s">
        <v>719</v>
      </c>
      <c r="BG40" s="2" t="s">
        <v>719</v>
      </c>
      <c r="BH40" s="2">
        <v>0</v>
      </c>
      <c r="BI40" s="2">
        <v>1</v>
      </c>
      <c r="BJ40" s="2" t="s">
        <v>775</v>
      </c>
      <c r="BK40" s="2"/>
      <c r="BL40" s="2"/>
      <c r="BM40" s="2">
        <v>45001</v>
      </c>
      <c r="BN40" s="2">
        <v>0</v>
      </c>
      <c r="BO40" s="2" t="s">
        <v>719</v>
      </c>
      <c r="BP40" s="2">
        <v>0</v>
      </c>
      <c r="BQ40" s="2">
        <v>2</v>
      </c>
      <c r="BR40" s="2">
        <v>0</v>
      </c>
      <c r="BS40" s="2">
        <v>1</v>
      </c>
      <c r="BT40" s="2">
        <v>1</v>
      </c>
      <c r="BU40" s="2">
        <v>1</v>
      </c>
      <c r="BV40" s="2">
        <v>1</v>
      </c>
      <c r="BW40" s="2">
        <v>1</v>
      </c>
      <c r="BX40" s="2">
        <v>1</v>
      </c>
      <c r="BY40" s="2" t="s">
        <v>719</v>
      </c>
      <c r="BZ40" s="2">
        <v>105</v>
      </c>
      <c r="CA40" s="2">
        <v>75</v>
      </c>
      <c r="CB40" s="2"/>
      <c r="CC40" s="2"/>
      <c r="CD40" s="2"/>
      <c r="CE40" s="2"/>
      <c r="CF40" s="2">
        <v>0</v>
      </c>
      <c r="CG40" s="2">
        <v>0</v>
      </c>
      <c r="CH40" s="2"/>
      <c r="CI40" s="2"/>
      <c r="CJ40" s="2"/>
      <c r="CK40" s="2"/>
      <c r="CL40" s="2"/>
      <c r="CM40" s="2">
        <v>0</v>
      </c>
      <c r="CN40" s="2" t="s">
        <v>708</v>
      </c>
      <c r="CO40" s="2">
        <v>0</v>
      </c>
      <c r="CP40" s="2">
        <f t="shared" si="37"/>
        <v>186.73000000000002</v>
      </c>
      <c r="CQ40" s="2">
        <f t="shared" si="38"/>
        <v>0</v>
      </c>
      <c r="CR40" s="2">
        <f t="shared" si="39"/>
        <v>389.00639999999999</v>
      </c>
      <c r="CS40" s="2">
        <f t="shared" si="40"/>
        <v>45.187199999999997</v>
      </c>
      <c r="CT40" s="2">
        <f t="shared" si="41"/>
        <v>544.64160000000004</v>
      </c>
      <c r="CU40" s="2">
        <f t="shared" si="42"/>
        <v>0</v>
      </c>
      <c r="CV40" s="2">
        <f t="shared" si="43"/>
        <v>58.944000000000003</v>
      </c>
      <c r="CW40" s="2">
        <f t="shared" si="44"/>
        <v>0</v>
      </c>
      <c r="CX40" s="2">
        <f t="shared" si="45"/>
        <v>0</v>
      </c>
      <c r="CY40" s="2">
        <f t="shared" si="46"/>
        <v>123.8685</v>
      </c>
      <c r="CZ40" s="2">
        <f t="shared" si="47"/>
        <v>75.500799999999998</v>
      </c>
      <c r="DA40" s="2"/>
      <c r="DB40" s="2"/>
      <c r="DC40" s="2" t="s">
        <v>719</v>
      </c>
      <c r="DD40" s="2" t="s">
        <v>758</v>
      </c>
      <c r="DE40" s="2" t="s">
        <v>765</v>
      </c>
      <c r="DF40" s="2" t="s">
        <v>765</v>
      </c>
      <c r="DG40" s="2" t="s">
        <v>765</v>
      </c>
      <c r="DH40" s="2" t="s">
        <v>719</v>
      </c>
      <c r="DI40" s="2" t="s">
        <v>765</v>
      </c>
      <c r="DJ40" s="2" t="s">
        <v>765</v>
      </c>
      <c r="DK40" s="2" t="s">
        <v>719</v>
      </c>
      <c r="DL40" s="2" t="s">
        <v>719</v>
      </c>
      <c r="DM40" s="2" t="s">
        <v>719</v>
      </c>
      <c r="DN40" s="2">
        <v>0</v>
      </c>
      <c r="DO40" s="2">
        <v>0</v>
      </c>
      <c r="DP40" s="2">
        <v>1</v>
      </c>
      <c r="DQ40" s="2">
        <v>1</v>
      </c>
      <c r="DR40" s="2"/>
      <c r="DS40" s="2"/>
      <c r="DT40" s="2"/>
      <c r="DU40" s="2">
        <v>1005</v>
      </c>
      <c r="DV40" s="2" t="s">
        <v>774</v>
      </c>
      <c r="DW40" s="2" t="s">
        <v>774</v>
      </c>
      <c r="DX40" s="2">
        <v>100</v>
      </c>
      <c r="DY40" s="2"/>
      <c r="DZ40" s="2"/>
      <c r="EA40" s="2"/>
      <c r="EB40" s="2"/>
      <c r="EC40" s="2"/>
      <c r="ED40" s="2"/>
      <c r="EE40" s="2">
        <v>28232368</v>
      </c>
      <c r="EF40" s="2">
        <v>2</v>
      </c>
      <c r="EG40" s="2" t="s">
        <v>745</v>
      </c>
      <c r="EH40" s="2">
        <v>0</v>
      </c>
      <c r="EI40" s="2" t="s">
        <v>719</v>
      </c>
      <c r="EJ40" s="2">
        <v>1</v>
      </c>
      <c r="EK40" s="2">
        <v>45001</v>
      </c>
      <c r="EL40" s="2" t="s">
        <v>746</v>
      </c>
      <c r="EM40" s="2" t="s">
        <v>747</v>
      </c>
      <c r="EN40" s="2"/>
      <c r="EO40" s="2" t="s">
        <v>766</v>
      </c>
      <c r="EP40" s="2"/>
      <c r="EQ40" s="2">
        <v>256</v>
      </c>
      <c r="ER40" s="2">
        <v>14017.51</v>
      </c>
      <c r="ES40" s="2">
        <v>12072.41</v>
      </c>
      <c r="ET40" s="2">
        <v>810.43</v>
      </c>
      <c r="EU40" s="2">
        <v>94.14</v>
      </c>
      <c r="EV40" s="2">
        <v>1134.67</v>
      </c>
      <c r="EW40" s="2">
        <v>122.8</v>
      </c>
      <c r="EX40" s="2">
        <v>0</v>
      </c>
      <c r="EY40" s="2">
        <v>0</v>
      </c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>
        <v>0</v>
      </c>
      <c r="FR40" s="2">
        <f t="shared" si="48"/>
        <v>0</v>
      </c>
      <c r="FS40" s="2">
        <v>0</v>
      </c>
      <c r="FT40" s="2"/>
      <c r="FU40" s="2" t="s">
        <v>749</v>
      </c>
      <c r="FV40" s="2"/>
      <c r="FW40" s="2"/>
      <c r="FX40" s="2">
        <v>105</v>
      </c>
      <c r="FY40" s="2">
        <v>63.75</v>
      </c>
      <c r="FZ40" s="2"/>
      <c r="GA40" s="2" t="s">
        <v>719</v>
      </c>
      <c r="GB40" s="2"/>
      <c r="GC40" s="2"/>
      <c r="GD40" s="2">
        <v>0</v>
      </c>
      <c r="GE40" s="2"/>
      <c r="GF40" s="2">
        <v>395692465</v>
      </c>
      <c r="GG40" s="2">
        <v>2</v>
      </c>
      <c r="GH40" s="2">
        <v>1</v>
      </c>
      <c r="GI40" s="2">
        <v>-2</v>
      </c>
      <c r="GJ40" s="2">
        <v>0</v>
      </c>
      <c r="GK40" s="2">
        <f>ROUND(R40*(R12)/100,2)</f>
        <v>0</v>
      </c>
      <c r="GL40" s="2">
        <f t="shared" si="49"/>
        <v>0</v>
      </c>
      <c r="GM40" s="2">
        <f t="shared" si="50"/>
        <v>386.1</v>
      </c>
      <c r="GN40" s="2">
        <f t="shared" si="51"/>
        <v>386.1</v>
      </c>
      <c r="GO40" s="2">
        <f t="shared" si="52"/>
        <v>0</v>
      </c>
      <c r="GP40" s="2">
        <f t="shared" si="53"/>
        <v>0</v>
      </c>
      <c r="GQ40" s="2"/>
      <c r="GR40" s="2">
        <v>0</v>
      </c>
      <c r="GS40" s="2">
        <v>3</v>
      </c>
      <c r="GT40" s="2">
        <v>0</v>
      </c>
      <c r="GU40" s="2" t="s">
        <v>719</v>
      </c>
      <c r="GV40" s="2">
        <f t="shared" si="54"/>
        <v>0</v>
      </c>
      <c r="GW40" s="2">
        <v>1</v>
      </c>
      <c r="GX40" s="2">
        <f t="shared" si="55"/>
        <v>0</v>
      </c>
      <c r="GY40" s="2"/>
      <c r="GZ40" s="2"/>
      <c r="HA40" s="2">
        <v>0</v>
      </c>
      <c r="HB40" s="2">
        <v>0</v>
      </c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>
        <v>0</v>
      </c>
      <c r="IL40" s="2"/>
      <c r="IM40" s="2"/>
      <c r="IN40" s="2"/>
      <c r="IO40" s="2"/>
      <c r="IP40" s="2"/>
      <c r="IQ40" s="2"/>
      <c r="IR40" s="2"/>
      <c r="IS40" s="2"/>
      <c r="IT40" s="2"/>
      <c r="IU40" s="2"/>
    </row>
    <row r="41" spans="1:255" x14ac:dyDescent="0.2">
      <c r="A41">
        <v>17</v>
      </c>
      <c r="B41">
        <v>1</v>
      </c>
      <c r="C41">
        <f>ROW(SmtRes!A104)</f>
        <v>104</v>
      </c>
      <c r="D41">
        <f>ROW(EtalonRes!A106)</f>
        <v>106</v>
      </c>
      <c r="E41" t="s">
        <v>771</v>
      </c>
      <c r="F41" t="s">
        <v>772</v>
      </c>
      <c r="G41" t="s">
        <v>773</v>
      </c>
      <c r="H41" t="s">
        <v>774</v>
      </c>
      <c r="I41">
        <f>ROUND(20/100,9)</f>
        <v>0.2</v>
      </c>
      <c r="J41">
        <v>0</v>
      </c>
      <c r="O41">
        <f t="shared" si="21"/>
        <v>2620.7800000000002</v>
      </c>
      <c r="P41">
        <f t="shared" si="22"/>
        <v>0</v>
      </c>
      <c r="Q41">
        <f t="shared" si="23"/>
        <v>599.07000000000005</v>
      </c>
      <c r="R41">
        <f t="shared" si="24"/>
        <v>167.73</v>
      </c>
      <c r="S41">
        <f t="shared" si="25"/>
        <v>2021.71</v>
      </c>
      <c r="T41">
        <f t="shared" si="26"/>
        <v>0</v>
      </c>
      <c r="U41">
        <f t="shared" si="27"/>
        <v>11.788800000000002</v>
      </c>
      <c r="V41">
        <f t="shared" si="28"/>
        <v>0</v>
      </c>
      <c r="W41">
        <f t="shared" si="29"/>
        <v>0</v>
      </c>
      <c r="X41">
        <f t="shared" si="30"/>
        <v>1948.6</v>
      </c>
      <c r="Y41">
        <f t="shared" si="31"/>
        <v>1116.6099999999999</v>
      </c>
      <c r="AA41">
        <v>28925308</v>
      </c>
      <c r="AB41">
        <f t="shared" si="32"/>
        <v>933.64800000000002</v>
      </c>
      <c r="AC41">
        <f t="shared" si="56"/>
        <v>0</v>
      </c>
      <c r="AD41">
        <f t="shared" si="57"/>
        <v>389.00639999999999</v>
      </c>
      <c r="AE41">
        <f t="shared" si="58"/>
        <v>45.187199999999997</v>
      </c>
      <c r="AF41">
        <f t="shared" si="59"/>
        <v>544.64160000000004</v>
      </c>
      <c r="AG41">
        <f t="shared" si="34"/>
        <v>0</v>
      </c>
      <c r="AH41">
        <f t="shared" si="60"/>
        <v>58.944000000000003</v>
      </c>
      <c r="AI41">
        <f t="shared" si="61"/>
        <v>0</v>
      </c>
      <c r="AJ41">
        <f t="shared" si="36"/>
        <v>0</v>
      </c>
      <c r="AK41">
        <v>14017.51</v>
      </c>
      <c r="AL41">
        <v>12072.41</v>
      </c>
      <c r="AM41">
        <v>810.43</v>
      </c>
      <c r="AN41">
        <v>94.14</v>
      </c>
      <c r="AO41">
        <v>1134.67</v>
      </c>
      <c r="AP41">
        <v>0</v>
      </c>
      <c r="AQ41">
        <v>122.8</v>
      </c>
      <c r="AR41">
        <v>0</v>
      </c>
      <c r="AS41">
        <v>0</v>
      </c>
      <c r="AT41">
        <v>89</v>
      </c>
      <c r="AU41">
        <v>51</v>
      </c>
      <c r="AV41">
        <v>1</v>
      </c>
      <c r="AW41">
        <v>1</v>
      </c>
      <c r="AZ41">
        <v>1</v>
      </c>
      <c r="BA41">
        <v>18.559999999999999</v>
      </c>
      <c r="BB41">
        <v>7.7</v>
      </c>
      <c r="BC41">
        <v>5.21</v>
      </c>
      <c r="BD41" t="s">
        <v>719</v>
      </c>
      <c r="BE41" t="s">
        <v>719</v>
      </c>
      <c r="BF41" t="s">
        <v>719</v>
      </c>
      <c r="BG41" t="s">
        <v>719</v>
      </c>
      <c r="BH41">
        <v>0</v>
      </c>
      <c r="BI41">
        <v>1</v>
      </c>
      <c r="BJ41" t="s">
        <v>775</v>
      </c>
      <c r="BM41">
        <v>45001</v>
      </c>
      <c r="BN41">
        <v>0</v>
      </c>
      <c r="BO41" t="s">
        <v>750</v>
      </c>
      <c r="BP41">
        <v>1</v>
      </c>
      <c r="BQ41">
        <v>2</v>
      </c>
      <c r="BR41">
        <v>0</v>
      </c>
      <c r="BS41">
        <v>18.559999999999999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719</v>
      </c>
      <c r="BZ41">
        <v>105</v>
      </c>
      <c r="CA41">
        <v>75</v>
      </c>
      <c r="CF41">
        <v>0</v>
      </c>
      <c r="CG41">
        <v>0</v>
      </c>
      <c r="CM41">
        <v>0</v>
      </c>
      <c r="CN41" t="s">
        <v>708</v>
      </c>
      <c r="CO41">
        <v>0</v>
      </c>
      <c r="CP41">
        <f t="shared" si="37"/>
        <v>2620.7800000000002</v>
      </c>
      <c r="CQ41">
        <f t="shared" si="38"/>
        <v>0</v>
      </c>
      <c r="CR41">
        <f t="shared" si="39"/>
        <v>2995.3492799999999</v>
      </c>
      <c r="CS41">
        <f t="shared" si="40"/>
        <v>838.67443199999991</v>
      </c>
      <c r="CT41">
        <f t="shared" si="41"/>
        <v>10108.548096</v>
      </c>
      <c r="CU41">
        <f t="shared" si="42"/>
        <v>0</v>
      </c>
      <c r="CV41">
        <f t="shared" si="43"/>
        <v>58.944000000000003</v>
      </c>
      <c r="CW41">
        <f t="shared" si="44"/>
        <v>0</v>
      </c>
      <c r="CX41">
        <f t="shared" si="45"/>
        <v>0</v>
      </c>
      <c r="CY41">
        <f t="shared" si="46"/>
        <v>1948.6016</v>
      </c>
      <c r="CZ41">
        <f t="shared" si="47"/>
        <v>1116.6143999999999</v>
      </c>
      <c r="DC41" t="s">
        <v>719</v>
      </c>
      <c r="DD41" t="s">
        <v>758</v>
      </c>
      <c r="DE41" t="s">
        <v>765</v>
      </c>
      <c r="DF41" t="s">
        <v>765</v>
      </c>
      <c r="DG41" t="s">
        <v>765</v>
      </c>
      <c r="DH41" t="s">
        <v>719</v>
      </c>
      <c r="DI41" t="s">
        <v>765</v>
      </c>
      <c r="DJ41" t="s">
        <v>765</v>
      </c>
      <c r="DK41" t="s">
        <v>719</v>
      </c>
      <c r="DL41" t="s">
        <v>719</v>
      </c>
      <c r="DM41" t="s">
        <v>719</v>
      </c>
      <c r="DN41">
        <v>0</v>
      </c>
      <c r="DO41">
        <v>0</v>
      </c>
      <c r="DP41">
        <v>1</v>
      </c>
      <c r="DQ41">
        <v>1</v>
      </c>
      <c r="DU41">
        <v>1005</v>
      </c>
      <c r="DV41" t="s">
        <v>774</v>
      </c>
      <c r="DW41" t="s">
        <v>774</v>
      </c>
      <c r="DX41">
        <v>100</v>
      </c>
      <c r="EE41">
        <v>28232368</v>
      </c>
      <c r="EF41">
        <v>2</v>
      </c>
      <c r="EG41" t="s">
        <v>745</v>
      </c>
      <c r="EH41">
        <v>0</v>
      </c>
      <c r="EI41" t="s">
        <v>719</v>
      </c>
      <c r="EJ41">
        <v>1</v>
      </c>
      <c r="EK41">
        <v>45001</v>
      </c>
      <c r="EL41" t="s">
        <v>746</v>
      </c>
      <c r="EM41" t="s">
        <v>747</v>
      </c>
      <c r="EO41" t="s">
        <v>766</v>
      </c>
      <c r="EQ41">
        <v>256</v>
      </c>
      <c r="ER41">
        <v>14017.51</v>
      </c>
      <c r="ES41">
        <v>12072.41</v>
      </c>
      <c r="ET41">
        <v>810.43</v>
      </c>
      <c r="EU41">
        <v>94.14</v>
      </c>
      <c r="EV41">
        <v>1134.67</v>
      </c>
      <c r="EW41">
        <v>122.8</v>
      </c>
      <c r="EX41">
        <v>0</v>
      </c>
      <c r="EY41">
        <v>0</v>
      </c>
      <c r="FQ41">
        <v>0</v>
      </c>
      <c r="FR41">
        <f t="shared" si="48"/>
        <v>0</v>
      </c>
      <c r="FS41">
        <v>0</v>
      </c>
      <c r="FU41" t="s">
        <v>749</v>
      </c>
      <c r="FV41" t="s">
        <v>749</v>
      </c>
      <c r="FW41" t="s">
        <v>751</v>
      </c>
      <c r="FX41">
        <v>105</v>
      </c>
      <c r="FY41">
        <v>63.75</v>
      </c>
      <c r="GA41" t="s">
        <v>719</v>
      </c>
      <c r="GD41">
        <v>0</v>
      </c>
      <c r="GF41">
        <v>395692465</v>
      </c>
      <c r="GG41">
        <v>2</v>
      </c>
      <c r="GH41">
        <v>1</v>
      </c>
      <c r="GI41">
        <v>4</v>
      </c>
      <c r="GJ41">
        <v>0</v>
      </c>
      <c r="GK41">
        <f>ROUND(R41*(S12)/100,2)</f>
        <v>0</v>
      </c>
      <c r="GL41">
        <f t="shared" si="49"/>
        <v>0</v>
      </c>
      <c r="GM41">
        <f t="shared" si="50"/>
        <v>5685.99</v>
      </c>
      <c r="GN41">
        <f t="shared" si="51"/>
        <v>5685.99</v>
      </c>
      <c r="GO41">
        <f t="shared" si="52"/>
        <v>0</v>
      </c>
      <c r="GP41">
        <f t="shared" si="53"/>
        <v>0</v>
      </c>
      <c r="GR41">
        <v>0</v>
      </c>
      <c r="GS41">
        <v>3</v>
      </c>
      <c r="GT41">
        <v>0</v>
      </c>
      <c r="GU41" t="s">
        <v>719</v>
      </c>
      <c r="GV41">
        <f t="shared" si="54"/>
        <v>0</v>
      </c>
      <c r="GW41">
        <v>1</v>
      </c>
      <c r="GX41">
        <f t="shared" si="55"/>
        <v>0</v>
      </c>
      <c r="HA41">
        <v>0</v>
      </c>
      <c r="HB41">
        <v>0</v>
      </c>
      <c r="IK41">
        <v>0</v>
      </c>
    </row>
    <row r="42" spans="1:255" x14ac:dyDescent="0.2">
      <c r="A42" s="2">
        <v>17</v>
      </c>
      <c r="B42" s="2">
        <v>1</v>
      </c>
      <c r="C42" s="2">
        <f>ROW(SmtRes!A109)</f>
        <v>109</v>
      </c>
      <c r="D42" s="2">
        <f>ROW(EtalonRes!A111)</f>
        <v>111</v>
      </c>
      <c r="E42" s="2" t="s">
        <v>776</v>
      </c>
      <c r="F42" s="2" t="s">
        <v>777</v>
      </c>
      <c r="G42" s="2" t="s">
        <v>778</v>
      </c>
      <c r="H42" s="2" t="s">
        <v>774</v>
      </c>
      <c r="I42" s="2">
        <f>ROUND(68/100,9)</f>
        <v>0.68</v>
      </c>
      <c r="J42" s="2">
        <v>0</v>
      </c>
      <c r="K42" s="2"/>
      <c r="L42" s="2"/>
      <c r="M42" s="2"/>
      <c r="N42" s="2"/>
      <c r="O42" s="2">
        <f t="shared" si="21"/>
        <v>46.31</v>
      </c>
      <c r="P42" s="2">
        <f t="shared" si="22"/>
        <v>0</v>
      </c>
      <c r="Q42" s="2">
        <f t="shared" si="23"/>
        <v>4.9000000000000004</v>
      </c>
      <c r="R42" s="2">
        <f t="shared" si="24"/>
        <v>0.54</v>
      </c>
      <c r="S42" s="2">
        <f t="shared" si="25"/>
        <v>41.41</v>
      </c>
      <c r="T42" s="2">
        <f t="shared" si="26"/>
        <v>0</v>
      </c>
      <c r="U42" s="2">
        <f t="shared" si="27"/>
        <v>5.5292159999999999</v>
      </c>
      <c r="V42" s="2">
        <f t="shared" si="28"/>
        <v>0</v>
      </c>
      <c r="W42" s="2">
        <f t="shared" si="29"/>
        <v>0</v>
      </c>
      <c r="X42" s="2">
        <f t="shared" si="30"/>
        <v>44.05</v>
      </c>
      <c r="Y42" s="2">
        <f t="shared" si="31"/>
        <v>26.85</v>
      </c>
      <c r="Z42" s="2"/>
      <c r="AA42" s="2">
        <v>28925307</v>
      </c>
      <c r="AB42" s="2">
        <f t="shared" si="32"/>
        <v>68.111999999999995</v>
      </c>
      <c r="AC42" s="2">
        <f t="shared" si="56"/>
        <v>0</v>
      </c>
      <c r="AD42" s="2">
        <f t="shared" si="57"/>
        <v>7.2096</v>
      </c>
      <c r="AE42" s="2">
        <f t="shared" si="58"/>
        <v>0.79200000000000004</v>
      </c>
      <c r="AF42" s="2">
        <f t="shared" si="59"/>
        <v>60.9024</v>
      </c>
      <c r="AG42" s="2">
        <f t="shared" si="34"/>
        <v>0</v>
      </c>
      <c r="AH42" s="2">
        <f t="shared" si="60"/>
        <v>8.1311999999999998</v>
      </c>
      <c r="AI42" s="2">
        <f t="shared" si="61"/>
        <v>0</v>
      </c>
      <c r="AJ42" s="2">
        <f t="shared" si="36"/>
        <v>0</v>
      </c>
      <c r="AK42" s="2">
        <v>506.45</v>
      </c>
      <c r="AL42" s="2">
        <v>364.55</v>
      </c>
      <c r="AM42" s="2">
        <v>15.02</v>
      </c>
      <c r="AN42" s="2">
        <v>1.65</v>
      </c>
      <c r="AO42" s="2">
        <v>126.88</v>
      </c>
      <c r="AP42" s="2">
        <v>0</v>
      </c>
      <c r="AQ42" s="2">
        <v>16.940000000000001</v>
      </c>
      <c r="AR42" s="2">
        <v>0</v>
      </c>
      <c r="AS42" s="2">
        <v>0</v>
      </c>
      <c r="AT42" s="2">
        <v>105</v>
      </c>
      <c r="AU42" s="2">
        <v>64</v>
      </c>
      <c r="AV42" s="2">
        <v>1</v>
      </c>
      <c r="AW42" s="2">
        <v>1</v>
      </c>
      <c r="AX42" s="2"/>
      <c r="AY42" s="2"/>
      <c r="AZ42" s="2">
        <v>1</v>
      </c>
      <c r="BA42" s="2">
        <v>1</v>
      </c>
      <c r="BB42" s="2">
        <v>1</v>
      </c>
      <c r="BC42" s="2">
        <v>1</v>
      </c>
      <c r="BD42" s="2" t="s">
        <v>719</v>
      </c>
      <c r="BE42" s="2" t="s">
        <v>719</v>
      </c>
      <c r="BF42" s="2" t="s">
        <v>719</v>
      </c>
      <c r="BG42" s="2" t="s">
        <v>719</v>
      </c>
      <c r="BH42" s="2">
        <v>0</v>
      </c>
      <c r="BI42" s="2">
        <v>1</v>
      </c>
      <c r="BJ42" s="2" t="s">
        <v>779</v>
      </c>
      <c r="BK42" s="2"/>
      <c r="BL42" s="2"/>
      <c r="BM42" s="2">
        <v>45001</v>
      </c>
      <c r="BN42" s="2">
        <v>0</v>
      </c>
      <c r="BO42" s="2" t="s">
        <v>719</v>
      </c>
      <c r="BP42" s="2">
        <v>0</v>
      </c>
      <c r="BQ42" s="2">
        <v>2</v>
      </c>
      <c r="BR42" s="2">
        <v>0</v>
      </c>
      <c r="BS42" s="2">
        <v>1</v>
      </c>
      <c r="BT42" s="2">
        <v>1</v>
      </c>
      <c r="BU42" s="2">
        <v>1</v>
      </c>
      <c r="BV42" s="2">
        <v>1</v>
      </c>
      <c r="BW42" s="2">
        <v>1</v>
      </c>
      <c r="BX42" s="2">
        <v>1</v>
      </c>
      <c r="BY42" s="2" t="s">
        <v>719</v>
      </c>
      <c r="BZ42" s="2">
        <v>105</v>
      </c>
      <c r="CA42" s="2">
        <v>75</v>
      </c>
      <c r="CB42" s="2"/>
      <c r="CC42" s="2"/>
      <c r="CD42" s="2"/>
      <c r="CE42" s="2"/>
      <c r="CF42" s="2">
        <v>0</v>
      </c>
      <c r="CG42" s="2">
        <v>0</v>
      </c>
      <c r="CH42" s="2"/>
      <c r="CI42" s="2"/>
      <c r="CJ42" s="2"/>
      <c r="CK42" s="2"/>
      <c r="CL42" s="2"/>
      <c r="CM42" s="2">
        <v>0</v>
      </c>
      <c r="CN42" s="2" t="s">
        <v>708</v>
      </c>
      <c r="CO42" s="2">
        <v>0</v>
      </c>
      <c r="CP42" s="2">
        <f t="shared" si="37"/>
        <v>46.309999999999995</v>
      </c>
      <c r="CQ42" s="2">
        <f t="shared" si="38"/>
        <v>0</v>
      </c>
      <c r="CR42" s="2">
        <f t="shared" si="39"/>
        <v>7.2096</v>
      </c>
      <c r="CS42" s="2">
        <f t="shared" si="40"/>
        <v>0.79200000000000004</v>
      </c>
      <c r="CT42" s="2">
        <f t="shared" si="41"/>
        <v>60.9024</v>
      </c>
      <c r="CU42" s="2">
        <f t="shared" si="42"/>
        <v>0</v>
      </c>
      <c r="CV42" s="2">
        <f t="shared" si="43"/>
        <v>8.1311999999999998</v>
      </c>
      <c r="CW42" s="2">
        <f t="shared" si="44"/>
        <v>0</v>
      </c>
      <c r="CX42" s="2">
        <f t="shared" si="45"/>
        <v>0</v>
      </c>
      <c r="CY42" s="2">
        <f t="shared" si="46"/>
        <v>44.047499999999999</v>
      </c>
      <c r="CZ42" s="2">
        <f t="shared" si="47"/>
        <v>26.847999999999999</v>
      </c>
      <c r="DA42" s="2"/>
      <c r="DB42" s="2"/>
      <c r="DC42" s="2" t="s">
        <v>719</v>
      </c>
      <c r="DD42" s="2" t="s">
        <v>758</v>
      </c>
      <c r="DE42" s="2" t="s">
        <v>765</v>
      </c>
      <c r="DF42" s="2" t="s">
        <v>765</v>
      </c>
      <c r="DG42" s="2" t="s">
        <v>765</v>
      </c>
      <c r="DH42" s="2" t="s">
        <v>719</v>
      </c>
      <c r="DI42" s="2" t="s">
        <v>765</v>
      </c>
      <c r="DJ42" s="2" t="s">
        <v>765</v>
      </c>
      <c r="DK42" s="2" t="s">
        <v>719</v>
      </c>
      <c r="DL42" s="2" t="s">
        <v>719</v>
      </c>
      <c r="DM42" s="2" t="s">
        <v>719</v>
      </c>
      <c r="DN42" s="2">
        <v>0</v>
      </c>
      <c r="DO42" s="2">
        <v>0</v>
      </c>
      <c r="DP42" s="2">
        <v>1</v>
      </c>
      <c r="DQ42" s="2">
        <v>1</v>
      </c>
      <c r="DR42" s="2"/>
      <c r="DS42" s="2"/>
      <c r="DT42" s="2"/>
      <c r="DU42" s="2">
        <v>1005</v>
      </c>
      <c r="DV42" s="2" t="s">
        <v>774</v>
      </c>
      <c r="DW42" s="2" t="s">
        <v>774</v>
      </c>
      <c r="DX42" s="2">
        <v>100</v>
      </c>
      <c r="DY42" s="2"/>
      <c r="DZ42" s="2"/>
      <c r="EA42" s="2"/>
      <c r="EB42" s="2"/>
      <c r="EC42" s="2"/>
      <c r="ED42" s="2"/>
      <c r="EE42" s="2">
        <v>28232368</v>
      </c>
      <c r="EF42" s="2">
        <v>2</v>
      </c>
      <c r="EG42" s="2" t="s">
        <v>745</v>
      </c>
      <c r="EH42" s="2">
        <v>0</v>
      </c>
      <c r="EI42" s="2" t="s">
        <v>719</v>
      </c>
      <c r="EJ42" s="2">
        <v>1</v>
      </c>
      <c r="EK42" s="2">
        <v>45001</v>
      </c>
      <c r="EL42" s="2" t="s">
        <v>746</v>
      </c>
      <c r="EM42" s="2" t="s">
        <v>747</v>
      </c>
      <c r="EN42" s="2"/>
      <c r="EO42" s="2" t="s">
        <v>766</v>
      </c>
      <c r="EP42" s="2"/>
      <c r="EQ42" s="2">
        <v>256</v>
      </c>
      <c r="ER42" s="2">
        <v>506.45</v>
      </c>
      <c r="ES42" s="2">
        <v>364.55</v>
      </c>
      <c r="ET42" s="2">
        <v>15.02</v>
      </c>
      <c r="EU42" s="2">
        <v>1.65</v>
      </c>
      <c r="EV42" s="2">
        <v>126.88</v>
      </c>
      <c r="EW42" s="2">
        <v>16.940000000000001</v>
      </c>
      <c r="EX42" s="2">
        <v>0</v>
      </c>
      <c r="EY42" s="2">
        <v>0</v>
      </c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>
        <v>0</v>
      </c>
      <c r="FR42" s="2">
        <f t="shared" si="48"/>
        <v>0</v>
      </c>
      <c r="FS42" s="2">
        <v>0</v>
      </c>
      <c r="FT42" s="2"/>
      <c r="FU42" s="2" t="s">
        <v>749</v>
      </c>
      <c r="FV42" s="2"/>
      <c r="FW42" s="2"/>
      <c r="FX42" s="2">
        <v>105</v>
      </c>
      <c r="FY42" s="2">
        <v>63.75</v>
      </c>
      <c r="FZ42" s="2"/>
      <c r="GA42" s="2" t="s">
        <v>719</v>
      </c>
      <c r="GB42" s="2"/>
      <c r="GC42" s="2"/>
      <c r="GD42" s="2">
        <v>0</v>
      </c>
      <c r="GE42" s="2"/>
      <c r="GF42" s="2">
        <v>1504521593</v>
      </c>
      <c r="GG42" s="2">
        <v>2</v>
      </c>
      <c r="GH42" s="2">
        <v>1</v>
      </c>
      <c r="GI42" s="2">
        <v>-2</v>
      </c>
      <c r="GJ42" s="2">
        <v>0</v>
      </c>
      <c r="GK42" s="2">
        <f>ROUND(R42*(R12)/100,2)</f>
        <v>0</v>
      </c>
      <c r="GL42" s="2">
        <f t="shared" si="49"/>
        <v>0</v>
      </c>
      <c r="GM42" s="2">
        <f t="shared" si="50"/>
        <v>117.21</v>
      </c>
      <c r="GN42" s="2">
        <f t="shared" si="51"/>
        <v>117.21</v>
      </c>
      <c r="GO42" s="2">
        <f t="shared" si="52"/>
        <v>0</v>
      </c>
      <c r="GP42" s="2">
        <f t="shared" si="53"/>
        <v>0</v>
      </c>
      <c r="GQ42" s="2"/>
      <c r="GR42" s="2">
        <v>0</v>
      </c>
      <c r="GS42" s="2">
        <v>3</v>
      </c>
      <c r="GT42" s="2">
        <v>0</v>
      </c>
      <c r="GU42" s="2" t="s">
        <v>719</v>
      </c>
      <c r="GV42" s="2">
        <f t="shared" si="54"/>
        <v>0</v>
      </c>
      <c r="GW42" s="2">
        <v>1</v>
      </c>
      <c r="GX42" s="2">
        <f t="shared" si="55"/>
        <v>0</v>
      </c>
      <c r="GY42" s="2"/>
      <c r="GZ42" s="2"/>
      <c r="HA42" s="2">
        <v>0</v>
      </c>
      <c r="HB42" s="2">
        <v>0</v>
      </c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>
        <v>0</v>
      </c>
      <c r="IL42" s="2"/>
      <c r="IM42" s="2"/>
      <c r="IN42" s="2"/>
      <c r="IO42" s="2"/>
      <c r="IP42" s="2"/>
      <c r="IQ42" s="2"/>
      <c r="IR42" s="2"/>
      <c r="IS42" s="2"/>
      <c r="IT42" s="2"/>
      <c r="IU42" s="2"/>
    </row>
    <row r="43" spans="1:255" x14ac:dyDescent="0.2">
      <c r="A43">
        <v>17</v>
      </c>
      <c r="B43">
        <v>1</v>
      </c>
      <c r="C43">
        <f>ROW(SmtRes!A114)</f>
        <v>114</v>
      </c>
      <c r="D43">
        <f>ROW(EtalonRes!A116)</f>
        <v>116</v>
      </c>
      <c r="E43" t="s">
        <v>776</v>
      </c>
      <c r="F43" t="s">
        <v>777</v>
      </c>
      <c r="G43" t="s">
        <v>778</v>
      </c>
      <c r="H43" t="s">
        <v>774</v>
      </c>
      <c r="I43">
        <f>ROUND(68/100,9)</f>
        <v>0.68</v>
      </c>
      <c r="J43">
        <v>0</v>
      </c>
      <c r="O43">
        <f t="shared" si="21"/>
        <v>806.39</v>
      </c>
      <c r="P43">
        <f t="shared" si="22"/>
        <v>0</v>
      </c>
      <c r="Q43">
        <f t="shared" si="23"/>
        <v>37.75</v>
      </c>
      <c r="R43">
        <f t="shared" si="24"/>
        <v>10</v>
      </c>
      <c r="S43">
        <f t="shared" si="25"/>
        <v>768.64</v>
      </c>
      <c r="T43">
        <f t="shared" si="26"/>
        <v>0</v>
      </c>
      <c r="U43">
        <f t="shared" si="27"/>
        <v>5.5292159999999999</v>
      </c>
      <c r="V43">
        <f t="shared" si="28"/>
        <v>0</v>
      </c>
      <c r="W43">
        <f t="shared" si="29"/>
        <v>0</v>
      </c>
      <c r="X43">
        <f t="shared" si="30"/>
        <v>692.99</v>
      </c>
      <c r="Y43">
        <f t="shared" si="31"/>
        <v>397.11</v>
      </c>
      <c r="AA43">
        <v>28925308</v>
      </c>
      <c r="AB43">
        <f t="shared" si="32"/>
        <v>68.111999999999995</v>
      </c>
      <c r="AC43">
        <f t="shared" si="56"/>
        <v>0</v>
      </c>
      <c r="AD43">
        <f t="shared" si="57"/>
        <v>7.2096</v>
      </c>
      <c r="AE43">
        <f t="shared" si="58"/>
        <v>0.79200000000000004</v>
      </c>
      <c r="AF43">
        <f t="shared" si="59"/>
        <v>60.9024</v>
      </c>
      <c r="AG43">
        <f t="shared" si="34"/>
        <v>0</v>
      </c>
      <c r="AH43">
        <f t="shared" si="60"/>
        <v>8.1311999999999998</v>
      </c>
      <c r="AI43">
        <f t="shared" si="61"/>
        <v>0</v>
      </c>
      <c r="AJ43">
        <f t="shared" si="36"/>
        <v>0</v>
      </c>
      <c r="AK43">
        <v>506.45</v>
      </c>
      <c r="AL43">
        <v>364.55</v>
      </c>
      <c r="AM43">
        <v>15.02</v>
      </c>
      <c r="AN43">
        <v>1.65</v>
      </c>
      <c r="AO43">
        <v>126.88</v>
      </c>
      <c r="AP43">
        <v>0</v>
      </c>
      <c r="AQ43">
        <v>16.940000000000001</v>
      </c>
      <c r="AR43">
        <v>0</v>
      </c>
      <c r="AS43">
        <v>0</v>
      </c>
      <c r="AT43">
        <v>89</v>
      </c>
      <c r="AU43">
        <v>51</v>
      </c>
      <c r="AV43">
        <v>1</v>
      </c>
      <c r="AW43">
        <v>1</v>
      </c>
      <c r="AZ43">
        <v>1</v>
      </c>
      <c r="BA43">
        <v>18.559999999999999</v>
      </c>
      <c r="BB43">
        <v>7.7</v>
      </c>
      <c r="BC43">
        <v>5.21</v>
      </c>
      <c r="BD43" t="s">
        <v>719</v>
      </c>
      <c r="BE43" t="s">
        <v>719</v>
      </c>
      <c r="BF43" t="s">
        <v>719</v>
      </c>
      <c r="BG43" t="s">
        <v>719</v>
      </c>
      <c r="BH43">
        <v>0</v>
      </c>
      <c r="BI43">
        <v>1</v>
      </c>
      <c r="BJ43" t="s">
        <v>779</v>
      </c>
      <c r="BM43">
        <v>45001</v>
      </c>
      <c r="BN43">
        <v>0</v>
      </c>
      <c r="BO43" t="s">
        <v>750</v>
      </c>
      <c r="BP43">
        <v>1</v>
      </c>
      <c r="BQ43">
        <v>2</v>
      </c>
      <c r="BR43">
        <v>0</v>
      </c>
      <c r="BS43">
        <v>18.559999999999999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719</v>
      </c>
      <c r="BZ43">
        <v>105</v>
      </c>
      <c r="CA43">
        <v>75</v>
      </c>
      <c r="CF43">
        <v>0</v>
      </c>
      <c r="CG43">
        <v>0</v>
      </c>
      <c r="CM43">
        <v>0</v>
      </c>
      <c r="CN43" t="s">
        <v>708</v>
      </c>
      <c r="CO43">
        <v>0</v>
      </c>
      <c r="CP43">
        <f t="shared" si="37"/>
        <v>806.39</v>
      </c>
      <c r="CQ43">
        <f t="shared" si="38"/>
        <v>0</v>
      </c>
      <c r="CR43">
        <f t="shared" si="39"/>
        <v>55.513919999999999</v>
      </c>
      <c r="CS43">
        <f t="shared" si="40"/>
        <v>14.69952</v>
      </c>
      <c r="CT43">
        <f t="shared" si="41"/>
        <v>1130.3485439999999</v>
      </c>
      <c r="CU43">
        <f t="shared" si="42"/>
        <v>0</v>
      </c>
      <c r="CV43">
        <f t="shared" si="43"/>
        <v>8.1311999999999998</v>
      </c>
      <c r="CW43">
        <f t="shared" si="44"/>
        <v>0</v>
      </c>
      <c r="CX43">
        <f t="shared" si="45"/>
        <v>0</v>
      </c>
      <c r="CY43">
        <f t="shared" si="46"/>
        <v>692.98959999999988</v>
      </c>
      <c r="CZ43">
        <f t="shared" si="47"/>
        <v>397.10640000000001</v>
      </c>
      <c r="DC43" t="s">
        <v>719</v>
      </c>
      <c r="DD43" t="s">
        <v>758</v>
      </c>
      <c r="DE43" t="s">
        <v>765</v>
      </c>
      <c r="DF43" t="s">
        <v>765</v>
      </c>
      <c r="DG43" t="s">
        <v>765</v>
      </c>
      <c r="DH43" t="s">
        <v>719</v>
      </c>
      <c r="DI43" t="s">
        <v>765</v>
      </c>
      <c r="DJ43" t="s">
        <v>765</v>
      </c>
      <c r="DK43" t="s">
        <v>719</v>
      </c>
      <c r="DL43" t="s">
        <v>719</v>
      </c>
      <c r="DM43" t="s">
        <v>719</v>
      </c>
      <c r="DN43">
        <v>0</v>
      </c>
      <c r="DO43">
        <v>0</v>
      </c>
      <c r="DP43">
        <v>1</v>
      </c>
      <c r="DQ43">
        <v>1</v>
      </c>
      <c r="DU43">
        <v>1005</v>
      </c>
      <c r="DV43" t="s">
        <v>774</v>
      </c>
      <c r="DW43" t="s">
        <v>774</v>
      </c>
      <c r="DX43">
        <v>100</v>
      </c>
      <c r="EE43">
        <v>28232368</v>
      </c>
      <c r="EF43">
        <v>2</v>
      </c>
      <c r="EG43" t="s">
        <v>745</v>
      </c>
      <c r="EH43">
        <v>0</v>
      </c>
      <c r="EI43" t="s">
        <v>719</v>
      </c>
      <c r="EJ43">
        <v>1</v>
      </c>
      <c r="EK43">
        <v>45001</v>
      </c>
      <c r="EL43" t="s">
        <v>746</v>
      </c>
      <c r="EM43" t="s">
        <v>747</v>
      </c>
      <c r="EO43" t="s">
        <v>766</v>
      </c>
      <c r="EQ43">
        <v>256</v>
      </c>
      <c r="ER43">
        <v>506.45</v>
      </c>
      <c r="ES43">
        <v>364.55</v>
      </c>
      <c r="ET43">
        <v>15.02</v>
      </c>
      <c r="EU43">
        <v>1.65</v>
      </c>
      <c r="EV43">
        <v>126.88</v>
      </c>
      <c r="EW43">
        <v>16.940000000000001</v>
      </c>
      <c r="EX43">
        <v>0</v>
      </c>
      <c r="EY43">
        <v>0</v>
      </c>
      <c r="FQ43">
        <v>0</v>
      </c>
      <c r="FR43">
        <f t="shared" si="48"/>
        <v>0</v>
      </c>
      <c r="FS43">
        <v>0</v>
      </c>
      <c r="FU43" t="s">
        <v>749</v>
      </c>
      <c r="FV43" t="s">
        <v>749</v>
      </c>
      <c r="FW43" t="s">
        <v>751</v>
      </c>
      <c r="FX43">
        <v>105</v>
      </c>
      <c r="FY43">
        <v>63.75</v>
      </c>
      <c r="GA43" t="s">
        <v>719</v>
      </c>
      <c r="GD43">
        <v>0</v>
      </c>
      <c r="GF43">
        <v>1504521593</v>
      </c>
      <c r="GG43">
        <v>2</v>
      </c>
      <c r="GH43">
        <v>1</v>
      </c>
      <c r="GI43">
        <v>4</v>
      </c>
      <c r="GJ43">
        <v>0</v>
      </c>
      <c r="GK43">
        <f>ROUND(R43*(S12)/100,2)</f>
        <v>0</v>
      </c>
      <c r="GL43">
        <f t="shared" si="49"/>
        <v>0</v>
      </c>
      <c r="GM43">
        <f t="shared" si="50"/>
        <v>1896.49</v>
      </c>
      <c r="GN43">
        <f t="shared" si="51"/>
        <v>1896.49</v>
      </c>
      <c r="GO43">
        <f t="shared" si="52"/>
        <v>0</v>
      </c>
      <c r="GP43">
        <f t="shared" si="53"/>
        <v>0</v>
      </c>
      <c r="GR43">
        <v>0</v>
      </c>
      <c r="GS43">
        <v>3</v>
      </c>
      <c r="GT43">
        <v>0</v>
      </c>
      <c r="GU43" t="s">
        <v>719</v>
      </c>
      <c r="GV43">
        <f t="shared" si="54"/>
        <v>0</v>
      </c>
      <c r="GW43">
        <v>1</v>
      </c>
      <c r="GX43">
        <f t="shared" si="55"/>
        <v>0</v>
      </c>
      <c r="HA43">
        <v>0</v>
      </c>
      <c r="HB43">
        <v>0</v>
      </c>
      <c r="IK43">
        <v>0</v>
      </c>
    </row>
    <row r="44" spans="1:255" x14ac:dyDescent="0.2">
      <c r="A44" s="2">
        <v>17</v>
      </c>
      <c r="B44" s="2">
        <v>1</v>
      </c>
      <c r="C44" s="2">
        <f>ROW(SmtRes!A124)</f>
        <v>124</v>
      </c>
      <c r="D44" s="2">
        <f>ROW(EtalonRes!A126)</f>
        <v>126</v>
      </c>
      <c r="E44" s="2" t="s">
        <v>780</v>
      </c>
      <c r="F44" s="2" t="s">
        <v>781</v>
      </c>
      <c r="G44" s="2" t="s">
        <v>782</v>
      </c>
      <c r="H44" s="2" t="s">
        <v>742</v>
      </c>
      <c r="I44" s="2">
        <v>0.03</v>
      </c>
      <c r="J44" s="2">
        <v>0</v>
      </c>
      <c r="K44" s="2"/>
      <c r="L44" s="2"/>
      <c r="M44" s="2"/>
      <c r="N44" s="2"/>
      <c r="O44" s="2">
        <f t="shared" si="21"/>
        <v>36.85</v>
      </c>
      <c r="P44" s="2">
        <f t="shared" si="22"/>
        <v>0</v>
      </c>
      <c r="Q44" s="2">
        <f t="shared" si="23"/>
        <v>29.5</v>
      </c>
      <c r="R44" s="2">
        <f t="shared" si="24"/>
        <v>2.08</v>
      </c>
      <c r="S44" s="2">
        <f t="shared" si="25"/>
        <v>7.35</v>
      </c>
      <c r="T44" s="2">
        <f t="shared" si="26"/>
        <v>0</v>
      </c>
      <c r="U44" s="2">
        <f t="shared" si="27"/>
        <v>0.74275200000000008</v>
      </c>
      <c r="V44" s="2">
        <f t="shared" si="28"/>
        <v>0</v>
      </c>
      <c r="W44" s="2">
        <f t="shared" si="29"/>
        <v>0</v>
      </c>
      <c r="X44" s="2">
        <f t="shared" si="30"/>
        <v>9.9</v>
      </c>
      <c r="Y44" s="2">
        <f t="shared" si="31"/>
        <v>6.04</v>
      </c>
      <c r="Z44" s="2"/>
      <c r="AA44" s="2">
        <v>28925307</v>
      </c>
      <c r="AB44" s="2">
        <f t="shared" si="32"/>
        <v>1228.4784</v>
      </c>
      <c r="AC44" s="2">
        <f t="shared" si="56"/>
        <v>0</v>
      </c>
      <c r="AD44" s="2">
        <f t="shared" si="57"/>
        <v>983.37120000000004</v>
      </c>
      <c r="AE44" s="2">
        <f t="shared" si="58"/>
        <v>69.412800000000004</v>
      </c>
      <c r="AF44" s="2">
        <f t="shared" si="59"/>
        <v>245.10720000000001</v>
      </c>
      <c r="AG44" s="2">
        <f t="shared" si="34"/>
        <v>0</v>
      </c>
      <c r="AH44" s="2">
        <f t="shared" si="60"/>
        <v>24.758400000000002</v>
      </c>
      <c r="AI44" s="2">
        <f t="shared" si="61"/>
        <v>0</v>
      </c>
      <c r="AJ44" s="2">
        <f t="shared" si="36"/>
        <v>0</v>
      </c>
      <c r="AK44" s="2">
        <v>7057.98</v>
      </c>
      <c r="AL44" s="2">
        <v>4498.6499999999996</v>
      </c>
      <c r="AM44" s="2">
        <v>2048.69</v>
      </c>
      <c r="AN44" s="2">
        <v>144.61000000000001</v>
      </c>
      <c r="AO44" s="2">
        <v>510.64</v>
      </c>
      <c r="AP44" s="2">
        <v>0</v>
      </c>
      <c r="AQ44" s="2">
        <v>51.58</v>
      </c>
      <c r="AR44" s="2">
        <v>0</v>
      </c>
      <c r="AS44" s="2">
        <v>0</v>
      </c>
      <c r="AT44" s="2">
        <v>105</v>
      </c>
      <c r="AU44" s="2">
        <v>64</v>
      </c>
      <c r="AV44" s="2">
        <v>1</v>
      </c>
      <c r="AW44" s="2">
        <v>1</v>
      </c>
      <c r="AX44" s="2"/>
      <c r="AY44" s="2"/>
      <c r="AZ44" s="2">
        <v>1</v>
      </c>
      <c r="BA44" s="2">
        <v>1</v>
      </c>
      <c r="BB44" s="2">
        <v>1</v>
      </c>
      <c r="BC44" s="2">
        <v>1</v>
      </c>
      <c r="BD44" s="2" t="s">
        <v>719</v>
      </c>
      <c r="BE44" s="2" t="s">
        <v>719</v>
      </c>
      <c r="BF44" s="2" t="s">
        <v>719</v>
      </c>
      <c r="BG44" s="2" t="s">
        <v>719</v>
      </c>
      <c r="BH44" s="2">
        <v>0</v>
      </c>
      <c r="BI44" s="2">
        <v>1</v>
      </c>
      <c r="BJ44" s="2" t="s">
        <v>783</v>
      </c>
      <c r="BK44" s="2"/>
      <c r="BL44" s="2"/>
      <c r="BM44" s="2">
        <v>45001</v>
      </c>
      <c r="BN44" s="2">
        <v>0</v>
      </c>
      <c r="BO44" s="2" t="s">
        <v>719</v>
      </c>
      <c r="BP44" s="2">
        <v>0</v>
      </c>
      <c r="BQ44" s="2">
        <v>2</v>
      </c>
      <c r="BR44" s="2">
        <v>0</v>
      </c>
      <c r="BS44" s="2">
        <v>1</v>
      </c>
      <c r="BT44" s="2">
        <v>1</v>
      </c>
      <c r="BU44" s="2">
        <v>1</v>
      </c>
      <c r="BV44" s="2">
        <v>1</v>
      </c>
      <c r="BW44" s="2">
        <v>1</v>
      </c>
      <c r="BX44" s="2">
        <v>1</v>
      </c>
      <c r="BY44" s="2" t="s">
        <v>719</v>
      </c>
      <c r="BZ44" s="2">
        <v>105</v>
      </c>
      <c r="CA44" s="2">
        <v>75</v>
      </c>
      <c r="CB44" s="2"/>
      <c r="CC44" s="2"/>
      <c r="CD44" s="2"/>
      <c r="CE44" s="2"/>
      <c r="CF44" s="2">
        <v>0</v>
      </c>
      <c r="CG44" s="2">
        <v>0</v>
      </c>
      <c r="CH44" s="2"/>
      <c r="CI44" s="2"/>
      <c r="CJ44" s="2"/>
      <c r="CK44" s="2"/>
      <c r="CL44" s="2"/>
      <c r="CM44" s="2">
        <v>0</v>
      </c>
      <c r="CN44" s="2" t="s">
        <v>708</v>
      </c>
      <c r="CO44" s="2">
        <v>0</v>
      </c>
      <c r="CP44" s="2">
        <f t="shared" si="37"/>
        <v>36.85</v>
      </c>
      <c r="CQ44" s="2">
        <f t="shared" si="38"/>
        <v>0</v>
      </c>
      <c r="CR44" s="2">
        <f t="shared" si="39"/>
        <v>983.37120000000004</v>
      </c>
      <c r="CS44" s="2">
        <f t="shared" si="40"/>
        <v>69.412800000000004</v>
      </c>
      <c r="CT44" s="2">
        <f t="shared" si="41"/>
        <v>245.10720000000001</v>
      </c>
      <c r="CU44" s="2">
        <f t="shared" si="42"/>
        <v>0</v>
      </c>
      <c r="CV44" s="2">
        <f t="shared" si="43"/>
        <v>24.758400000000002</v>
      </c>
      <c r="CW44" s="2">
        <f t="shared" si="44"/>
        <v>0</v>
      </c>
      <c r="CX44" s="2">
        <f t="shared" si="45"/>
        <v>0</v>
      </c>
      <c r="CY44" s="2">
        <f t="shared" si="46"/>
        <v>9.9015000000000004</v>
      </c>
      <c r="CZ44" s="2">
        <f t="shared" si="47"/>
        <v>6.0351999999999997</v>
      </c>
      <c r="DA44" s="2"/>
      <c r="DB44" s="2"/>
      <c r="DC44" s="2" t="s">
        <v>719</v>
      </c>
      <c r="DD44" s="2" t="s">
        <v>758</v>
      </c>
      <c r="DE44" s="2" t="s">
        <v>765</v>
      </c>
      <c r="DF44" s="2" t="s">
        <v>765</v>
      </c>
      <c r="DG44" s="2" t="s">
        <v>765</v>
      </c>
      <c r="DH44" s="2" t="s">
        <v>719</v>
      </c>
      <c r="DI44" s="2" t="s">
        <v>765</v>
      </c>
      <c r="DJ44" s="2" t="s">
        <v>765</v>
      </c>
      <c r="DK44" s="2" t="s">
        <v>719</v>
      </c>
      <c r="DL44" s="2" t="s">
        <v>719</v>
      </c>
      <c r="DM44" s="2" t="s">
        <v>719</v>
      </c>
      <c r="DN44" s="2">
        <v>0</v>
      </c>
      <c r="DO44" s="2">
        <v>0</v>
      </c>
      <c r="DP44" s="2">
        <v>1</v>
      </c>
      <c r="DQ44" s="2">
        <v>1</v>
      </c>
      <c r="DR44" s="2"/>
      <c r="DS44" s="2"/>
      <c r="DT44" s="2"/>
      <c r="DU44" s="2">
        <v>1007</v>
      </c>
      <c r="DV44" s="2" t="s">
        <v>742</v>
      </c>
      <c r="DW44" s="2" t="s">
        <v>742</v>
      </c>
      <c r="DX44" s="2">
        <v>1</v>
      </c>
      <c r="DY44" s="2"/>
      <c r="DZ44" s="2"/>
      <c r="EA44" s="2"/>
      <c r="EB44" s="2"/>
      <c r="EC44" s="2"/>
      <c r="ED44" s="2"/>
      <c r="EE44" s="2">
        <v>28232368</v>
      </c>
      <c r="EF44" s="2">
        <v>2</v>
      </c>
      <c r="EG44" s="2" t="s">
        <v>745</v>
      </c>
      <c r="EH44" s="2">
        <v>0</v>
      </c>
      <c r="EI44" s="2" t="s">
        <v>719</v>
      </c>
      <c r="EJ44" s="2">
        <v>1</v>
      </c>
      <c r="EK44" s="2">
        <v>45001</v>
      </c>
      <c r="EL44" s="2" t="s">
        <v>746</v>
      </c>
      <c r="EM44" s="2" t="s">
        <v>747</v>
      </c>
      <c r="EN44" s="2"/>
      <c r="EO44" s="2" t="s">
        <v>766</v>
      </c>
      <c r="EP44" s="2"/>
      <c r="EQ44" s="2">
        <v>256</v>
      </c>
      <c r="ER44" s="2">
        <v>7057.98</v>
      </c>
      <c r="ES44" s="2">
        <v>4498.6499999999996</v>
      </c>
      <c r="ET44" s="2">
        <v>2048.69</v>
      </c>
      <c r="EU44" s="2">
        <v>144.61000000000001</v>
      </c>
      <c r="EV44" s="2">
        <v>510.64</v>
      </c>
      <c r="EW44" s="2">
        <v>51.58</v>
      </c>
      <c r="EX44" s="2">
        <v>0</v>
      </c>
      <c r="EY44" s="2">
        <v>0</v>
      </c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>
        <v>0</v>
      </c>
      <c r="FR44" s="2">
        <f t="shared" si="48"/>
        <v>0</v>
      </c>
      <c r="FS44" s="2">
        <v>0</v>
      </c>
      <c r="FT44" s="2"/>
      <c r="FU44" s="2" t="s">
        <v>749</v>
      </c>
      <c r="FV44" s="2"/>
      <c r="FW44" s="2"/>
      <c r="FX44" s="2">
        <v>105</v>
      </c>
      <c r="FY44" s="2">
        <v>63.75</v>
      </c>
      <c r="FZ44" s="2"/>
      <c r="GA44" s="2" t="s">
        <v>719</v>
      </c>
      <c r="GB44" s="2"/>
      <c r="GC44" s="2"/>
      <c r="GD44" s="2">
        <v>0</v>
      </c>
      <c r="GE44" s="2"/>
      <c r="GF44" s="2">
        <v>134188998</v>
      </c>
      <c r="GG44" s="2">
        <v>2</v>
      </c>
      <c r="GH44" s="2">
        <v>1</v>
      </c>
      <c r="GI44" s="2">
        <v>-2</v>
      </c>
      <c r="GJ44" s="2">
        <v>0</v>
      </c>
      <c r="GK44" s="2">
        <f>ROUND(R44*(R12)/100,2)</f>
        <v>0</v>
      </c>
      <c r="GL44" s="2">
        <f t="shared" si="49"/>
        <v>0</v>
      </c>
      <c r="GM44" s="2">
        <f t="shared" si="50"/>
        <v>52.79</v>
      </c>
      <c r="GN44" s="2">
        <f t="shared" si="51"/>
        <v>52.79</v>
      </c>
      <c r="GO44" s="2">
        <f t="shared" si="52"/>
        <v>0</v>
      </c>
      <c r="GP44" s="2">
        <f t="shared" si="53"/>
        <v>0</v>
      </c>
      <c r="GQ44" s="2"/>
      <c r="GR44" s="2">
        <v>0</v>
      </c>
      <c r="GS44" s="2">
        <v>3</v>
      </c>
      <c r="GT44" s="2">
        <v>0</v>
      </c>
      <c r="GU44" s="2" t="s">
        <v>719</v>
      </c>
      <c r="GV44" s="2">
        <f t="shared" si="54"/>
        <v>0</v>
      </c>
      <c r="GW44" s="2">
        <v>1</v>
      </c>
      <c r="GX44" s="2">
        <f t="shared" si="55"/>
        <v>0</v>
      </c>
      <c r="GY44" s="2"/>
      <c r="GZ44" s="2"/>
      <c r="HA44" s="2">
        <v>0</v>
      </c>
      <c r="HB44" s="2">
        <v>0</v>
      </c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>
        <v>0</v>
      </c>
      <c r="IL44" s="2"/>
      <c r="IM44" s="2"/>
      <c r="IN44" s="2"/>
      <c r="IO44" s="2"/>
      <c r="IP44" s="2"/>
      <c r="IQ44" s="2"/>
      <c r="IR44" s="2"/>
      <c r="IS44" s="2"/>
      <c r="IT44" s="2"/>
      <c r="IU44" s="2"/>
    </row>
    <row r="45" spans="1:255" x14ac:dyDescent="0.2">
      <c r="A45">
        <v>17</v>
      </c>
      <c r="B45">
        <v>1</v>
      </c>
      <c r="C45">
        <f>ROW(SmtRes!A134)</f>
        <v>134</v>
      </c>
      <c r="D45">
        <f>ROW(EtalonRes!A136)</f>
        <v>136</v>
      </c>
      <c r="E45" t="s">
        <v>780</v>
      </c>
      <c r="F45" t="s">
        <v>781</v>
      </c>
      <c r="G45" t="s">
        <v>782</v>
      </c>
      <c r="H45" t="s">
        <v>742</v>
      </c>
      <c r="I45">
        <v>0.03</v>
      </c>
      <c r="J45">
        <v>0</v>
      </c>
      <c r="O45">
        <f t="shared" si="21"/>
        <v>363.64</v>
      </c>
      <c r="P45">
        <f t="shared" si="22"/>
        <v>0</v>
      </c>
      <c r="Q45">
        <f t="shared" si="23"/>
        <v>227.16</v>
      </c>
      <c r="R45">
        <f t="shared" si="24"/>
        <v>38.65</v>
      </c>
      <c r="S45">
        <f t="shared" si="25"/>
        <v>136.47999999999999</v>
      </c>
      <c r="T45">
        <f t="shared" si="26"/>
        <v>0</v>
      </c>
      <c r="U45">
        <f t="shared" si="27"/>
        <v>0.74275200000000008</v>
      </c>
      <c r="V45">
        <f t="shared" si="28"/>
        <v>0</v>
      </c>
      <c r="W45">
        <f t="shared" si="29"/>
        <v>0</v>
      </c>
      <c r="X45">
        <f t="shared" si="30"/>
        <v>155.87</v>
      </c>
      <c r="Y45">
        <f t="shared" si="31"/>
        <v>89.32</v>
      </c>
      <c r="AA45">
        <v>28925308</v>
      </c>
      <c r="AB45">
        <f t="shared" si="32"/>
        <v>1228.4784</v>
      </c>
      <c r="AC45">
        <f t="shared" si="56"/>
        <v>0</v>
      </c>
      <c r="AD45">
        <f t="shared" si="57"/>
        <v>983.37120000000004</v>
      </c>
      <c r="AE45">
        <f t="shared" si="58"/>
        <v>69.412800000000004</v>
      </c>
      <c r="AF45">
        <f t="shared" si="59"/>
        <v>245.10720000000001</v>
      </c>
      <c r="AG45">
        <f t="shared" si="34"/>
        <v>0</v>
      </c>
      <c r="AH45">
        <f t="shared" si="60"/>
        <v>24.758400000000002</v>
      </c>
      <c r="AI45">
        <f t="shared" si="61"/>
        <v>0</v>
      </c>
      <c r="AJ45">
        <f t="shared" si="36"/>
        <v>0</v>
      </c>
      <c r="AK45">
        <v>7057.98</v>
      </c>
      <c r="AL45">
        <v>4498.6499999999996</v>
      </c>
      <c r="AM45">
        <v>2048.69</v>
      </c>
      <c r="AN45">
        <v>144.61000000000001</v>
      </c>
      <c r="AO45">
        <v>510.64</v>
      </c>
      <c r="AP45">
        <v>0</v>
      </c>
      <c r="AQ45">
        <v>51.58</v>
      </c>
      <c r="AR45">
        <v>0</v>
      </c>
      <c r="AS45">
        <v>0</v>
      </c>
      <c r="AT45">
        <v>89</v>
      </c>
      <c r="AU45">
        <v>51</v>
      </c>
      <c r="AV45">
        <v>1</v>
      </c>
      <c r="AW45">
        <v>1</v>
      </c>
      <c r="AZ45">
        <v>1</v>
      </c>
      <c r="BA45">
        <v>18.559999999999999</v>
      </c>
      <c r="BB45">
        <v>7.7</v>
      </c>
      <c r="BC45">
        <v>5.21</v>
      </c>
      <c r="BD45" t="s">
        <v>719</v>
      </c>
      <c r="BE45" t="s">
        <v>719</v>
      </c>
      <c r="BF45" t="s">
        <v>719</v>
      </c>
      <c r="BG45" t="s">
        <v>719</v>
      </c>
      <c r="BH45">
        <v>0</v>
      </c>
      <c r="BI45">
        <v>1</v>
      </c>
      <c r="BJ45" t="s">
        <v>783</v>
      </c>
      <c r="BM45">
        <v>45001</v>
      </c>
      <c r="BN45">
        <v>0</v>
      </c>
      <c r="BO45" t="s">
        <v>750</v>
      </c>
      <c r="BP45">
        <v>1</v>
      </c>
      <c r="BQ45">
        <v>2</v>
      </c>
      <c r="BR45">
        <v>0</v>
      </c>
      <c r="BS45">
        <v>18.559999999999999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719</v>
      </c>
      <c r="BZ45">
        <v>105</v>
      </c>
      <c r="CA45">
        <v>75</v>
      </c>
      <c r="CF45">
        <v>0</v>
      </c>
      <c r="CG45">
        <v>0</v>
      </c>
      <c r="CM45">
        <v>0</v>
      </c>
      <c r="CN45" t="s">
        <v>708</v>
      </c>
      <c r="CO45">
        <v>0</v>
      </c>
      <c r="CP45">
        <f t="shared" si="37"/>
        <v>363.64</v>
      </c>
      <c r="CQ45">
        <f t="shared" si="38"/>
        <v>0</v>
      </c>
      <c r="CR45">
        <f t="shared" si="39"/>
        <v>7571.9582400000008</v>
      </c>
      <c r="CS45">
        <f t="shared" si="40"/>
        <v>1288.3015680000001</v>
      </c>
      <c r="CT45">
        <f t="shared" si="41"/>
        <v>4549.1896319999996</v>
      </c>
      <c r="CU45">
        <f t="shared" si="42"/>
        <v>0</v>
      </c>
      <c r="CV45">
        <f t="shared" si="43"/>
        <v>24.758400000000002</v>
      </c>
      <c r="CW45">
        <f t="shared" si="44"/>
        <v>0</v>
      </c>
      <c r="CX45">
        <f t="shared" si="45"/>
        <v>0</v>
      </c>
      <c r="CY45">
        <f t="shared" si="46"/>
        <v>155.8657</v>
      </c>
      <c r="CZ45">
        <f t="shared" si="47"/>
        <v>89.316299999999998</v>
      </c>
      <c r="DC45" t="s">
        <v>719</v>
      </c>
      <c r="DD45" t="s">
        <v>758</v>
      </c>
      <c r="DE45" t="s">
        <v>765</v>
      </c>
      <c r="DF45" t="s">
        <v>765</v>
      </c>
      <c r="DG45" t="s">
        <v>765</v>
      </c>
      <c r="DH45" t="s">
        <v>719</v>
      </c>
      <c r="DI45" t="s">
        <v>765</v>
      </c>
      <c r="DJ45" t="s">
        <v>765</v>
      </c>
      <c r="DK45" t="s">
        <v>719</v>
      </c>
      <c r="DL45" t="s">
        <v>719</v>
      </c>
      <c r="DM45" t="s">
        <v>719</v>
      </c>
      <c r="DN45">
        <v>0</v>
      </c>
      <c r="DO45">
        <v>0</v>
      </c>
      <c r="DP45">
        <v>1</v>
      </c>
      <c r="DQ45">
        <v>1</v>
      </c>
      <c r="DU45">
        <v>1007</v>
      </c>
      <c r="DV45" t="s">
        <v>742</v>
      </c>
      <c r="DW45" t="s">
        <v>742</v>
      </c>
      <c r="DX45">
        <v>1</v>
      </c>
      <c r="EE45">
        <v>28232368</v>
      </c>
      <c r="EF45">
        <v>2</v>
      </c>
      <c r="EG45" t="s">
        <v>745</v>
      </c>
      <c r="EH45">
        <v>0</v>
      </c>
      <c r="EI45" t="s">
        <v>719</v>
      </c>
      <c r="EJ45">
        <v>1</v>
      </c>
      <c r="EK45">
        <v>45001</v>
      </c>
      <c r="EL45" t="s">
        <v>746</v>
      </c>
      <c r="EM45" t="s">
        <v>747</v>
      </c>
      <c r="EO45" t="s">
        <v>766</v>
      </c>
      <c r="EQ45">
        <v>256</v>
      </c>
      <c r="ER45">
        <v>7057.98</v>
      </c>
      <c r="ES45">
        <v>4498.6499999999996</v>
      </c>
      <c r="ET45">
        <v>2048.69</v>
      </c>
      <c r="EU45">
        <v>144.61000000000001</v>
      </c>
      <c r="EV45">
        <v>510.64</v>
      </c>
      <c r="EW45">
        <v>51.58</v>
      </c>
      <c r="EX45">
        <v>0</v>
      </c>
      <c r="EY45">
        <v>0</v>
      </c>
      <c r="FQ45">
        <v>0</v>
      </c>
      <c r="FR45">
        <f t="shared" si="48"/>
        <v>0</v>
      </c>
      <c r="FS45">
        <v>0</v>
      </c>
      <c r="FU45" t="s">
        <v>749</v>
      </c>
      <c r="FV45" t="s">
        <v>749</v>
      </c>
      <c r="FW45" t="s">
        <v>751</v>
      </c>
      <c r="FX45">
        <v>105</v>
      </c>
      <c r="FY45">
        <v>63.75</v>
      </c>
      <c r="GA45" t="s">
        <v>719</v>
      </c>
      <c r="GD45">
        <v>0</v>
      </c>
      <c r="GF45">
        <v>134188998</v>
      </c>
      <c r="GG45">
        <v>2</v>
      </c>
      <c r="GH45">
        <v>1</v>
      </c>
      <c r="GI45">
        <v>4</v>
      </c>
      <c r="GJ45">
        <v>0</v>
      </c>
      <c r="GK45">
        <f>ROUND(R45*(S12)/100,2)</f>
        <v>0</v>
      </c>
      <c r="GL45">
        <f t="shared" si="49"/>
        <v>0</v>
      </c>
      <c r="GM45">
        <f t="shared" si="50"/>
        <v>608.83000000000004</v>
      </c>
      <c r="GN45">
        <f t="shared" si="51"/>
        <v>608.83000000000004</v>
      </c>
      <c r="GO45">
        <f t="shared" si="52"/>
        <v>0</v>
      </c>
      <c r="GP45">
        <f t="shared" si="53"/>
        <v>0</v>
      </c>
      <c r="GR45">
        <v>0</v>
      </c>
      <c r="GS45">
        <v>3</v>
      </c>
      <c r="GT45">
        <v>0</v>
      </c>
      <c r="GU45" t="s">
        <v>719</v>
      </c>
      <c r="GV45">
        <f t="shared" si="54"/>
        <v>0</v>
      </c>
      <c r="GW45">
        <v>1</v>
      </c>
      <c r="GX45">
        <f t="shared" si="55"/>
        <v>0</v>
      </c>
      <c r="HA45">
        <v>0</v>
      </c>
      <c r="HB45">
        <v>0</v>
      </c>
      <c r="IK45">
        <v>0</v>
      </c>
    </row>
    <row r="46" spans="1:255" x14ac:dyDescent="0.2">
      <c r="A46" s="2">
        <v>17</v>
      </c>
      <c r="B46" s="2">
        <v>1</v>
      </c>
      <c r="C46" s="2">
        <f>ROW(SmtRes!A138)</f>
        <v>138</v>
      </c>
      <c r="D46" s="2">
        <f>ROW(EtalonRes!A141)</f>
        <v>141</v>
      </c>
      <c r="E46" s="2" t="s">
        <v>784</v>
      </c>
      <c r="F46" s="2" t="s">
        <v>785</v>
      </c>
      <c r="G46" s="2" t="s">
        <v>786</v>
      </c>
      <c r="H46" s="2" t="s">
        <v>774</v>
      </c>
      <c r="I46" s="2">
        <f>ROUND(140/100,9)</f>
        <v>1.4</v>
      </c>
      <c r="J46" s="2">
        <v>0</v>
      </c>
      <c r="K46" s="2"/>
      <c r="L46" s="2"/>
      <c r="M46" s="2"/>
      <c r="N46" s="2"/>
      <c r="O46" s="2">
        <f t="shared" si="21"/>
        <v>125.22</v>
      </c>
      <c r="P46" s="2">
        <f t="shared" si="22"/>
        <v>0</v>
      </c>
      <c r="Q46" s="2">
        <f t="shared" si="23"/>
        <v>32.659999999999997</v>
      </c>
      <c r="R46" s="2">
        <f t="shared" si="24"/>
        <v>3.81</v>
      </c>
      <c r="S46" s="2">
        <f t="shared" si="25"/>
        <v>92.56</v>
      </c>
      <c r="T46" s="2">
        <f t="shared" si="26"/>
        <v>0</v>
      </c>
      <c r="U46" s="2">
        <f t="shared" si="27"/>
        <v>12.1632</v>
      </c>
      <c r="V46" s="2">
        <f t="shared" si="28"/>
        <v>0</v>
      </c>
      <c r="W46" s="2">
        <f t="shared" si="29"/>
        <v>0</v>
      </c>
      <c r="X46" s="2">
        <f t="shared" si="30"/>
        <v>96.37</v>
      </c>
      <c r="Y46" s="2">
        <f t="shared" si="31"/>
        <v>57.82</v>
      </c>
      <c r="Z46" s="2"/>
      <c r="AA46" s="2">
        <v>28925307</v>
      </c>
      <c r="AB46" s="2">
        <f t="shared" si="32"/>
        <v>89.443200000000004</v>
      </c>
      <c r="AC46" s="2">
        <f t="shared" si="56"/>
        <v>0</v>
      </c>
      <c r="AD46" s="2">
        <f>ROUND((((((ET46*1.2)*0.4))-(((EU46*1.2)*0.4)))+AE46),6)</f>
        <v>23.327999999999999</v>
      </c>
      <c r="AE46" s="2">
        <f>ROUND((((EU46*1.2)*0.4)),6)</f>
        <v>2.7216</v>
      </c>
      <c r="AF46" s="2">
        <f>ROUND((((EV46*1.2)*0.4)),6)</f>
        <v>66.115200000000002</v>
      </c>
      <c r="AG46" s="2">
        <f t="shared" si="34"/>
        <v>0</v>
      </c>
      <c r="AH46" s="2">
        <f>(((EW46*1.2)*0.4))</f>
        <v>8.6880000000000006</v>
      </c>
      <c r="AI46" s="2">
        <f>(((EX46*1.2)*0.4))</f>
        <v>0</v>
      </c>
      <c r="AJ46" s="2">
        <f t="shared" si="36"/>
        <v>0</v>
      </c>
      <c r="AK46" s="2">
        <v>214.67</v>
      </c>
      <c r="AL46" s="2">
        <v>28.33</v>
      </c>
      <c r="AM46" s="2">
        <v>48.6</v>
      </c>
      <c r="AN46" s="2">
        <v>5.67</v>
      </c>
      <c r="AO46" s="2">
        <v>137.74</v>
      </c>
      <c r="AP46" s="2">
        <v>0</v>
      </c>
      <c r="AQ46" s="2">
        <v>18.100000000000001</v>
      </c>
      <c r="AR46" s="2">
        <v>0</v>
      </c>
      <c r="AS46" s="2">
        <v>0</v>
      </c>
      <c r="AT46" s="2">
        <v>100</v>
      </c>
      <c r="AU46" s="2">
        <v>60</v>
      </c>
      <c r="AV46" s="2">
        <v>1</v>
      </c>
      <c r="AW46" s="2">
        <v>1</v>
      </c>
      <c r="AX46" s="2"/>
      <c r="AY46" s="2"/>
      <c r="AZ46" s="2">
        <v>1</v>
      </c>
      <c r="BA46" s="2">
        <v>1</v>
      </c>
      <c r="BB46" s="2">
        <v>1</v>
      </c>
      <c r="BC46" s="2">
        <v>1</v>
      </c>
      <c r="BD46" s="2" t="s">
        <v>719</v>
      </c>
      <c r="BE46" s="2" t="s">
        <v>719</v>
      </c>
      <c r="BF46" s="2" t="s">
        <v>719</v>
      </c>
      <c r="BG46" s="2" t="s">
        <v>719</v>
      </c>
      <c r="BH46" s="2">
        <v>0</v>
      </c>
      <c r="BI46" s="2">
        <v>1</v>
      </c>
      <c r="BJ46" s="2" t="s">
        <v>787</v>
      </c>
      <c r="BK46" s="2"/>
      <c r="BL46" s="2"/>
      <c r="BM46" s="2">
        <v>26001</v>
      </c>
      <c r="BN46" s="2">
        <v>0</v>
      </c>
      <c r="BO46" s="2" t="s">
        <v>719</v>
      </c>
      <c r="BP46" s="2">
        <v>0</v>
      </c>
      <c r="BQ46" s="2">
        <v>2</v>
      </c>
      <c r="BR46" s="2">
        <v>0</v>
      </c>
      <c r="BS46" s="2">
        <v>1</v>
      </c>
      <c r="BT46" s="2">
        <v>1</v>
      </c>
      <c r="BU46" s="2">
        <v>1</v>
      </c>
      <c r="BV46" s="2">
        <v>1</v>
      </c>
      <c r="BW46" s="2">
        <v>1</v>
      </c>
      <c r="BX46" s="2">
        <v>1</v>
      </c>
      <c r="BY46" s="2" t="s">
        <v>719</v>
      </c>
      <c r="BZ46" s="2">
        <v>100</v>
      </c>
      <c r="CA46" s="2">
        <v>70</v>
      </c>
      <c r="CB46" s="2"/>
      <c r="CC46" s="2"/>
      <c r="CD46" s="2"/>
      <c r="CE46" s="2"/>
      <c r="CF46" s="2">
        <v>0</v>
      </c>
      <c r="CG46" s="2">
        <v>0</v>
      </c>
      <c r="CH46" s="2"/>
      <c r="CI46" s="2"/>
      <c r="CJ46" s="2"/>
      <c r="CK46" s="2"/>
      <c r="CL46" s="2"/>
      <c r="CM46" s="2">
        <v>0</v>
      </c>
      <c r="CN46" s="2" t="s">
        <v>709</v>
      </c>
      <c r="CO46" s="2">
        <v>0</v>
      </c>
      <c r="CP46" s="2">
        <f t="shared" si="37"/>
        <v>125.22</v>
      </c>
      <c r="CQ46" s="2">
        <f t="shared" si="38"/>
        <v>0</v>
      </c>
      <c r="CR46" s="2">
        <f t="shared" si="39"/>
        <v>23.327999999999999</v>
      </c>
      <c r="CS46" s="2">
        <f t="shared" si="40"/>
        <v>2.7216</v>
      </c>
      <c r="CT46" s="2">
        <f t="shared" si="41"/>
        <v>66.115200000000002</v>
      </c>
      <c r="CU46" s="2">
        <f t="shared" si="42"/>
        <v>0</v>
      </c>
      <c r="CV46" s="2">
        <f t="shared" si="43"/>
        <v>8.6880000000000006</v>
      </c>
      <c r="CW46" s="2">
        <f t="shared" si="44"/>
        <v>0</v>
      </c>
      <c r="CX46" s="2">
        <f t="shared" si="45"/>
        <v>0</v>
      </c>
      <c r="CY46" s="2">
        <f t="shared" si="46"/>
        <v>96.37</v>
      </c>
      <c r="CZ46" s="2">
        <f t="shared" si="47"/>
        <v>57.82200000000001</v>
      </c>
      <c r="DA46" s="2"/>
      <c r="DB46" s="2"/>
      <c r="DC46" s="2" t="s">
        <v>719</v>
      </c>
      <c r="DD46" s="2" t="s">
        <v>758</v>
      </c>
      <c r="DE46" s="2" t="s">
        <v>759</v>
      </c>
      <c r="DF46" s="2" t="s">
        <v>759</v>
      </c>
      <c r="DG46" s="2" t="s">
        <v>759</v>
      </c>
      <c r="DH46" s="2" t="s">
        <v>719</v>
      </c>
      <c r="DI46" s="2" t="s">
        <v>759</v>
      </c>
      <c r="DJ46" s="2" t="s">
        <v>759</v>
      </c>
      <c r="DK46" s="2" t="s">
        <v>719</v>
      </c>
      <c r="DL46" s="2" t="s">
        <v>719</v>
      </c>
      <c r="DM46" s="2" t="s">
        <v>719</v>
      </c>
      <c r="DN46" s="2">
        <v>0</v>
      </c>
      <c r="DO46" s="2">
        <v>0</v>
      </c>
      <c r="DP46" s="2">
        <v>1</v>
      </c>
      <c r="DQ46" s="2">
        <v>1</v>
      </c>
      <c r="DR46" s="2"/>
      <c r="DS46" s="2"/>
      <c r="DT46" s="2"/>
      <c r="DU46" s="2">
        <v>1005</v>
      </c>
      <c r="DV46" s="2" t="s">
        <v>774</v>
      </c>
      <c r="DW46" s="2" t="s">
        <v>774</v>
      </c>
      <c r="DX46" s="2">
        <v>100</v>
      </c>
      <c r="DY46" s="2"/>
      <c r="DZ46" s="2"/>
      <c r="EA46" s="2"/>
      <c r="EB46" s="2"/>
      <c r="EC46" s="2"/>
      <c r="ED46" s="2"/>
      <c r="EE46" s="2">
        <v>28232340</v>
      </c>
      <c r="EF46" s="2">
        <v>2</v>
      </c>
      <c r="EG46" s="2" t="s">
        <v>745</v>
      </c>
      <c r="EH46" s="2">
        <v>0</v>
      </c>
      <c r="EI46" s="2" t="s">
        <v>719</v>
      </c>
      <c r="EJ46" s="2">
        <v>1</v>
      </c>
      <c r="EK46" s="2">
        <v>26001</v>
      </c>
      <c r="EL46" s="2" t="s">
        <v>788</v>
      </c>
      <c r="EM46" s="2" t="s">
        <v>789</v>
      </c>
      <c r="EN46" s="2"/>
      <c r="EO46" s="2" t="s">
        <v>790</v>
      </c>
      <c r="EP46" s="2"/>
      <c r="EQ46" s="2">
        <v>256</v>
      </c>
      <c r="ER46" s="2">
        <v>214.67</v>
      </c>
      <c r="ES46" s="2">
        <v>28.33</v>
      </c>
      <c r="ET46" s="2">
        <v>48.6</v>
      </c>
      <c r="EU46" s="2">
        <v>5.67</v>
      </c>
      <c r="EV46" s="2">
        <v>137.74</v>
      </c>
      <c r="EW46" s="2">
        <v>18.100000000000001</v>
      </c>
      <c r="EX46" s="2">
        <v>0</v>
      </c>
      <c r="EY46" s="2">
        <v>0</v>
      </c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>
        <v>0</v>
      </c>
      <c r="FR46" s="2">
        <f t="shared" si="48"/>
        <v>0</v>
      </c>
      <c r="FS46" s="2">
        <v>0</v>
      </c>
      <c r="FT46" s="2"/>
      <c r="FU46" s="2" t="s">
        <v>749</v>
      </c>
      <c r="FV46" s="2"/>
      <c r="FW46" s="2"/>
      <c r="FX46" s="2">
        <v>100</v>
      </c>
      <c r="FY46" s="2">
        <v>59.5</v>
      </c>
      <c r="FZ46" s="2"/>
      <c r="GA46" s="2" t="s">
        <v>719</v>
      </c>
      <c r="GB46" s="2"/>
      <c r="GC46" s="2"/>
      <c r="GD46" s="2">
        <v>0</v>
      </c>
      <c r="GE46" s="2"/>
      <c r="GF46" s="2">
        <v>327382221</v>
      </c>
      <c r="GG46" s="2">
        <v>2</v>
      </c>
      <c r="GH46" s="2">
        <v>1</v>
      </c>
      <c r="GI46" s="2">
        <v>-2</v>
      </c>
      <c r="GJ46" s="2">
        <v>0</v>
      </c>
      <c r="GK46" s="2">
        <f>ROUND(R46*(R12)/100,2)</f>
        <v>0</v>
      </c>
      <c r="GL46" s="2">
        <f t="shared" si="49"/>
        <v>0</v>
      </c>
      <c r="GM46" s="2">
        <f t="shared" si="50"/>
        <v>279.41000000000003</v>
      </c>
      <c r="GN46" s="2">
        <f t="shared" si="51"/>
        <v>279.41000000000003</v>
      </c>
      <c r="GO46" s="2">
        <f t="shared" si="52"/>
        <v>0</v>
      </c>
      <c r="GP46" s="2">
        <f t="shared" si="53"/>
        <v>0</v>
      </c>
      <c r="GQ46" s="2"/>
      <c r="GR46" s="2">
        <v>0</v>
      </c>
      <c r="GS46" s="2">
        <v>3</v>
      </c>
      <c r="GT46" s="2">
        <v>0</v>
      </c>
      <c r="GU46" s="2" t="s">
        <v>719</v>
      </c>
      <c r="GV46" s="2">
        <f t="shared" si="54"/>
        <v>0</v>
      </c>
      <c r="GW46" s="2">
        <v>1</v>
      </c>
      <c r="GX46" s="2">
        <f t="shared" si="55"/>
        <v>0</v>
      </c>
      <c r="GY46" s="2"/>
      <c r="GZ46" s="2"/>
      <c r="HA46" s="2">
        <v>0</v>
      </c>
      <c r="HB46" s="2">
        <v>0</v>
      </c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>
        <v>0</v>
      </c>
      <c r="IL46" s="2"/>
      <c r="IM46" s="2"/>
      <c r="IN46" s="2"/>
      <c r="IO46" s="2"/>
      <c r="IP46" s="2"/>
      <c r="IQ46" s="2"/>
      <c r="IR46" s="2"/>
      <c r="IS46" s="2"/>
      <c r="IT46" s="2"/>
      <c r="IU46" s="2"/>
    </row>
    <row r="47" spans="1:255" x14ac:dyDescent="0.2">
      <c r="A47">
        <v>17</v>
      </c>
      <c r="B47">
        <v>1</v>
      </c>
      <c r="C47">
        <f>ROW(SmtRes!A142)</f>
        <v>142</v>
      </c>
      <c r="D47">
        <f>ROW(EtalonRes!A146)</f>
        <v>146</v>
      </c>
      <c r="E47" t="s">
        <v>784</v>
      </c>
      <c r="F47" t="s">
        <v>785</v>
      </c>
      <c r="G47" t="s">
        <v>786</v>
      </c>
      <c r="H47" t="s">
        <v>774</v>
      </c>
      <c r="I47">
        <f>ROUND(140/100,9)</f>
        <v>1.4</v>
      </c>
      <c r="J47">
        <v>0</v>
      </c>
      <c r="O47">
        <f t="shared" si="21"/>
        <v>1969.42</v>
      </c>
      <c r="P47">
        <f t="shared" si="22"/>
        <v>0</v>
      </c>
      <c r="Q47">
        <f t="shared" si="23"/>
        <v>251.48</v>
      </c>
      <c r="R47">
        <f t="shared" si="24"/>
        <v>70.72</v>
      </c>
      <c r="S47">
        <f t="shared" si="25"/>
        <v>1717.94</v>
      </c>
      <c r="T47">
        <f t="shared" si="26"/>
        <v>0</v>
      </c>
      <c r="U47">
        <f t="shared" si="27"/>
        <v>12.1632</v>
      </c>
      <c r="V47">
        <f t="shared" si="28"/>
        <v>0</v>
      </c>
      <c r="W47">
        <f t="shared" si="29"/>
        <v>0</v>
      </c>
      <c r="X47">
        <f t="shared" si="30"/>
        <v>1520.36</v>
      </c>
      <c r="Y47">
        <f t="shared" si="31"/>
        <v>858.56</v>
      </c>
      <c r="AA47">
        <v>28925308</v>
      </c>
      <c r="AB47">
        <f t="shared" si="32"/>
        <v>89.443200000000004</v>
      </c>
      <c r="AC47">
        <f t="shared" si="56"/>
        <v>0</v>
      </c>
      <c r="AD47">
        <f>ROUND((((((ET47*1.2)*0.4))-(((EU47*1.2)*0.4)))+AE47),6)</f>
        <v>23.327999999999999</v>
      </c>
      <c r="AE47">
        <f>ROUND((((EU47*1.2)*0.4)),6)</f>
        <v>2.7216</v>
      </c>
      <c r="AF47">
        <f>ROUND((((EV47*1.2)*0.4)),6)</f>
        <v>66.115200000000002</v>
      </c>
      <c r="AG47">
        <f t="shared" si="34"/>
        <v>0</v>
      </c>
      <c r="AH47">
        <f>(((EW47*1.2)*0.4))</f>
        <v>8.6880000000000006</v>
      </c>
      <c r="AI47">
        <f>(((EX47*1.2)*0.4))</f>
        <v>0</v>
      </c>
      <c r="AJ47">
        <f t="shared" si="36"/>
        <v>0</v>
      </c>
      <c r="AK47">
        <v>214.67</v>
      </c>
      <c r="AL47">
        <v>28.33</v>
      </c>
      <c r="AM47">
        <v>48.6</v>
      </c>
      <c r="AN47">
        <v>5.67</v>
      </c>
      <c r="AO47">
        <v>137.74</v>
      </c>
      <c r="AP47">
        <v>0</v>
      </c>
      <c r="AQ47">
        <v>18.100000000000001</v>
      </c>
      <c r="AR47">
        <v>0</v>
      </c>
      <c r="AS47">
        <v>0</v>
      </c>
      <c r="AT47">
        <v>85</v>
      </c>
      <c r="AU47">
        <v>48</v>
      </c>
      <c r="AV47">
        <v>1</v>
      </c>
      <c r="AW47">
        <v>1</v>
      </c>
      <c r="AZ47">
        <v>1</v>
      </c>
      <c r="BA47">
        <v>18.559999999999999</v>
      </c>
      <c r="BB47">
        <v>7.7</v>
      </c>
      <c r="BC47">
        <v>5.21</v>
      </c>
      <c r="BD47" t="s">
        <v>719</v>
      </c>
      <c r="BE47" t="s">
        <v>719</v>
      </c>
      <c r="BF47" t="s">
        <v>719</v>
      </c>
      <c r="BG47" t="s">
        <v>719</v>
      </c>
      <c r="BH47">
        <v>0</v>
      </c>
      <c r="BI47">
        <v>1</v>
      </c>
      <c r="BJ47" t="s">
        <v>787</v>
      </c>
      <c r="BM47">
        <v>26001</v>
      </c>
      <c r="BN47">
        <v>0</v>
      </c>
      <c r="BO47" t="s">
        <v>750</v>
      </c>
      <c r="BP47">
        <v>1</v>
      </c>
      <c r="BQ47">
        <v>2</v>
      </c>
      <c r="BR47">
        <v>0</v>
      </c>
      <c r="BS47">
        <v>18.559999999999999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719</v>
      </c>
      <c r="BZ47">
        <v>100</v>
      </c>
      <c r="CA47">
        <v>70</v>
      </c>
      <c r="CF47">
        <v>0</v>
      </c>
      <c r="CG47">
        <v>0</v>
      </c>
      <c r="CM47">
        <v>0</v>
      </c>
      <c r="CN47" t="s">
        <v>709</v>
      </c>
      <c r="CO47">
        <v>0</v>
      </c>
      <c r="CP47">
        <f t="shared" si="37"/>
        <v>1969.42</v>
      </c>
      <c r="CQ47">
        <f t="shared" si="38"/>
        <v>0</v>
      </c>
      <c r="CR47">
        <f t="shared" si="39"/>
        <v>179.62559999999999</v>
      </c>
      <c r="CS47">
        <f t="shared" si="40"/>
        <v>50.512895999999998</v>
      </c>
      <c r="CT47">
        <f t="shared" si="41"/>
        <v>1227.0981119999999</v>
      </c>
      <c r="CU47">
        <f t="shared" si="42"/>
        <v>0</v>
      </c>
      <c r="CV47">
        <f t="shared" si="43"/>
        <v>8.6880000000000006</v>
      </c>
      <c r="CW47">
        <f t="shared" si="44"/>
        <v>0</v>
      </c>
      <c r="CX47">
        <f t="shared" si="45"/>
        <v>0</v>
      </c>
      <c r="CY47">
        <f t="shared" si="46"/>
        <v>1520.3610000000001</v>
      </c>
      <c r="CZ47">
        <f t="shared" si="47"/>
        <v>858.55680000000007</v>
      </c>
      <c r="DC47" t="s">
        <v>719</v>
      </c>
      <c r="DD47" t="s">
        <v>758</v>
      </c>
      <c r="DE47" t="s">
        <v>759</v>
      </c>
      <c r="DF47" t="s">
        <v>759</v>
      </c>
      <c r="DG47" t="s">
        <v>759</v>
      </c>
      <c r="DH47" t="s">
        <v>719</v>
      </c>
      <c r="DI47" t="s">
        <v>759</v>
      </c>
      <c r="DJ47" t="s">
        <v>759</v>
      </c>
      <c r="DK47" t="s">
        <v>719</v>
      </c>
      <c r="DL47" t="s">
        <v>719</v>
      </c>
      <c r="DM47" t="s">
        <v>719</v>
      </c>
      <c r="DN47">
        <v>0</v>
      </c>
      <c r="DO47">
        <v>0</v>
      </c>
      <c r="DP47">
        <v>1</v>
      </c>
      <c r="DQ47">
        <v>1</v>
      </c>
      <c r="DU47">
        <v>1005</v>
      </c>
      <c r="DV47" t="s">
        <v>774</v>
      </c>
      <c r="DW47" t="s">
        <v>774</v>
      </c>
      <c r="DX47">
        <v>100</v>
      </c>
      <c r="EE47">
        <v>28232340</v>
      </c>
      <c r="EF47">
        <v>2</v>
      </c>
      <c r="EG47" t="s">
        <v>745</v>
      </c>
      <c r="EH47">
        <v>0</v>
      </c>
      <c r="EI47" t="s">
        <v>719</v>
      </c>
      <c r="EJ47">
        <v>1</v>
      </c>
      <c r="EK47">
        <v>26001</v>
      </c>
      <c r="EL47" t="s">
        <v>788</v>
      </c>
      <c r="EM47" t="s">
        <v>789</v>
      </c>
      <c r="EO47" t="s">
        <v>790</v>
      </c>
      <c r="EQ47">
        <v>256</v>
      </c>
      <c r="ER47">
        <v>214.67</v>
      </c>
      <c r="ES47">
        <v>28.33</v>
      </c>
      <c r="ET47">
        <v>48.6</v>
      </c>
      <c r="EU47">
        <v>5.67</v>
      </c>
      <c r="EV47">
        <v>137.74</v>
      </c>
      <c r="EW47">
        <v>18.100000000000001</v>
      </c>
      <c r="EX47">
        <v>0</v>
      </c>
      <c r="EY47">
        <v>0</v>
      </c>
      <c r="FQ47">
        <v>0</v>
      </c>
      <c r="FR47">
        <f t="shared" si="48"/>
        <v>0</v>
      </c>
      <c r="FS47">
        <v>0</v>
      </c>
      <c r="FU47" t="s">
        <v>749</v>
      </c>
      <c r="FV47" t="s">
        <v>749</v>
      </c>
      <c r="FW47" t="s">
        <v>751</v>
      </c>
      <c r="FX47">
        <v>100</v>
      </c>
      <c r="FY47">
        <v>59.5</v>
      </c>
      <c r="GA47" t="s">
        <v>719</v>
      </c>
      <c r="GD47">
        <v>0</v>
      </c>
      <c r="GF47">
        <v>327382221</v>
      </c>
      <c r="GG47">
        <v>2</v>
      </c>
      <c r="GH47">
        <v>1</v>
      </c>
      <c r="GI47">
        <v>4</v>
      </c>
      <c r="GJ47">
        <v>0</v>
      </c>
      <c r="GK47">
        <f>ROUND(R47*(S12)/100,2)</f>
        <v>0</v>
      </c>
      <c r="GL47">
        <f t="shared" si="49"/>
        <v>0</v>
      </c>
      <c r="GM47">
        <f t="shared" si="50"/>
        <v>4348.34</v>
      </c>
      <c r="GN47">
        <f t="shared" si="51"/>
        <v>4348.34</v>
      </c>
      <c r="GO47">
        <f t="shared" si="52"/>
        <v>0</v>
      </c>
      <c r="GP47">
        <f t="shared" si="53"/>
        <v>0</v>
      </c>
      <c r="GR47">
        <v>0</v>
      </c>
      <c r="GS47">
        <v>3</v>
      </c>
      <c r="GT47">
        <v>0</v>
      </c>
      <c r="GU47" t="s">
        <v>719</v>
      </c>
      <c r="GV47">
        <f t="shared" si="54"/>
        <v>0</v>
      </c>
      <c r="GW47">
        <v>1</v>
      </c>
      <c r="GX47">
        <f t="shared" si="55"/>
        <v>0</v>
      </c>
      <c r="HA47">
        <v>0</v>
      </c>
      <c r="HB47">
        <v>0</v>
      </c>
      <c r="IK47">
        <v>0</v>
      </c>
    </row>
    <row r="48" spans="1:255" x14ac:dyDescent="0.2">
      <c r="A48" s="2">
        <v>17</v>
      </c>
      <c r="B48" s="2">
        <v>1</v>
      </c>
      <c r="C48" s="2">
        <f>ROW(SmtRes!A147)</f>
        <v>147</v>
      </c>
      <c r="D48" s="2">
        <f>ROW(EtalonRes!A151)</f>
        <v>151</v>
      </c>
      <c r="E48" s="2" t="s">
        <v>791</v>
      </c>
      <c r="F48" s="2" t="s">
        <v>792</v>
      </c>
      <c r="G48" s="2" t="s">
        <v>793</v>
      </c>
      <c r="H48" s="2" t="s">
        <v>794</v>
      </c>
      <c r="I48" s="2">
        <f>ROUND(150/100,9)</f>
        <v>1.5</v>
      </c>
      <c r="J48" s="2">
        <v>0</v>
      </c>
      <c r="K48" s="2"/>
      <c r="L48" s="2"/>
      <c r="M48" s="2"/>
      <c r="N48" s="2"/>
      <c r="O48" s="2">
        <f t="shared" si="21"/>
        <v>31.16</v>
      </c>
      <c r="P48" s="2">
        <f t="shared" si="22"/>
        <v>0</v>
      </c>
      <c r="Q48" s="2">
        <f t="shared" si="23"/>
        <v>6.45</v>
      </c>
      <c r="R48" s="2">
        <f t="shared" si="24"/>
        <v>0.7</v>
      </c>
      <c r="S48" s="2">
        <f t="shared" si="25"/>
        <v>24.71</v>
      </c>
      <c r="T48" s="2">
        <f t="shared" si="26"/>
        <v>0</v>
      </c>
      <c r="U48" s="2">
        <f t="shared" si="27"/>
        <v>3.2472000000000003</v>
      </c>
      <c r="V48" s="2">
        <f t="shared" si="28"/>
        <v>0</v>
      </c>
      <c r="W48" s="2">
        <f t="shared" si="29"/>
        <v>0</v>
      </c>
      <c r="X48" s="2">
        <f t="shared" si="30"/>
        <v>26.68</v>
      </c>
      <c r="Y48" s="2">
        <f t="shared" si="31"/>
        <v>16.260000000000002</v>
      </c>
      <c r="Z48" s="2"/>
      <c r="AA48" s="2">
        <v>28925307</v>
      </c>
      <c r="AB48" s="2">
        <f t="shared" si="32"/>
        <v>20.7744</v>
      </c>
      <c r="AC48" s="2">
        <f t="shared" si="56"/>
        <v>0</v>
      </c>
      <c r="AD48" s="2">
        <f>ROUND((((((ET48*0.4)*1.2))-(((EU48*0.4)*1.2)))+AE48),6)</f>
        <v>4.3007999999999997</v>
      </c>
      <c r="AE48" s="2">
        <f t="shared" ref="AE48:AF51" si="62">ROUND((((EU48*0.4)*1.2)),6)</f>
        <v>0.46560000000000001</v>
      </c>
      <c r="AF48" s="2">
        <f t="shared" si="62"/>
        <v>16.473600000000001</v>
      </c>
      <c r="AG48" s="2">
        <f t="shared" si="34"/>
        <v>0</v>
      </c>
      <c r="AH48" s="2">
        <f t="shared" ref="AH48:AI51" si="63">(((EW48*0.4)*1.2))</f>
        <v>2.1648000000000001</v>
      </c>
      <c r="AI48" s="2">
        <f t="shared" si="63"/>
        <v>0</v>
      </c>
      <c r="AJ48" s="2">
        <f t="shared" si="36"/>
        <v>0</v>
      </c>
      <c r="AK48" s="2">
        <v>1167.8900000000001</v>
      </c>
      <c r="AL48" s="2">
        <v>1124.6099999999999</v>
      </c>
      <c r="AM48" s="2">
        <v>8.9600000000000009</v>
      </c>
      <c r="AN48" s="2">
        <v>0.97</v>
      </c>
      <c r="AO48" s="2">
        <v>34.32</v>
      </c>
      <c r="AP48" s="2">
        <v>0</v>
      </c>
      <c r="AQ48" s="2">
        <v>4.51</v>
      </c>
      <c r="AR48" s="2">
        <v>0</v>
      </c>
      <c r="AS48" s="2">
        <v>0</v>
      </c>
      <c r="AT48" s="2">
        <v>105</v>
      </c>
      <c r="AU48" s="2">
        <v>64</v>
      </c>
      <c r="AV48" s="2">
        <v>1</v>
      </c>
      <c r="AW48" s="2">
        <v>1</v>
      </c>
      <c r="AX48" s="2"/>
      <c r="AY48" s="2"/>
      <c r="AZ48" s="2">
        <v>1</v>
      </c>
      <c r="BA48" s="2">
        <v>1</v>
      </c>
      <c r="BB48" s="2">
        <v>1</v>
      </c>
      <c r="BC48" s="2">
        <v>1</v>
      </c>
      <c r="BD48" s="2" t="s">
        <v>719</v>
      </c>
      <c r="BE48" s="2" t="s">
        <v>719</v>
      </c>
      <c r="BF48" s="2" t="s">
        <v>719</v>
      </c>
      <c r="BG48" s="2" t="s">
        <v>719</v>
      </c>
      <c r="BH48" s="2">
        <v>0</v>
      </c>
      <c r="BI48" s="2">
        <v>1</v>
      </c>
      <c r="BJ48" s="2" t="s">
        <v>0</v>
      </c>
      <c r="BK48" s="2"/>
      <c r="BL48" s="2"/>
      <c r="BM48" s="2">
        <v>45001</v>
      </c>
      <c r="BN48" s="2">
        <v>0</v>
      </c>
      <c r="BO48" s="2" t="s">
        <v>719</v>
      </c>
      <c r="BP48" s="2">
        <v>0</v>
      </c>
      <c r="BQ48" s="2">
        <v>2</v>
      </c>
      <c r="BR48" s="2">
        <v>0</v>
      </c>
      <c r="BS48" s="2">
        <v>1</v>
      </c>
      <c r="BT48" s="2">
        <v>1</v>
      </c>
      <c r="BU48" s="2">
        <v>1</v>
      </c>
      <c r="BV48" s="2">
        <v>1</v>
      </c>
      <c r="BW48" s="2">
        <v>1</v>
      </c>
      <c r="BX48" s="2">
        <v>1</v>
      </c>
      <c r="BY48" s="2" t="s">
        <v>719</v>
      </c>
      <c r="BZ48" s="2">
        <v>105</v>
      </c>
      <c r="CA48" s="2">
        <v>75</v>
      </c>
      <c r="CB48" s="2"/>
      <c r="CC48" s="2"/>
      <c r="CD48" s="2"/>
      <c r="CE48" s="2"/>
      <c r="CF48" s="2">
        <v>0</v>
      </c>
      <c r="CG48" s="2">
        <v>0</v>
      </c>
      <c r="CH48" s="2"/>
      <c r="CI48" s="2"/>
      <c r="CJ48" s="2"/>
      <c r="CK48" s="2"/>
      <c r="CL48" s="2"/>
      <c r="CM48" s="2">
        <v>0</v>
      </c>
      <c r="CN48" s="2" t="s">
        <v>708</v>
      </c>
      <c r="CO48" s="2">
        <v>0</v>
      </c>
      <c r="CP48" s="2">
        <f t="shared" si="37"/>
        <v>31.16</v>
      </c>
      <c r="CQ48" s="2">
        <f t="shared" si="38"/>
        <v>0</v>
      </c>
      <c r="CR48" s="2">
        <f t="shared" si="39"/>
        <v>4.3007999999999997</v>
      </c>
      <c r="CS48" s="2">
        <f t="shared" si="40"/>
        <v>0.46560000000000001</v>
      </c>
      <c r="CT48" s="2">
        <f t="shared" si="41"/>
        <v>16.473600000000001</v>
      </c>
      <c r="CU48" s="2">
        <f t="shared" si="42"/>
        <v>0</v>
      </c>
      <c r="CV48" s="2">
        <f t="shared" si="43"/>
        <v>2.1648000000000001</v>
      </c>
      <c r="CW48" s="2">
        <f t="shared" si="44"/>
        <v>0</v>
      </c>
      <c r="CX48" s="2">
        <f t="shared" si="45"/>
        <v>0</v>
      </c>
      <c r="CY48" s="2">
        <f t="shared" si="46"/>
        <v>26.680500000000002</v>
      </c>
      <c r="CZ48" s="2">
        <f t="shared" si="47"/>
        <v>16.2624</v>
      </c>
      <c r="DA48" s="2"/>
      <c r="DB48" s="2"/>
      <c r="DC48" s="2" t="s">
        <v>719</v>
      </c>
      <c r="DD48" s="2" t="s">
        <v>758</v>
      </c>
      <c r="DE48" s="2" t="s">
        <v>765</v>
      </c>
      <c r="DF48" s="2" t="s">
        <v>765</v>
      </c>
      <c r="DG48" s="2" t="s">
        <v>765</v>
      </c>
      <c r="DH48" s="2" t="s">
        <v>719</v>
      </c>
      <c r="DI48" s="2" t="s">
        <v>765</v>
      </c>
      <c r="DJ48" s="2" t="s">
        <v>765</v>
      </c>
      <c r="DK48" s="2" t="s">
        <v>719</v>
      </c>
      <c r="DL48" s="2" t="s">
        <v>719</v>
      </c>
      <c r="DM48" s="2" t="s">
        <v>719</v>
      </c>
      <c r="DN48" s="2">
        <v>0</v>
      </c>
      <c r="DO48" s="2">
        <v>0</v>
      </c>
      <c r="DP48" s="2">
        <v>1</v>
      </c>
      <c r="DQ48" s="2">
        <v>1</v>
      </c>
      <c r="DR48" s="2"/>
      <c r="DS48" s="2"/>
      <c r="DT48" s="2"/>
      <c r="DU48" s="2">
        <v>1009</v>
      </c>
      <c r="DV48" s="2" t="s">
        <v>794</v>
      </c>
      <c r="DW48" s="2" t="s">
        <v>794</v>
      </c>
      <c r="DX48" s="2">
        <v>100</v>
      </c>
      <c r="DY48" s="2"/>
      <c r="DZ48" s="2"/>
      <c r="EA48" s="2"/>
      <c r="EB48" s="2"/>
      <c r="EC48" s="2"/>
      <c r="ED48" s="2"/>
      <c r="EE48" s="2">
        <v>28232368</v>
      </c>
      <c r="EF48" s="2">
        <v>2</v>
      </c>
      <c r="EG48" s="2" t="s">
        <v>745</v>
      </c>
      <c r="EH48" s="2">
        <v>0</v>
      </c>
      <c r="EI48" s="2" t="s">
        <v>719</v>
      </c>
      <c r="EJ48" s="2">
        <v>1</v>
      </c>
      <c r="EK48" s="2">
        <v>45001</v>
      </c>
      <c r="EL48" s="2" t="s">
        <v>746</v>
      </c>
      <c r="EM48" s="2" t="s">
        <v>747</v>
      </c>
      <c r="EN48" s="2"/>
      <c r="EO48" s="2" t="s">
        <v>766</v>
      </c>
      <c r="EP48" s="2"/>
      <c r="EQ48" s="2">
        <v>256</v>
      </c>
      <c r="ER48" s="2">
        <v>1167.8900000000001</v>
      </c>
      <c r="ES48" s="2">
        <v>1124.6099999999999</v>
      </c>
      <c r="ET48" s="2">
        <v>8.9600000000000009</v>
      </c>
      <c r="EU48" s="2">
        <v>0.97</v>
      </c>
      <c r="EV48" s="2">
        <v>34.32</v>
      </c>
      <c r="EW48" s="2">
        <v>4.51</v>
      </c>
      <c r="EX48" s="2">
        <v>0</v>
      </c>
      <c r="EY48" s="2">
        <v>0</v>
      </c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>
        <v>0</v>
      </c>
      <c r="FR48" s="2">
        <f t="shared" si="48"/>
        <v>0</v>
      </c>
      <c r="FS48" s="2">
        <v>0</v>
      </c>
      <c r="FT48" s="2"/>
      <c r="FU48" s="2" t="s">
        <v>749</v>
      </c>
      <c r="FV48" s="2"/>
      <c r="FW48" s="2"/>
      <c r="FX48" s="2">
        <v>105</v>
      </c>
      <c r="FY48" s="2">
        <v>63.75</v>
      </c>
      <c r="FZ48" s="2"/>
      <c r="GA48" s="2" t="s">
        <v>719</v>
      </c>
      <c r="GB48" s="2"/>
      <c r="GC48" s="2"/>
      <c r="GD48" s="2">
        <v>0</v>
      </c>
      <c r="GE48" s="2"/>
      <c r="GF48" s="2">
        <v>1558512715</v>
      </c>
      <c r="GG48" s="2">
        <v>2</v>
      </c>
      <c r="GH48" s="2">
        <v>1</v>
      </c>
      <c r="GI48" s="2">
        <v>-2</v>
      </c>
      <c r="GJ48" s="2">
        <v>0</v>
      </c>
      <c r="GK48" s="2">
        <f>ROUND(R48*(R12)/100,2)</f>
        <v>0</v>
      </c>
      <c r="GL48" s="2">
        <f t="shared" si="49"/>
        <v>0</v>
      </c>
      <c r="GM48" s="2">
        <f t="shared" si="50"/>
        <v>74.099999999999994</v>
      </c>
      <c r="GN48" s="2">
        <f t="shared" si="51"/>
        <v>74.099999999999994</v>
      </c>
      <c r="GO48" s="2">
        <f t="shared" si="52"/>
        <v>0</v>
      </c>
      <c r="GP48" s="2">
        <f t="shared" si="53"/>
        <v>0</v>
      </c>
      <c r="GQ48" s="2"/>
      <c r="GR48" s="2">
        <v>0</v>
      </c>
      <c r="GS48" s="2">
        <v>3</v>
      </c>
      <c r="GT48" s="2">
        <v>0</v>
      </c>
      <c r="GU48" s="2" t="s">
        <v>719</v>
      </c>
      <c r="GV48" s="2">
        <f t="shared" si="54"/>
        <v>0</v>
      </c>
      <c r="GW48" s="2">
        <v>1</v>
      </c>
      <c r="GX48" s="2">
        <f t="shared" si="55"/>
        <v>0</v>
      </c>
      <c r="GY48" s="2"/>
      <c r="GZ48" s="2"/>
      <c r="HA48" s="2">
        <v>0</v>
      </c>
      <c r="HB48" s="2">
        <v>0</v>
      </c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>
        <v>0</v>
      </c>
      <c r="IL48" s="2"/>
      <c r="IM48" s="2"/>
      <c r="IN48" s="2"/>
      <c r="IO48" s="2"/>
      <c r="IP48" s="2"/>
      <c r="IQ48" s="2"/>
      <c r="IR48" s="2"/>
      <c r="IS48" s="2"/>
      <c r="IT48" s="2"/>
      <c r="IU48" s="2"/>
    </row>
    <row r="49" spans="1:255" x14ac:dyDescent="0.2">
      <c r="A49">
        <v>17</v>
      </c>
      <c r="B49">
        <v>1</v>
      </c>
      <c r="C49">
        <f>ROW(SmtRes!A152)</f>
        <v>152</v>
      </c>
      <c r="D49">
        <f>ROW(EtalonRes!A156)</f>
        <v>156</v>
      </c>
      <c r="E49" t="s">
        <v>791</v>
      </c>
      <c r="F49" t="s">
        <v>792</v>
      </c>
      <c r="G49" t="s">
        <v>793</v>
      </c>
      <c r="H49" t="s">
        <v>794</v>
      </c>
      <c r="I49">
        <f>ROUND(150/100,9)</f>
        <v>1.5</v>
      </c>
      <c r="J49">
        <v>0</v>
      </c>
      <c r="O49">
        <f t="shared" si="21"/>
        <v>508.3</v>
      </c>
      <c r="P49">
        <f t="shared" si="22"/>
        <v>0</v>
      </c>
      <c r="Q49">
        <f t="shared" si="23"/>
        <v>49.67</v>
      </c>
      <c r="R49">
        <f t="shared" si="24"/>
        <v>12.96</v>
      </c>
      <c r="S49">
        <f t="shared" si="25"/>
        <v>458.63</v>
      </c>
      <c r="T49">
        <f t="shared" si="26"/>
        <v>0</v>
      </c>
      <c r="U49">
        <f t="shared" si="27"/>
        <v>3.2472000000000003</v>
      </c>
      <c r="V49">
        <f t="shared" si="28"/>
        <v>0</v>
      </c>
      <c r="W49">
        <f t="shared" si="29"/>
        <v>0</v>
      </c>
      <c r="X49">
        <f t="shared" si="30"/>
        <v>419.72</v>
      </c>
      <c r="Y49">
        <f t="shared" si="31"/>
        <v>240.51</v>
      </c>
      <c r="AA49">
        <v>28925308</v>
      </c>
      <c r="AB49">
        <f t="shared" si="32"/>
        <v>20.7744</v>
      </c>
      <c r="AC49">
        <f t="shared" si="56"/>
        <v>0</v>
      </c>
      <c r="AD49">
        <f>ROUND((((((ET49*0.4)*1.2))-(((EU49*0.4)*1.2)))+AE49),6)</f>
        <v>4.3007999999999997</v>
      </c>
      <c r="AE49">
        <f t="shared" si="62"/>
        <v>0.46560000000000001</v>
      </c>
      <c r="AF49">
        <f t="shared" si="62"/>
        <v>16.473600000000001</v>
      </c>
      <c r="AG49">
        <f t="shared" si="34"/>
        <v>0</v>
      </c>
      <c r="AH49">
        <f t="shared" si="63"/>
        <v>2.1648000000000001</v>
      </c>
      <c r="AI49">
        <f t="shared" si="63"/>
        <v>0</v>
      </c>
      <c r="AJ49">
        <f t="shared" si="36"/>
        <v>0</v>
      </c>
      <c r="AK49">
        <v>1167.8900000000001</v>
      </c>
      <c r="AL49">
        <v>1124.6099999999999</v>
      </c>
      <c r="AM49">
        <v>8.9600000000000009</v>
      </c>
      <c r="AN49">
        <v>0.97</v>
      </c>
      <c r="AO49">
        <v>34.32</v>
      </c>
      <c r="AP49">
        <v>0</v>
      </c>
      <c r="AQ49">
        <v>4.51</v>
      </c>
      <c r="AR49">
        <v>0</v>
      </c>
      <c r="AS49">
        <v>0</v>
      </c>
      <c r="AT49">
        <v>89</v>
      </c>
      <c r="AU49">
        <v>51</v>
      </c>
      <c r="AV49">
        <v>1</v>
      </c>
      <c r="AW49">
        <v>1</v>
      </c>
      <c r="AZ49">
        <v>1</v>
      </c>
      <c r="BA49">
        <v>18.559999999999999</v>
      </c>
      <c r="BB49">
        <v>7.7</v>
      </c>
      <c r="BC49">
        <v>5.21</v>
      </c>
      <c r="BD49" t="s">
        <v>719</v>
      </c>
      <c r="BE49" t="s">
        <v>719</v>
      </c>
      <c r="BF49" t="s">
        <v>719</v>
      </c>
      <c r="BG49" t="s">
        <v>719</v>
      </c>
      <c r="BH49">
        <v>0</v>
      </c>
      <c r="BI49">
        <v>1</v>
      </c>
      <c r="BJ49" t="s">
        <v>0</v>
      </c>
      <c r="BM49">
        <v>45001</v>
      </c>
      <c r="BN49">
        <v>0</v>
      </c>
      <c r="BO49" t="s">
        <v>750</v>
      </c>
      <c r="BP49">
        <v>1</v>
      </c>
      <c r="BQ49">
        <v>2</v>
      </c>
      <c r="BR49">
        <v>0</v>
      </c>
      <c r="BS49">
        <v>18.559999999999999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719</v>
      </c>
      <c r="BZ49">
        <v>105</v>
      </c>
      <c r="CA49">
        <v>75</v>
      </c>
      <c r="CF49">
        <v>0</v>
      </c>
      <c r="CG49">
        <v>0</v>
      </c>
      <c r="CM49">
        <v>0</v>
      </c>
      <c r="CN49" t="s">
        <v>708</v>
      </c>
      <c r="CO49">
        <v>0</v>
      </c>
      <c r="CP49">
        <f t="shared" si="37"/>
        <v>508.3</v>
      </c>
      <c r="CQ49">
        <f t="shared" si="38"/>
        <v>0</v>
      </c>
      <c r="CR49">
        <f t="shared" si="39"/>
        <v>33.116160000000001</v>
      </c>
      <c r="CS49">
        <f t="shared" si="40"/>
        <v>8.6415360000000003</v>
      </c>
      <c r="CT49">
        <f t="shared" si="41"/>
        <v>305.75001600000002</v>
      </c>
      <c r="CU49">
        <f t="shared" si="42"/>
        <v>0</v>
      </c>
      <c r="CV49">
        <f t="shared" si="43"/>
        <v>2.1648000000000001</v>
      </c>
      <c r="CW49">
        <f t="shared" si="44"/>
        <v>0</v>
      </c>
      <c r="CX49">
        <f t="shared" si="45"/>
        <v>0</v>
      </c>
      <c r="CY49">
        <f t="shared" si="46"/>
        <v>419.71509999999995</v>
      </c>
      <c r="CZ49">
        <f t="shared" si="47"/>
        <v>240.51089999999999</v>
      </c>
      <c r="DC49" t="s">
        <v>719</v>
      </c>
      <c r="DD49" t="s">
        <v>758</v>
      </c>
      <c r="DE49" t="s">
        <v>765</v>
      </c>
      <c r="DF49" t="s">
        <v>765</v>
      </c>
      <c r="DG49" t="s">
        <v>765</v>
      </c>
      <c r="DH49" t="s">
        <v>719</v>
      </c>
      <c r="DI49" t="s">
        <v>765</v>
      </c>
      <c r="DJ49" t="s">
        <v>765</v>
      </c>
      <c r="DK49" t="s">
        <v>719</v>
      </c>
      <c r="DL49" t="s">
        <v>719</v>
      </c>
      <c r="DM49" t="s">
        <v>719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794</v>
      </c>
      <c r="DW49" t="s">
        <v>794</v>
      </c>
      <c r="DX49">
        <v>100</v>
      </c>
      <c r="EE49">
        <v>28232368</v>
      </c>
      <c r="EF49">
        <v>2</v>
      </c>
      <c r="EG49" t="s">
        <v>745</v>
      </c>
      <c r="EH49">
        <v>0</v>
      </c>
      <c r="EI49" t="s">
        <v>719</v>
      </c>
      <c r="EJ49">
        <v>1</v>
      </c>
      <c r="EK49">
        <v>45001</v>
      </c>
      <c r="EL49" t="s">
        <v>746</v>
      </c>
      <c r="EM49" t="s">
        <v>747</v>
      </c>
      <c r="EO49" t="s">
        <v>766</v>
      </c>
      <c r="EQ49">
        <v>256</v>
      </c>
      <c r="ER49">
        <v>1167.8900000000001</v>
      </c>
      <c r="ES49">
        <v>1124.6099999999999</v>
      </c>
      <c r="ET49">
        <v>8.9600000000000009</v>
      </c>
      <c r="EU49">
        <v>0.97</v>
      </c>
      <c r="EV49">
        <v>34.32</v>
      </c>
      <c r="EW49">
        <v>4.51</v>
      </c>
      <c r="EX49">
        <v>0</v>
      </c>
      <c r="EY49">
        <v>0</v>
      </c>
      <c r="FQ49">
        <v>0</v>
      </c>
      <c r="FR49">
        <f t="shared" si="48"/>
        <v>0</v>
      </c>
      <c r="FS49">
        <v>0</v>
      </c>
      <c r="FU49" t="s">
        <v>749</v>
      </c>
      <c r="FV49" t="s">
        <v>749</v>
      </c>
      <c r="FW49" t="s">
        <v>751</v>
      </c>
      <c r="FX49">
        <v>105</v>
      </c>
      <c r="FY49">
        <v>63.75</v>
      </c>
      <c r="GA49" t="s">
        <v>719</v>
      </c>
      <c r="GD49">
        <v>0</v>
      </c>
      <c r="GF49">
        <v>1558512715</v>
      </c>
      <c r="GG49">
        <v>2</v>
      </c>
      <c r="GH49">
        <v>1</v>
      </c>
      <c r="GI49">
        <v>4</v>
      </c>
      <c r="GJ49">
        <v>0</v>
      </c>
      <c r="GK49">
        <f>ROUND(R49*(S12)/100,2)</f>
        <v>0</v>
      </c>
      <c r="GL49">
        <f t="shared" si="49"/>
        <v>0</v>
      </c>
      <c r="GM49">
        <f t="shared" si="50"/>
        <v>1168.53</v>
      </c>
      <c r="GN49">
        <f t="shared" si="51"/>
        <v>1168.53</v>
      </c>
      <c r="GO49">
        <f t="shared" si="52"/>
        <v>0</v>
      </c>
      <c r="GP49">
        <f t="shared" si="53"/>
        <v>0</v>
      </c>
      <c r="GR49">
        <v>0</v>
      </c>
      <c r="GS49">
        <v>3</v>
      </c>
      <c r="GT49">
        <v>0</v>
      </c>
      <c r="GU49" t="s">
        <v>719</v>
      </c>
      <c r="GV49">
        <f t="shared" si="54"/>
        <v>0</v>
      </c>
      <c r="GW49">
        <v>1</v>
      </c>
      <c r="GX49">
        <f t="shared" si="55"/>
        <v>0</v>
      </c>
      <c r="HA49">
        <v>0</v>
      </c>
      <c r="HB49">
        <v>0</v>
      </c>
      <c r="IK49">
        <v>0</v>
      </c>
    </row>
    <row r="50" spans="1:255" x14ac:dyDescent="0.2">
      <c r="A50" s="2">
        <v>17</v>
      </c>
      <c r="B50" s="2">
        <v>1</v>
      </c>
      <c r="C50" s="2">
        <f>ROW(SmtRes!A157)</f>
        <v>157</v>
      </c>
      <c r="D50" s="2">
        <f>ROW(EtalonRes!A161)</f>
        <v>161</v>
      </c>
      <c r="E50" s="2" t="s">
        <v>1</v>
      </c>
      <c r="F50" s="2" t="s">
        <v>2</v>
      </c>
      <c r="G50" s="2" t="s">
        <v>3</v>
      </c>
      <c r="H50" s="2" t="s">
        <v>794</v>
      </c>
      <c r="I50" s="2">
        <f>ROUND(45/100,9)</f>
        <v>0.45</v>
      </c>
      <c r="J50" s="2">
        <v>0</v>
      </c>
      <c r="K50" s="2"/>
      <c r="L50" s="2"/>
      <c r="M50" s="2"/>
      <c r="N50" s="2"/>
      <c r="O50" s="2">
        <f t="shared" si="21"/>
        <v>33.22</v>
      </c>
      <c r="P50" s="2">
        <f t="shared" si="22"/>
        <v>0</v>
      </c>
      <c r="Q50" s="2">
        <f t="shared" si="23"/>
        <v>1.94</v>
      </c>
      <c r="R50" s="2">
        <f t="shared" si="24"/>
        <v>0.21</v>
      </c>
      <c r="S50" s="2">
        <f t="shared" si="25"/>
        <v>31.28</v>
      </c>
      <c r="T50" s="2">
        <f t="shared" si="26"/>
        <v>0</v>
      </c>
      <c r="U50" s="2">
        <f t="shared" si="27"/>
        <v>4.1104800000000008</v>
      </c>
      <c r="V50" s="2">
        <f t="shared" si="28"/>
        <v>0</v>
      </c>
      <c r="W50" s="2">
        <f t="shared" si="29"/>
        <v>0</v>
      </c>
      <c r="X50" s="2">
        <f t="shared" si="30"/>
        <v>33.06</v>
      </c>
      <c r="Y50" s="2">
        <f t="shared" si="31"/>
        <v>20.149999999999999</v>
      </c>
      <c r="Z50" s="2"/>
      <c r="AA50" s="2">
        <v>28925307</v>
      </c>
      <c r="AB50" s="2">
        <f t="shared" si="32"/>
        <v>73.814400000000006</v>
      </c>
      <c r="AC50" s="2">
        <f t="shared" si="56"/>
        <v>0</v>
      </c>
      <c r="AD50" s="2">
        <f>ROUND((((((ET50*0.4)*1.2))-(((EU50*0.4)*1.2)))+AE50),6)</f>
        <v>4.3007999999999997</v>
      </c>
      <c r="AE50" s="2">
        <f t="shared" si="62"/>
        <v>0.46560000000000001</v>
      </c>
      <c r="AF50" s="2">
        <f t="shared" si="62"/>
        <v>69.513599999999997</v>
      </c>
      <c r="AG50" s="2">
        <f t="shared" si="34"/>
        <v>0</v>
      </c>
      <c r="AH50" s="2">
        <f t="shared" si="63"/>
        <v>9.1344000000000012</v>
      </c>
      <c r="AI50" s="2">
        <f t="shared" si="63"/>
        <v>0</v>
      </c>
      <c r="AJ50" s="2">
        <f t="shared" si="36"/>
        <v>0</v>
      </c>
      <c r="AK50" s="2">
        <v>8882.11</v>
      </c>
      <c r="AL50" s="2">
        <v>8728.33</v>
      </c>
      <c r="AM50" s="2">
        <v>8.9600000000000009</v>
      </c>
      <c r="AN50" s="2">
        <v>0.97</v>
      </c>
      <c r="AO50" s="2">
        <v>144.82</v>
      </c>
      <c r="AP50" s="2">
        <v>0</v>
      </c>
      <c r="AQ50" s="2">
        <v>19.03</v>
      </c>
      <c r="AR50" s="2">
        <v>0</v>
      </c>
      <c r="AS50" s="2">
        <v>0</v>
      </c>
      <c r="AT50" s="2">
        <v>105</v>
      </c>
      <c r="AU50" s="2">
        <v>64</v>
      </c>
      <c r="AV50" s="2">
        <v>1</v>
      </c>
      <c r="AW50" s="2">
        <v>1</v>
      </c>
      <c r="AX50" s="2"/>
      <c r="AY50" s="2"/>
      <c r="AZ50" s="2">
        <v>1</v>
      </c>
      <c r="BA50" s="2">
        <v>1</v>
      </c>
      <c r="BB50" s="2">
        <v>1</v>
      </c>
      <c r="BC50" s="2">
        <v>1</v>
      </c>
      <c r="BD50" s="2" t="s">
        <v>719</v>
      </c>
      <c r="BE50" s="2" t="s">
        <v>719</v>
      </c>
      <c r="BF50" s="2" t="s">
        <v>719</v>
      </c>
      <c r="BG50" s="2" t="s">
        <v>719</v>
      </c>
      <c r="BH50" s="2">
        <v>0</v>
      </c>
      <c r="BI50" s="2">
        <v>1</v>
      </c>
      <c r="BJ50" s="2" t="s">
        <v>4</v>
      </c>
      <c r="BK50" s="2"/>
      <c r="BL50" s="2"/>
      <c r="BM50" s="2">
        <v>45001</v>
      </c>
      <c r="BN50" s="2">
        <v>0</v>
      </c>
      <c r="BO50" s="2" t="s">
        <v>719</v>
      </c>
      <c r="BP50" s="2">
        <v>0</v>
      </c>
      <c r="BQ50" s="2">
        <v>2</v>
      </c>
      <c r="BR50" s="2">
        <v>0</v>
      </c>
      <c r="BS50" s="2">
        <v>1</v>
      </c>
      <c r="BT50" s="2">
        <v>1</v>
      </c>
      <c r="BU50" s="2">
        <v>1</v>
      </c>
      <c r="BV50" s="2">
        <v>1</v>
      </c>
      <c r="BW50" s="2">
        <v>1</v>
      </c>
      <c r="BX50" s="2">
        <v>1</v>
      </c>
      <c r="BY50" s="2" t="s">
        <v>719</v>
      </c>
      <c r="BZ50" s="2">
        <v>105</v>
      </c>
      <c r="CA50" s="2">
        <v>75</v>
      </c>
      <c r="CB50" s="2"/>
      <c r="CC50" s="2"/>
      <c r="CD50" s="2"/>
      <c r="CE50" s="2"/>
      <c r="CF50" s="2">
        <v>0</v>
      </c>
      <c r="CG50" s="2">
        <v>0</v>
      </c>
      <c r="CH50" s="2"/>
      <c r="CI50" s="2"/>
      <c r="CJ50" s="2"/>
      <c r="CK50" s="2"/>
      <c r="CL50" s="2"/>
      <c r="CM50" s="2">
        <v>0</v>
      </c>
      <c r="CN50" s="2" t="s">
        <v>708</v>
      </c>
      <c r="CO50" s="2">
        <v>0</v>
      </c>
      <c r="CP50" s="2">
        <f t="shared" si="37"/>
        <v>33.22</v>
      </c>
      <c r="CQ50" s="2">
        <f t="shared" si="38"/>
        <v>0</v>
      </c>
      <c r="CR50" s="2">
        <f t="shared" si="39"/>
        <v>4.3007999999999997</v>
      </c>
      <c r="CS50" s="2">
        <f t="shared" si="40"/>
        <v>0.46560000000000001</v>
      </c>
      <c r="CT50" s="2">
        <f t="shared" si="41"/>
        <v>69.513599999999997</v>
      </c>
      <c r="CU50" s="2">
        <f t="shared" si="42"/>
        <v>0</v>
      </c>
      <c r="CV50" s="2">
        <f t="shared" si="43"/>
        <v>9.1344000000000012</v>
      </c>
      <c r="CW50" s="2">
        <f t="shared" si="44"/>
        <v>0</v>
      </c>
      <c r="CX50" s="2">
        <f t="shared" si="45"/>
        <v>0</v>
      </c>
      <c r="CY50" s="2">
        <f t="shared" si="46"/>
        <v>33.064500000000002</v>
      </c>
      <c r="CZ50" s="2">
        <f t="shared" si="47"/>
        <v>20.153600000000001</v>
      </c>
      <c r="DA50" s="2"/>
      <c r="DB50" s="2"/>
      <c r="DC50" s="2" t="s">
        <v>719</v>
      </c>
      <c r="DD50" s="2" t="s">
        <v>758</v>
      </c>
      <c r="DE50" s="2" t="s">
        <v>765</v>
      </c>
      <c r="DF50" s="2" t="s">
        <v>765</v>
      </c>
      <c r="DG50" s="2" t="s">
        <v>765</v>
      </c>
      <c r="DH50" s="2" t="s">
        <v>719</v>
      </c>
      <c r="DI50" s="2" t="s">
        <v>765</v>
      </c>
      <c r="DJ50" s="2" t="s">
        <v>765</v>
      </c>
      <c r="DK50" s="2" t="s">
        <v>719</v>
      </c>
      <c r="DL50" s="2" t="s">
        <v>719</v>
      </c>
      <c r="DM50" s="2" t="s">
        <v>719</v>
      </c>
      <c r="DN50" s="2">
        <v>0</v>
      </c>
      <c r="DO50" s="2">
        <v>0</v>
      </c>
      <c r="DP50" s="2">
        <v>1</v>
      </c>
      <c r="DQ50" s="2">
        <v>1</v>
      </c>
      <c r="DR50" s="2"/>
      <c r="DS50" s="2"/>
      <c r="DT50" s="2"/>
      <c r="DU50" s="2">
        <v>1009</v>
      </c>
      <c r="DV50" s="2" t="s">
        <v>794</v>
      </c>
      <c r="DW50" s="2" t="s">
        <v>794</v>
      </c>
      <c r="DX50" s="2">
        <v>100</v>
      </c>
      <c r="DY50" s="2"/>
      <c r="DZ50" s="2"/>
      <c r="EA50" s="2"/>
      <c r="EB50" s="2"/>
      <c r="EC50" s="2"/>
      <c r="ED50" s="2"/>
      <c r="EE50" s="2">
        <v>28232368</v>
      </c>
      <c r="EF50" s="2">
        <v>2</v>
      </c>
      <c r="EG50" s="2" t="s">
        <v>745</v>
      </c>
      <c r="EH50" s="2">
        <v>0</v>
      </c>
      <c r="EI50" s="2" t="s">
        <v>719</v>
      </c>
      <c r="EJ50" s="2">
        <v>1</v>
      </c>
      <c r="EK50" s="2">
        <v>45001</v>
      </c>
      <c r="EL50" s="2" t="s">
        <v>746</v>
      </c>
      <c r="EM50" s="2" t="s">
        <v>747</v>
      </c>
      <c r="EN50" s="2"/>
      <c r="EO50" s="2" t="s">
        <v>766</v>
      </c>
      <c r="EP50" s="2"/>
      <c r="EQ50" s="2">
        <v>256</v>
      </c>
      <c r="ER50" s="2">
        <v>8882.11</v>
      </c>
      <c r="ES50" s="2">
        <v>8728.33</v>
      </c>
      <c r="ET50" s="2">
        <v>8.9600000000000009</v>
      </c>
      <c r="EU50" s="2">
        <v>0.97</v>
      </c>
      <c r="EV50" s="2">
        <v>144.82</v>
      </c>
      <c r="EW50" s="2">
        <v>19.03</v>
      </c>
      <c r="EX50" s="2">
        <v>0</v>
      </c>
      <c r="EY50" s="2">
        <v>0</v>
      </c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>
        <v>0</v>
      </c>
      <c r="FR50" s="2">
        <f t="shared" si="48"/>
        <v>0</v>
      </c>
      <c r="FS50" s="2">
        <v>0</v>
      </c>
      <c r="FT50" s="2"/>
      <c r="FU50" s="2" t="s">
        <v>749</v>
      </c>
      <c r="FV50" s="2"/>
      <c r="FW50" s="2"/>
      <c r="FX50" s="2">
        <v>105</v>
      </c>
      <c r="FY50" s="2">
        <v>63.75</v>
      </c>
      <c r="FZ50" s="2"/>
      <c r="GA50" s="2" t="s">
        <v>719</v>
      </c>
      <c r="GB50" s="2"/>
      <c r="GC50" s="2"/>
      <c r="GD50" s="2">
        <v>0</v>
      </c>
      <c r="GE50" s="2"/>
      <c r="GF50" s="2">
        <v>1116497759</v>
      </c>
      <c r="GG50" s="2">
        <v>2</v>
      </c>
      <c r="GH50" s="2">
        <v>1</v>
      </c>
      <c r="GI50" s="2">
        <v>-2</v>
      </c>
      <c r="GJ50" s="2">
        <v>0</v>
      </c>
      <c r="GK50" s="2">
        <f>ROUND(R50*(R12)/100,2)</f>
        <v>0</v>
      </c>
      <c r="GL50" s="2">
        <f t="shared" si="49"/>
        <v>0</v>
      </c>
      <c r="GM50" s="2">
        <f t="shared" si="50"/>
        <v>86.43</v>
      </c>
      <c r="GN50" s="2">
        <f t="shared" si="51"/>
        <v>86.43</v>
      </c>
      <c r="GO50" s="2">
        <f t="shared" si="52"/>
        <v>0</v>
      </c>
      <c r="GP50" s="2">
        <f t="shared" si="53"/>
        <v>0</v>
      </c>
      <c r="GQ50" s="2"/>
      <c r="GR50" s="2">
        <v>0</v>
      </c>
      <c r="GS50" s="2">
        <v>3</v>
      </c>
      <c r="GT50" s="2">
        <v>0</v>
      </c>
      <c r="GU50" s="2" t="s">
        <v>719</v>
      </c>
      <c r="GV50" s="2">
        <f t="shared" si="54"/>
        <v>0</v>
      </c>
      <c r="GW50" s="2">
        <v>1</v>
      </c>
      <c r="GX50" s="2">
        <f t="shared" si="55"/>
        <v>0</v>
      </c>
      <c r="GY50" s="2"/>
      <c r="GZ50" s="2"/>
      <c r="HA50" s="2">
        <v>0</v>
      </c>
      <c r="HB50" s="2">
        <v>0</v>
      </c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>
        <v>0</v>
      </c>
      <c r="IL50" s="2"/>
      <c r="IM50" s="2"/>
      <c r="IN50" s="2"/>
      <c r="IO50" s="2"/>
      <c r="IP50" s="2"/>
      <c r="IQ50" s="2"/>
      <c r="IR50" s="2"/>
      <c r="IS50" s="2"/>
      <c r="IT50" s="2"/>
      <c r="IU50" s="2"/>
    </row>
    <row r="51" spans="1:255" x14ac:dyDescent="0.2">
      <c r="A51">
        <v>17</v>
      </c>
      <c r="B51">
        <v>1</v>
      </c>
      <c r="C51">
        <f>ROW(SmtRes!A162)</f>
        <v>162</v>
      </c>
      <c r="D51">
        <f>ROW(EtalonRes!A166)</f>
        <v>166</v>
      </c>
      <c r="E51" t="s">
        <v>1</v>
      </c>
      <c r="F51" t="s">
        <v>2</v>
      </c>
      <c r="G51" t="s">
        <v>3</v>
      </c>
      <c r="H51" t="s">
        <v>794</v>
      </c>
      <c r="I51">
        <f>ROUND(45/100,9)</f>
        <v>0.45</v>
      </c>
      <c r="J51">
        <v>0</v>
      </c>
      <c r="O51">
        <f t="shared" si="21"/>
        <v>595.48</v>
      </c>
      <c r="P51">
        <f t="shared" si="22"/>
        <v>0</v>
      </c>
      <c r="Q51">
        <f t="shared" si="23"/>
        <v>14.9</v>
      </c>
      <c r="R51">
        <f t="shared" si="24"/>
        <v>3.89</v>
      </c>
      <c r="S51">
        <f t="shared" si="25"/>
        <v>580.58000000000004</v>
      </c>
      <c r="T51">
        <f t="shared" si="26"/>
        <v>0</v>
      </c>
      <c r="U51">
        <f t="shared" si="27"/>
        <v>4.1104800000000008</v>
      </c>
      <c r="V51">
        <f t="shared" si="28"/>
        <v>0</v>
      </c>
      <c r="W51">
        <f t="shared" si="29"/>
        <v>0</v>
      </c>
      <c r="X51">
        <f t="shared" si="30"/>
        <v>520.17999999999995</v>
      </c>
      <c r="Y51">
        <f t="shared" si="31"/>
        <v>298.08</v>
      </c>
      <c r="AA51">
        <v>28925308</v>
      </c>
      <c r="AB51">
        <f t="shared" si="32"/>
        <v>73.814400000000006</v>
      </c>
      <c r="AC51">
        <f t="shared" si="56"/>
        <v>0</v>
      </c>
      <c r="AD51">
        <f>ROUND((((((ET51*0.4)*1.2))-(((EU51*0.4)*1.2)))+AE51),6)</f>
        <v>4.3007999999999997</v>
      </c>
      <c r="AE51">
        <f t="shared" si="62"/>
        <v>0.46560000000000001</v>
      </c>
      <c r="AF51">
        <f t="shared" si="62"/>
        <v>69.513599999999997</v>
      </c>
      <c r="AG51">
        <f t="shared" si="34"/>
        <v>0</v>
      </c>
      <c r="AH51">
        <f t="shared" si="63"/>
        <v>9.1344000000000012</v>
      </c>
      <c r="AI51">
        <f t="shared" si="63"/>
        <v>0</v>
      </c>
      <c r="AJ51">
        <f t="shared" si="36"/>
        <v>0</v>
      </c>
      <c r="AK51">
        <v>8882.11</v>
      </c>
      <c r="AL51">
        <v>8728.33</v>
      </c>
      <c r="AM51">
        <v>8.9600000000000009</v>
      </c>
      <c r="AN51">
        <v>0.97</v>
      </c>
      <c r="AO51">
        <v>144.82</v>
      </c>
      <c r="AP51">
        <v>0</v>
      </c>
      <c r="AQ51">
        <v>19.03</v>
      </c>
      <c r="AR51">
        <v>0</v>
      </c>
      <c r="AS51">
        <v>0</v>
      </c>
      <c r="AT51">
        <v>89</v>
      </c>
      <c r="AU51">
        <v>51</v>
      </c>
      <c r="AV51">
        <v>1</v>
      </c>
      <c r="AW51">
        <v>1</v>
      </c>
      <c r="AZ51">
        <v>1</v>
      </c>
      <c r="BA51">
        <v>18.559999999999999</v>
      </c>
      <c r="BB51">
        <v>7.7</v>
      </c>
      <c r="BC51">
        <v>5.21</v>
      </c>
      <c r="BD51" t="s">
        <v>719</v>
      </c>
      <c r="BE51" t="s">
        <v>719</v>
      </c>
      <c r="BF51" t="s">
        <v>719</v>
      </c>
      <c r="BG51" t="s">
        <v>719</v>
      </c>
      <c r="BH51">
        <v>0</v>
      </c>
      <c r="BI51">
        <v>1</v>
      </c>
      <c r="BJ51" t="s">
        <v>4</v>
      </c>
      <c r="BM51">
        <v>45001</v>
      </c>
      <c r="BN51">
        <v>0</v>
      </c>
      <c r="BO51" t="s">
        <v>750</v>
      </c>
      <c r="BP51">
        <v>1</v>
      </c>
      <c r="BQ51">
        <v>2</v>
      </c>
      <c r="BR51">
        <v>0</v>
      </c>
      <c r="BS51">
        <v>18.559999999999999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719</v>
      </c>
      <c r="BZ51">
        <v>105</v>
      </c>
      <c r="CA51">
        <v>75</v>
      </c>
      <c r="CF51">
        <v>0</v>
      </c>
      <c r="CG51">
        <v>0</v>
      </c>
      <c r="CM51">
        <v>0</v>
      </c>
      <c r="CN51" t="s">
        <v>708</v>
      </c>
      <c r="CO51">
        <v>0</v>
      </c>
      <c r="CP51">
        <f t="shared" si="37"/>
        <v>595.48</v>
      </c>
      <c r="CQ51">
        <f t="shared" si="38"/>
        <v>0</v>
      </c>
      <c r="CR51">
        <f t="shared" si="39"/>
        <v>33.116160000000001</v>
      </c>
      <c r="CS51">
        <f t="shared" si="40"/>
        <v>8.6415360000000003</v>
      </c>
      <c r="CT51">
        <f t="shared" si="41"/>
        <v>1290.1724159999999</v>
      </c>
      <c r="CU51">
        <f t="shared" si="42"/>
        <v>0</v>
      </c>
      <c r="CV51">
        <f t="shared" si="43"/>
        <v>9.1344000000000012</v>
      </c>
      <c r="CW51">
        <f t="shared" si="44"/>
        <v>0</v>
      </c>
      <c r="CX51">
        <f t="shared" si="45"/>
        <v>0</v>
      </c>
      <c r="CY51">
        <f t="shared" si="46"/>
        <v>520.17830000000004</v>
      </c>
      <c r="CZ51">
        <f t="shared" si="47"/>
        <v>298.0797</v>
      </c>
      <c r="DC51" t="s">
        <v>719</v>
      </c>
      <c r="DD51" t="s">
        <v>758</v>
      </c>
      <c r="DE51" t="s">
        <v>765</v>
      </c>
      <c r="DF51" t="s">
        <v>765</v>
      </c>
      <c r="DG51" t="s">
        <v>765</v>
      </c>
      <c r="DH51" t="s">
        <v>719</v>
      </c>
      <c r="DI51" t="s">
        <v>765</v>
      </c>
      <c r="DJ51" t="s">
        <v>765</v>
      </c>
      <c r="DK51" t="s">
        <v>719</v>
      </c>
      <c r="DL51" t="s">
        <v>719</v>
      </c>
      <c r="DM51" t="s">
        <v>719</v>
      </c>
      <c r="DN51">
        <v>0</v>
      </c>
      <c r="DO51">
        <v>0</v>
      </c>
      <c r="DP51">
        <v>1</v>
      </c>
      <c r="DQ51">
        <v>1</v>
      </c>
      <c r="DU51">
        <v>1009</v>
      </c>
      <c r="DV51" t="s">
        <v>794</v>
      </c>
      <c r="DW51" t="s">
        <v>794</v>
      </c>
      <c r="DX51">
        <v>100</v>
      </c>
      <c r="EE51">
        <v>28232368</v>
      </c>
      <c r="EF51">
        <v>2</v>
      </c>
      <c r="EG51" t="s">
        <v>745</v>
      </c>
      <c r="EH51">
        <v>0</v>
      </c>
      <c r="EI51" t="s">
        <v>719</v>
      </c>
      <c r="EJ51">
        <v>1</v>
      </c>
      <c r="EK51">
        <v>45001</v>
      </c>
      <c r="EL51" t="s">
        <v>746</v>
      </c>
      <c r="EM51" t="s">
        <v>747</v>
      </c>
      <c r="EO51" t="s">
        <v>766</v>
      </c>
      <c r="EQ51">
        <v>256</v>
      </c>
      <c r="ER51">
        <v>8882.11</v>
      </c>
      <c r="ES51">
        <v>8728.33</v>
      </c>
      <c r="ET51">
        <v>8.9600000000000009</v>
      </c>
      <c r="EU51">
        <v>0.97</v>
      </c>
      <c r="EV51">
        <v>144.82</v>
      </c>
      <c r="EW51">
        <v>19.03</v>
      </c>
      <c r="EX51">
        <v>0</v>
      </c>
      <c r="EY51">
        <v>0</v>
      </c>
      <c r="FQ51">
        <v>0</v>
      </c>
      <c r="FR51">
        <f t="shared" si="48"/>
        <v>0</v>
      </c>
      <c r="FS51">
        <v>0</v>
      </c>
      <c r="FU51" t="s">
        <v>749</v>
      </c>
      <c r="FV51" t="s">
        <v>749</v>
      </c>
      <c r="FW51" t="s">
        <v>751</v>
      </c>
      <c r="FX51">
        <v>105</v>
      </c>
      <c r="FY51">
        <v>63.75</v>
      </c>
      <c r="GA51" t="s">
        <v>719</v>
      </c>
      <c r="GD51">
        <v>0</v>
      </c>
      <c r="GF51">
        <v>1116497759</v>
      </c>
      <c r="GG51">
        <v>2</v>
      </c>
      <c r="GH51">
        <v>1</v>
      </c>
      <c r="GI51">
        <v>4</v>
      </c>
      <c r="GJ51">
        <v>0</v>
      </c>
      <c r="GK51">
        <f>ROUND(R51*(S12)/100,2)</f>
        <v>0</v>
      </c>
      <c r="GL51">
        <f t="shared" si="49"/>
        <v>0</v>
      </c>
      <c r="GM51">
        <f t="shared" si="50"/>
        <v>1413.74</v>
      </c>
      <c r="GN51">
        <f t="shared" si="51"/>
        <v>1413.74</v>
      </c>
      <c r="GO51">
        <f t="shared" si="52"/>
        <v>0</v>
      </c>
      <c r="GP51">
        <f t="shared" si="53"/>
        <v>0</v>
      </c>
      <c r="GR51">
        <v>0</v>
      </c>
      <c r="GS51">
        <v>3</v>
      </c>
      <c r="GT51">
        <v>0</v>
      </c>
      <c r="GU51" t="s">
        <v>719</v>
      </c>
      <c r="GV51">
        <f t="shared" si="54"/>
        <v>0</v>
      </c>
      <c r="GW51">
        <v>1</v>
      </c>
      <c r="GX51">
        <f t="shared" si="55"/>
        <v>0</v>
      </c>
      <c r="HA51">
        <v>0</v>
      </c>
      <c r="HB51">
        <v>0</v>
      </c>
      <c r="IK51">
        <v>0</v>
      </c>
    </row>
    <row r="53" spans="1:255" x14ac:dyDescent="0.2">
      <c r="A53" s="3">
        <v>51</v>
      </c>
      <c r="B53" s="3">
        <f>B26</f>
        <v>1</v>
      </c>
      <c r="C53" s="3">
        <f>A26</f>
        <v>4</v>
      </c>
      <c r="D53" s="3">
        <f>ROW(A26)</f>
        <v>26</v>
      </c>
      <c r="E53" s="3"/>
      <c r="F53" s="3" t="str">
        <f>IF(F26&lt;&gt;"",F26,"")</f>
        <v>1</v>
      </c>
      <c r="G53" s="3" t="str">
        <f>IF(G26&lt;&gt;"",G26,"")</f>
        <v>разборка обмуровки</v>
      </c>
      <c r="H53" s="3">
        <v>0</v>
      </c>
      <c r="I53" s="3"/>
      <c r="J53" s="3"/>
      <c r="K53" s="3"/>
      <c r="L53" s="3"/>
      <c r="M53" s="3"/>
      <c r="N53" s="3"/>
      <c r="O53" s="3">
        <f t="shared" ref="O53:T53" si="64">ROUND(AB53,2)</f>
        <v>6148.6</v>
      </c>
      <c r="P53" s="3">
        <f t="shared" si="64"/>
        <v>0</v>
      </c>
      <c r="Q53" s="3">
        <f t="shared" si="64"/>
        <v>4434.25</v>
      </c>
      <c r="R53" s="3">
        <f t="shared" si="64"/>
        <v>428.64</v>
      </c>
      <c r="S53" s="3">
        <f t="shared" si="64"/>
        <v>1714.35</v>
      </c>
      <c r="T53" s="3">
        <f t="shared" si="64"/>
        <v>0</v>
      </c>
      <c r="U53" s="3">
        <f>AH53</f>
        <v>211.83273599999998</v>
      </c>
      <c r="V53" s="3">
        <f>AI53</f>
        <v>0</v>
      </c>
      <c r="W53" s="3">
        <f>ROUND(AJ53,2)</f>
        <v>0</v>
      </c>
      <c r="X53" s="3">
        <f>ROUND(AK53,2)</f>
        <v>2245.33</v>
      </c>
      <c r="Y53" s="3">
        <f>ROUND(AL53,2)</f>
        <v>1367.67</v>
      </c>
      <c r="Z53" s="3"/>
      <c r="AA53" s="3"/>
      <c r="AB53" s="3">
        <f>ROUND(SUMIF(AA30:AA51,"=28925307",O30:O51),2)</f>
        <v>6148.6</v>
      </c>
      <c r="AC53" s="3">
        <f>ROUND(SUMIF(AA30:AA51,"=28925307",P30:P51),2)</f>
        <v>0</v>
      </c>
      <c r="AD53" s="3">
        <f>ROUND(SUMIF(AA30:AA51,"=28925307",Q30:Q51),2)</f>
        <v>4434.25</v>
      </c>
      <c r="AE53" s="3">
        <f>ROUND(SUMIF(AA30:AA51,"=28925307",R30:R51),2)</f>
        <v>428.64</v>
      </c>
      <c r="AF53" s="3">
        <f>ROUND(SUMIF(AA30:AA51,"=28925307",S30:S51),2)</f>
        <v>1714.35</v>
      </c>
      <c r="AG53" s="3">
        <f>ROUND(SUMIF(AA30:AA51,"=28925307",T30:T51),2)</f>
        <v>0</v>
      </c>
      <c r="AH53" s="3">
        <f>SUMIF(AA30:AA51,"=28925307",U30:U51)</f>
        <v>211.83273599999998</v>
      </c>
      <c r="AI53" s="3">
        <f>SUMIF(AA30:AA51,"=28925307",V30:V51)</f>
        <v>0</v>
      </c>
      <c r="AJ53" s="3">
        <f>ROUND(SUMIF(AA30:AA51,"=28925307",W30:W51),2)</f>
        <v>0</v>
      </c>
      <c r="AK53" s="3">
        <f>ROUND(SUMIF(AA30:AA51,"=28925307",X30:X51),2)</f>
        <v>2245.33</v>
      </c>
      <c r="AL53" s="3">
        <f>ROUND(SUMIF(AA30:AA51,"=28925307",Y30:Y51),2)</f>
        <v>1367.67</v>
      </c>
      <c r="AM53" s="3"/>
      <c r="AN53" s="3"/>
      <c r="AO53" s="3">
        <f t="shared" ref="AO53:BC53" si="65">ROUND(BX53,2)</f>
        <v>0</v>
      </c>
      <c r="AP53" s="3">
        <f t="shared" si="65"/>
        <v>0</v>
      </c>
      <c r="AQ53" s="3">
        <f t="shared" si="65"/>
        <v>0</v>
      </c>
      <c r="AR53" s="3">
        <f t="shared" si="65"/>
        <v>9761.6</v>
      </c>
      <c r="AS53" s="3">
        <f t="shared" si="65"/>
        <v>9761.6</v>
      </c>
      <c r="AT53" s="3">
        <f t="shared" si="65"/>
        <v>0</v>
      </c>
      <c r="AU53" s="3">
        <f t="shared" si="65"/>
        <v>0</v>
      </c>
      <c r="AV53" s="3">
        <f t="shared" si="65"/>
        <v>0</v>
      </c>
      <c r="AW53" s="3">
        <f t="shared" si="65"/>
        <v>0</v>
      </c>
      <c r="AX53" s="3">
        <f t="shared" si="65"/>
        <v>0</v>
      </c>
      <c r="AY53" s="3">
        <f t="shared" si="65"/>
        <v>0</v>
      </c>
      <c r="AZ53" s="3">
        <f t="shared" si="65"/>
        <v>0</v>
      </c>
      <c r="BA53" s="3">
        <f t="shared" si="65"/>
        <v>0</v>
      </c>
      <c r="BB53" s="3">
        <f t="shared" si="65"/>
        <v>0</v>
      </c>
      <c r="BC53" s="3">
        <f t="shared" si="65"/>
        <v>0</v>
      </c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>
        <f>ROUND(SUMIF(AA30:AA51,"=28925307",FQ30:FQ51),2)</f>
        <v>0</v>
      </c>
      <c r="BY53" s="3">
        <f>ROUND(SUMIF(AA30:AA51,"=28925307",FR30:FR51),2)</f>
        <v>0</v>
      </c>
      <c r="BZ53" s="3">
        <f>ROUND(SUMIF(AA30:AA51,"=28925307",GL30:GL51),2)</f>
        <v>0</v>
      </c>
      <c r="CA53" s="3">
        <f>ROUND(SUMIF(AA30:AA51,"=28925307",GM30:GM51),2)</f>
        <v>9761.6</v>
      </c>
      <c r="CB53" s="3">
        <f>ROUND(SUMIF(AA30:AA51,"=28925307",GN30:GN51),2)</f>
        <v>9761.6</v>
      </c>
      <c r="CC53" s="3">
        <f>ROUND(SUMIF(AA30:AA51,"=28925307",GO30:GO51),2)</f>
        <v>0</v>
      </c>
      <c r="CD53" s="3">
        <f>ROUND(SUMIF(AA30:AA51,"=28925307",GP30:GP51),2)</f>
        <v>0</v>
      </c>
      <c r="CE53" s="3">
        <f>AC53-BX53</f>
        <v>0</v>
      </c>
      <c r="CF53" s="3">
        <f>AC53-BY53</f>
        <v>0</v>
      </c>
      <c r="CG53" s="3">
        <f>BX53-BZ53</f>
        <v>0</v>
      </c>
      <c r="CH53" s="3">
        <f>AC53-BX53-BY53+BZ53</f>
        <v>0</v>
      </c>
      <c r="CI53" s="3">
        <f>BY53-BZ53</f>
        <v>0</v>
      </c>
      <c r="CJ53" s="3">
        <f>ROUND(SUMIF(AA30:AA51,"=28925307",GX30:GX51),2)</f>
        <v>0</v>
      </c>
      <c r="CK53" s="3">
        <f>ROUND(SUMIF(AA30:AA51,"=28925307",GY30:GY51),2)</f>
        <v>0</v>
      </c>
      <c r="CL53" s="3">
        <f>ROUND(SUMIF(AA30:AA51,"=28925307",GZ30:GZ51),2)</f>
        <v>0</v>
      </c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4">
        <f t="shared" ref="DG53:DL53" si="66">ROUND(DT53,2)</f>
        <v>65962.31</v>
      </c>
      <c r="DH53" s="4">
        <f t="shared" si="66"/>
        <v>0</v>
      </c>
      <c r="DI53" s="4">
        <f t="shared" si="66"/>
        <v>34143.75</v>
      </c>
      <c r="DJ53" s="4">
        <f t="shared" si="66"/>
        <v>7955.44</v>
      </c>
      <c r="DK53" s="4">
        <f t="shared" si="66"/>
        <v>31818.560000000001</v>
      </c>
      <c r="DL53" s="4">
        <f t="shared" si="66"/>
        <v>0</v>
      </c>
      <c r="DM53" s="4">
        <f>DZ53</f>
        <v>211.83273599999998</v>
      </c>
      <c r="DN53" s="4">
        <f>EA53</f>
        <v>0</v>
      </c>
      <c r="DO53" s="4">
        <f>ROUND(EB53,2)</f>
        <v>0</v>
      </c>
      <c r="DP53" s="4">
        <f>ROUND(EC53,2)</f>
        <v>35327.32</v>
      </c>
      <c r="DQ53" s="4">
        <f>ROUND(ED53,2)</f>
        <v>20231.080000000002</v>
      </c>
      <c r="DR53" s="4"/>
      <c r="DS53" s="4"/>
      <c r="DT53" s="4">
        <f>ROUND(SUMIF(AA30:AA51,"=28925308",O30:O51),2)</f>
        <v>65962.31</v>
      </c>
      <c r="DU53" s="4">
        <f>ROUND(SUMIF(AA30:AA51,"=28925308",P30:P51),2)</f>
        <v>0</v>
      </c>
      <c r="DV53" s="4">
        <f>ROUND(SUMIF(AA30:AA51,"=28925308",Q30:Q51),2)</f>
        <v>34143.75</v>
      </c>
      <c r="DW53" s="4">
        <f>ROUND(SUMIF(AA30:AA51,"=28925308",R30:R51),2)</f>
        <v>7955.44</v>
      </c>
      <c r="DX53" s="4">
        <f>ROUND(SUMIF(AA30:AA51,"=28925308",S30:S51),2)</f>
        <v>31818.560000000001</v>
      </c>
      <c r="DY53" s="4">
        <f>ROUND(SUMIF(AA30:AA51,"=28925308",T30:T51),2)</f>
        <v>0</v>
      </c>
      <c r="DZ53" s="4">
        <f>SUMIF(AA30:AA51,"=28925308",U30:U51)</f>
        <v>211.83273599999998</v>
      </c>
      <c r="EA53" s="4">
        <f>SUMIF(AA30:AA51,"=28925308",V30:V51)</f>
        <v>0</v>
      </c>
      <c r="EB53" s="4">
        <f>ROUND(SUMIF(AA30:AA51,"=28925308",W30:W51),2)</f>
        <v>0</v>
      </c>
      <c r="EC53" s="4">
        <f>ROUND(SUMIF(AA30:AA51,"=28925308",X30:X51),2)</f>
        <v>35327.32</v>
      </c>
      <c r="ED53" s="4">
        <f>ROUND(SUMIF(AA30:AA51,"=28925308",Y30:Y51),2)</f>
        <v>20231.080000000002</v>
      </c>
      <c r="EE53" s="4"/>
      <c r="EF53" s="4"/>
      <c r="EG53" s="4">
        <f t="shared" ref="EG53:EU53" si="67">ROUND(FP53,2)</f>
        <v>0</v>
      </c>
      <c r="EH53" s="4">
        <f t="shared" si="67"/>
        <v>0</v>
      </c>
      <c r="EI53" s="4">
        <f t="shared" si="67"/>
        <v>0</v>
      </c>
      <c r="EJ53" s="4">
        <f t="shared" si="67"/>
        <v>121520.71</v>
      </c>
      <c r="EK53" s="4">
        <f t="shared" si="67"/>
        <v>121520.71</v>
      </c>
      <c r="EL53" s="4">
        <f t="shared" si="67"/>
        <v>0</v>
      </c>
      <c r="EM53" s="4">
        <f t="shared" si="67"/>
        <v>0</v>
      </c>
      <c r="EN53" s="4">
        <f t="shared" si="67"/>
        <v>0</v>
      </c>
      <c r="EO53" s="4">
        <f t="shared" si="67"/>
        <v>0</v>
      </c>
      <c r="EP53" s="4">
        <f t="shared" si="67"/>
        <v>0</v>
      </c>
      <c r="EQ53" s="4">
        <f t="shared" si="67"/>
        <v>0</v>
      </c>
      <c r="ER53" s="4">
        <f t="shared" si="67"/>
        <v>0</v>
      </c>
      <c r="ES53" s="4">
        <f t="shared" si="67"/>
        <v>0</v>
      </c>
      <c r="ET53" s="4">
        <f t="shared" si="67"/>
        <v>0</v>
      </c>
      <c r="EU53" s="4">
        <f t="shared" si="67"/>
        <v>0</v>
      </c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>
        <f>ROUND(SUMIF(AA30:AA51,"=28925308",FQ30:FQ51),2)</f>
        <v>0</v>
      </c>
      <c r="FQ53" s="4">
        <f>ROUND(SUMIF(AA30:AA51,"=28925308",FR30:FR51),2)</f>
        <v>0</v>
      </c>
      <c r="FR53" s="4">
        <f>ROUND(SUMIF(AA30:AA51,"=28925308",GL30:GL51),2)</f>
        <v>0</v>
      </c>
      <c r="FS53" s="4">
        <f>ROUND(SUMIF(AA30:AA51,"=28925308",GM30:GM51),2)</f>
        <v>121520.71</v>
      </c>
      <c r="FT53" s="4">
        <f>ROUND(SUMIF(AA30:AA51,"=28925308",GN30:GN51),2)</f>
        <v>121520.71</v>
      </c>
      <c r="FU53" s="4">
        <f>ROUND(SUMIF(AA30:AA51,"=28925308",GO30:GO51),2)</f>
        <v>0</v>
      </c>
      <c r="FV53" s="4">
        <f>ROUND(SUMIF(AA30:AA51,"=28925308",GP30:GP51),2)</f>
        <v>0</v>
      </c>
      <c r="FW53" s="4">
        <f>DU53-FP53</f>
        <v>0</v>
      </c>
      <c r="FX53" s="4">
        <f>DU53-FQ53</f>
        <v>0</v>
      </c>
      <c r="FY53" s="4">
        <f>FP53-FR53</f>
        <v>0</v>
      </c>
      <c r="FZ53" s="4">
        <f>DU53-FP53-FQ53+FR53</f>
        <v>0</v>
      </c>
      <c r="GA53" s="4">
        <f>FQ53-FR53</f>
        <v>0</v>
      </c>
      <c r="GB53" s="4">
        <f>ROUND(SUMIF(AA30:AA51,"=28925308",GX30:GX51),2)</f>
        <v>0</v>
      </c>
      <c r="GC53" s="4">
        <f>ROUND(SUMIF(AA30:AA51,"=28925308",GY30:GY51),2)</f>
        <v>0</v>
      </c>
      <c r="GD53" s="4">
        <f>ROUND(SUMIF(AA30:AA51,"=28925308",GZ30:GZ51),2)</f>
        <v>0</v>
      </c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>
        <v>0</v>
      </c>
    </row>
    <row r="55" spans="1:255" x14ac:dyDescent="0.2">
      <c r="A55" s="5">
        <v>50</v>
      </c>
      <c r="B55" s="5">
        <v>0</v>
      </c>
      <c r="C55" s="5">
        <v>0</v>
      </c>
      <c r="D55" s="5">
        <v>1</v>
      </c>
      <c r="E55" s="5">
        <v>201</v>
      </c>
      <c r="F55" s="5">
        <f>ROUND(Source!O53,O55)</f>
        <v>6148.6</v>
      </c>
      <c r="G55" s="5" t="s">
        <v>5</v>
      </c>
      <c r="H55" s="5" t="s">
        <v>6</v>
      </c>
      <c r="I55" s="5"/>
      <c r="J55" s="5"/>
      <c r="K55" s="5">
        <v>201</v>
      </c>
      <c r="L55" s="5">
        <v>1</v>
      </c>
      <c r="M55" s="5">
        <v>3</v>
      </c>
      <c r="N55" s="5" t="s">
        <v>719</v>
      </c>
      <c r="O55" s="5">
        <v>2</v>
      </c>
      <c r="P55" s="5">
        <f>ROUND(Source!DG53,O55)</f>
        <v>65962.31</v>
      </c>
      <c r="Q55" s="5"/>
      <c r="R55" s="5"/>
      <c r="S55" s="5"/>
      <c r="T55" s="5"/>
      <c r="U55" s="5"/>
      <c r="V55" s="5"/>
      <c r="W55" s="5"/>
    </row>
    <row r="56" spans="1:255" x14ac:dyDescent="0.2">
      <c r="A56" s="5">
        <v>50</v>
      </c>
      <c r="B56" s="5">
        <v>0</v>
      </c>
      <c r="C56" s="5">
        <v>0</v>
      </c>
      <c r="D56" s="5">
        <v>1</v>
      </c>
      <c r="E56" s="5">
        <v>202</v>
      </c>
      <c r="F56" s="5">
        <f>ROUND(Source!P53,O56)</f>
        <v>0</v>
      </c>
      <c r="G56" s="5" t="s">
        <v>7</v>
      </c>
      <c r="H56" s="5" t="s">
        <v>8</v>
      </c>
      <c r="I56" s="5"/>
      <c r="J56" s="5"/>
      <c r="K56" s="5">
        <v>202</v>
      </c>
      <c r="L56" s="5">
        <v>2</v>
      </c>
      <c r="M56" s="5">
        <v>3</v>
      </c>
      <c r="N56" s="5" t="s">
        <v>719</v>
      </c>
      <c r="O56" s="5">
        <v>2</v>
      </c>
      <c r="P56" s="5">
        <f>ROUND(Source!DH53,O56)</f>
        <v>0</v>
      </c>
      <c r="Q56" s="5"/>
      <c r="R56" s="5"/>
      <c r="S56" s="5"/>
      <c r="T56" s="5"/>
      <c r="U56" s="5"/>
      <c r="V56" s="5"/>
      <c r="W56" s="5"/>
    </row>
    <row r="57" spans="1:255" x14ac:dyDescent="0.2">
      <c r="A57" s="5">
        <v>50</v>
      </c>
      <c r="B57" s="5">
        <v>0</v>
      </c>
      <c r="C57" s="5">
        <v>0</v>
      </c>
      <c r="D57" s="5">
        <v>1</v>
      </c>
      <c r="E57" s="5">
        <v>222</v>
      </c>
      <c r="F57" s="5">
        <f>ROUND(Source!AO53,O57)</f>
        <v>0</v>
      </c>
      <c r="G57" s="5" t="s">
        <v>9</v>
      </c>
      <c r="H57" s="5" t="s">
        <v>10</v>
      </c>
      <c r="I57" s="5"/>
      <c r="J57" s="5"/>
      <c r="K57" s="5">
        <v>222</v>
      </c>
      <c r="L57" s="5">
        <v>3</v>
      </c>
      <c r="M57" s="5">
        <v>3</v>
      </c>
      <c r="N57" s="5" t="s">
        <v>719</v>
      </c>
      <c r="O57" s="5">
        <v>2</v>
      </c>
      <c r="P57" s="5">
        <f>ROUND(Source!EG53,O57)</f>
        <v>0</v>
      </c>
      <c r="Q57" s="5"/>
      <c r="R57" s="5"/>
      <c r="S57" s="5"/>
      <c r="T57" s="5"/>
      <c r="U57" s="5"/>
      <c r="V57" s="5"/>
      <c r="W57" s="5"/>
    </row>
    <row r="58" spans="1:255" x14ac:dyDescent="0.2">
      <c r="A58" s="5">
        <v>50</v>
      </c>
      <c r="B58" s="5">
        <v>0</v>
      </c>
      <c r="C58" s="5">
        <v>0</v>
      </c>
      <c r="D58" s="5">
        <v>1</v>
      </c>
      <c r="E58" s="5">
        <v>225</v>
      </c>
      <c r="F58" s="5">
        <f>ROUND(Source!AV53,O58)</f>
        <v>0</v>
      </c>
      <c r="G58" s="5" t="s">
        <v>11</v>
      </c>
      <c r="H58" s="5" t="s">
        <v>12</v>
      </c>
      <c r="I58" s="5"/>
      <c r="J58" s="5"/>
      <c r="K58" s="5">
        <v>225</v>
      </c>
      <c r="L58" s="5">
        <v>4</v>
      </c>
      <c r="M58" s="5">
        <v>3</v>
      </c>
      <c r="N58" s="5" t="s">
        <v>719</v>
      </c>
      <c r="O58" s="5">
        <v>2</v>
      </c>
      <c r="P58" s="5">
        <f>ROUND(Source!EN53,O58)</f>
        <v>0</v>
      </c>
      <c r="Q58" s="5"/>
      <c r="R58" s="5"/>
      <c r="S58" s="5"/>
      <c r="T58" s="5"/>
      <c r="U58" s="5"/>
      <c r="V58" s="5"/>
      <c r="W58" s="5"/>
    </row>
    <row r="59" spans="1:255" x14ac:dyDescent="0.2">
      <c r="A59" s="5">
        <v>50</v>
      </c>
      <c r="B59" s="5">
        <v>0</v>
      </c>
      <c r="C59" s="5">
        <v>0</v>
      </c>
      <c r="D59" s="5">
        <v>1</v>
      </c>
      <c r="E59" s="5">
        <v>226</v>
      </c>
      <c r="F59" s="5">
        <f>ROUND(Source!AW53,O59)</f>
        <v>0</v>
      </c>
      <c r="G59" s="5" t="s">
        <v>13</v>
      </c>
      <c r="H59" s="5" t="s">
        <v>14</v>
      </c>
      <c r="I59" s="5"/>
      <c r="J59" s="5"/>
      <c r="K59" s="5">
        <v>226</v>
      </c>
      <c r="L59" s="5">
        <v>5</v>
      </c>
      <c r="M59" s="5">
        <v>3</v>
      </c>
      <c r="N59" s="5" t="s">
        <v>719</v>
      </c>
      <c r="O59" s="5">
        <v>2</v>
      </c>
      <c r="P59" s="5">
        <f>ROUND(Source!EO53,O59)</f>
        <v>0</v>
      </c>
      <c r="Q59" s="5"/>
      <c r="R59" s="5"/>
      <c r="S59" s="5"/>
      <c r="T59" s="5"/>
      <c r="U59" s="5"/>
      <c r="V59" s="5"/>
      <c r="W59" s="5"/>
    </row>
    <row r="60" spans="1:255" x14ac:dyDescent="0.2">
      <c r="A60" s="5">
        <v>50</v>
      </c>
      <c r="B60" s="5">
        <v>0</v>
      </c>
      <c r="C60" s="5">
        <v>0</v>
      </c>
      <c r="D60" s="5">
        <v>1</v>
      </c>
      <c r="E60" s="5">
        <v>227</v>
      </c>
      <c r="F60" s="5">
        <f>ROUND(Source!AX53,O60)</f>
        <v>0</v>
      </c>
      <c r="G60" s="5" t="s">
        <v>15</v>
      </c>
      <c r="H60" s="5" t="s">
        <v>16</v>
      </c>
      <c r="I60" s="5"/>
      <c r="J60" s="5"/>
      <c r="K60" s="5">
        <v>227</v>
      </c>
      <c r="L60" s="5">
        <v>6</v>
      </c>
      <c r="M60" s="5">
        <v>3</v>
      </c>
      <c r="N60" s="5" t="s">
        <v>719</v>
      </c>
      <c r="O60" s="5">
        <v>2</v>
      </c>
      <c r="P60" s="5">
        <f>ROUND(Source!EP53,O60)</f>
        <v>0</v>
      </c>
      <c r="Q60" s="5"/>
      <c r="R60" s="5"/>
      <c r="S60" s="5"/>
      <c r="T60" s="5"/>
      <c r="U60" s="5"/>
      <c r="V60" s="5"/>
      <c r="W60" s="5"/>
    </row>
    <row r="61" spans="1:255" x14ac:dyDescent="0.2">
      <c r="A61" s="5">
        <v>50</v>
      </c>
      <c r="B61" s="5">
        <v>0</v>
      </c>
      <c r="C61" s="5">
        <v>0</v>
      </c>
      <c r="D61" s="5">
        <v>1</v>
      </c>
      <c r="E61" s="5">
        <v>228</v>
      </c>
      <c r="F61" s="5">
        <f>ROUND(Source!AY53,O61)</f>
        <v>0</v>
      </c>
      <c r="G61" s="5" t="s">
        <v>17</v>
      </c>
      <c r="H61" s="5" t="s">
        <v>18</v>
      </c>
      <c r="I61" s="5"/>
      <c r="J61" s="5"/>
      <c r="K61" s="5">
        <v>228</v>
      </c>
      <c r="L61" s="5">
        <v>7</v>
      </c>
      <c r="M61" s="5">
        <v>3</v>
      </c>
      <c r="N61" s="5" t="s">
        <v>719</v>
      </c>
      <c r="O61" s="5">
        <v>2</v>
      </c>
      <c r="P61" s="5">
        <f>ROUND(Source!EQ53,O61)</f>
        <v>0</v>
      </c>
      <c r="Q61" s="5"/>
      <c r="R61" s="5"/>
      <c r="S61" s="5"/>
      <c r="T61" s="5"/>
      <c r="U61" s="5"/>
      <c r="V61" s="5"/>
      <c r="W61" s="5"/>
    </row>
    <row r="62" spans="1:255" x14ac:dyDescent="0.2">
      <c r="A62" s="5">
        <v>50</v>
      </c>
      <c r="B62" s="5">
        <v>0</v>
      </c>
      <c r="C62" s="5">
        <v>0</v>
      </c>
      <c r="D62" s="5">
        <v>1</v>
      </c>
      <c r="E62" s="5">
        <v>216</v>
      </c>
      <c r="F62" s="5">
        <f>ROUND(Source!AP53,O62)</f>
        <v>0</v>
      </c>
      <c r="G62" s="5" t="s">
        <v>19</v>
      </c>
      <c r="H62" s="5" t="s">
        <v>20</v>
      </c>
      <c r="I62" s="5"/>
      <c r="J62" s="5"/>
      <c r="K62" s="5">
        <v>216</v>
      </c>
      <c r="L62" s="5">
        <v>8</v>
      </c>
      <c r="M62" s="5">
        <v>3</v>
      </c>
      <c r="N62" s="5" t="s">
        <v>719</v>
      </c>
      <c r="O62" s="5">
        <v>2</v>
      </c>
      <c r="P62" s="5">
        <f>ROUND(Source!EH53,O62)</f>
        <v>0</v>
      </c>
      <c r="Q62" s="5"/>
      <c r="R62" s="5"/>
      <c r="S62" s="5"/>
      <c r="T62" s="5"/>
      <c r="U62" s="5"/>
      <c r="V62" s="5"/>
      <c r="W62" s="5"/>
    </row>
    <row r="63" spans="1:255" x14ac:dyDescent="0.2">
      <c r="A63" s="5">
        <v>50</v>
      </c>
      <c r="B63" s="5">
        <v>0</v>
      </c>
      <c r="C63" s="5">
        <v>0</v>
      </c>
      <c r="D63" s="5">
        <v>1</v>
      </c>
      <c r="E63" s="5">
        <v>223</v>
      </c>
      <c r="F63" s="5">
        <f>ROUND(Source!AQ53,O63)</f>
        <v>0</v>
      </c>
      <c r="G63" s="5" t="s">
        <v>21</v>
      </c>
      <c r="H63" s="5" t="s">
        <v>22</v>
      </c>
      <c r="I63" s="5"/>
      <c r="J63" s="5"/>
      <c r="K63" s="5">
        <v>223</v>
      </c>
      <c r="L63" s="5">
        <v>9</v>
      </c>
      <c r="M63" s="5">
        <v>3</v>
      </c>
      <c r="N63" s="5" t="s">
        <v>719</v>
      </c>
      <c r="O63" s="5">
        <v>2</v>
      </c>
      <c r="P63" s="5">
        <f>ROUND(Source!EI53,O63)</f>
        <v>0</v>
      </c>
      <c r="Q63" s="5"/>
      <c r="R63" s="5"/>
      <c r="S63" s="5"/>
      <c r="T63" s="5"/>
      <c r="U63" s="5"/>
      <c r="V63" s="5"/>
      <c r="W63" s="5"/>
    </row>
    <row r="64" spans="1:255" x14ac:dyDescent="0.2">
      <c r="A64" s="5">
        <v>50</v>
      </c>
      <c r="B64" s="5">
        <v>0</v>
      </c>
      <c r="C64" s="5">
        <v>0</v>
      </c>
      <c r="D64" s="5">
        <v>1</v>
      </c>
      <c r="E64" s="5">
        <v>229</v>
      </c>
      <c r="F64" s="5">
        <f>ROUND(Source!AZ53,O64)</f>
        <v>0</v>
      </c>
      <c r="G64" s="5" t="s">
        <v>23</v>
      </c>
      <c r="H64" s="5" t="s">
        <v>24</v>
      </c>
      <c r="I64" s="5"/>
      <c r="J64" s="5"/>
      <c r="K64" s="5">
        <v>229</v>
      </c>
      <c r="L64" s="5">
        <v>10</v>
      </c>
      <c r="M64" s="5">
        <v>3</v>
      </c>
      <c r="N64" s="5" t="s">
        <v>719</v>
      </c>
      <c r="O64" s="5">
        <v>2</v>
      </c>
      <c r="P64" s="5">
        <f>ROUND(Source!ER53,O64)</f>
        <v>0</v>
      </c>
      <c r="Q64" s="5"/>
      <c r="R64" s="5"/>
      <c r="S64" s="5"/>
      <c r="T64" s="5"/>
      <c r="U64" s="5"/>
      <c r="V64" s="5"/>
      <c r="W64" s="5"/>
    </row>
    <row r="65" spans="1:23" x14ac:dyDescent="0.2">
      <c r="A65" s="5">
        <v>50</v>
      </c>
      <c r="B65" s="5">
        <v>0</v>
      </c>
      <c r="C65" s="5">
        <v>0</v>
      </c>
      <c r="D65" s="5">
        <v>1</v>
      </c>
      <c r="E65" s="5">
        <v>203</v>
      </c>
      <c r="F65" s="5">
        <f>ROUND(Source!Q53,O65)</f>
        <v>4434.25</v>
      </c>
      <c r="G65" s="5" t="s">
        <v>25</v>
      </c>
      <c r="H65" s="5" t="s">
        <v>26</v>
      </c>
      <c r="I65" s="5"/>
      <c r="J65" s="5"/>
      <c r="K65" s="5">
        <v>203</v>
      </c>
      <c r="L65" s="5">
        <v>11</v>
      </c>
      <c r="M65" s="5">
        <v>3</v>
      </c>
      <c r="N65" s="5" t="s">
        <v>719</v>
      </c>
      <c r="O65" s="5">
        <v>2</v>
      </c>
      <c r="P65" s="5">
        <f>ROUND(Source!DI53,O65)</f>
        <v>34143.75</v>
      </c>
      <c r="Q65" s="5"/>
      <c r="R65" s="5"/>
      <c r="S65" s="5"/>
      <c r="T65" s="5"/>
      <c r="U65" s="5"/>
      <c r="V65" s="5"/>
      <c r="W65" s="5"/>
    </row>
    <row r="66" spans="1:23" x14ac:dyDescent="0.2">
      <c r="A66" s="5">
        <v>50</v>
      </c>
      <c r="B66" s="5">
        <v>0</v>
      </c>
      <c r="C66" s="5">
        <v>0</v>
      </c>
      <c r="D66" s="5">
        <v>1</v>
      </c>
      <c r="E66" s="5">
        <v>231</v>
      </c>
      <c r="F66" s="5">
        <f>ROUND(Source!BB53,O66)</f>
        <v>0</v>
      </c>
      <c r="G66" s="5" t="s">
        <v>27</v>
      </c>
      <c r="H66" s="5" t="s">
        <v>28</v>
      </c>
      <c r="I66" s="5"/>
      <c r="J66" s="5"/>
      <c r="K66" s="5">
        <v>231</v>
      </c>
      <c r="L66" s="5">
        <v>12</v>
      </c>
      <c r="M66" s="5">
        <v>3</v>
      </c>
      <c r="N66" s="5" t="s">
        <v>719</v>
      </c>
      <c r="O66" s="5">
        <v>2</v>
      </c>
      <c r="P66" s="5">
        <f>ROUND(Source!ET53,O66)</f>
        <v>0</v>
      </c>
      <c r="Q66" s="5"/>
      <c r="R66" s="5"/>
      <c r="S66" s="5"/>
      <c r="T66" s="5"/>
      <c r="U66" s="5"/>
      <c r="V66" s="5"/>
      <c r="W66" s="5"/>
    </row>
    <row r="67" spans="1:23" x14ac:dyDescent="0.2">
      <c r="A67" s="5">
        <v>50</v>
      </c>
      <c r="B67" s="5">
        <v>0</v>
      </c>
      <c r="C67" s="5">
        <v>0</v>
      </c>
      <c r="D67" s="5">
        <v>1</v>
      </c>
      <c r="E67" s="5">
        <v>204</v>
      </c>
      <c r="F67" s="5">
        <f>ROUND(Source!R53,O67)</f>
        <v>428.64</v>
      </c>
      <c r="G67" s="5" t="s">
        <v>29</v>
      </c>
      <c r="H67" s="5" t="s">
        <v>30</v>
      </c>
      <c r="I67" s="5"/>
      <c r="J67" s="5"/>
      <c r="K67" s="5">
        <v>204</v>
      </c>
      <c r="L67" s="5">
        <v>13</v>
      </c>
      <c r="M67" s="5">
        <v>3</v>
      </c>
      <c r="N67" s="5" t="s">
        <v>719</v>
      </c>
      <c r="O67" s="5">
        <v>2</v>
      </c>
      <c r="P67" s="5">
        <f>ROUND(Source!DJ53,O67)</f>
        <v>7955.44</v>
      </c>
      <c r="Q67" s="5"/>
      <c r="R67" s="5"/>
      <c r="S67" s="5"/>
      <c r="T67" s="5"/>
      <c r="U67" s="5"/>
      <c r="V67" s="5"/>
      <c r="W67" s="5"/>
    </row>
    <row r="68" spans="1:23" x14ac:dyDescent="0.2">
      <c r="A68" s="5">
        <v>50</v>
      </c>
      <c r="B68" s="5">
        <v>0</v>
      </c>
      <c r="C68" s="5">
        <v>0</v>
      </c>
      <c r="D68" s="5">
        <v>1</v>
      </c>
      <c r="E68" s="5">
        <v>205</v>
      </c>
      <c r="F68" s="5">
        <f>ROUND(Source!S53,O68)</f>
        <v>1714.35</v>
      </c>
      <c r="G68" s="5" t="s">
        <v>31</v>
      </c>
      <c r="H68" s="5" t="s">
        <v>32</v>
      </c>
      <c r="I68" s="5"/>
      <c r="J68" s="5"/>
      <c r="K68" s="5">
        <v>205</v>
      </c>
      <c r="L68" s="5">
        <v>14</v>
      </c>
      <c r="M68" s="5">
        <v>3</v>
      </c>
      <c r="N68" s="5" t="s">
        <v>719</v>
      </c>
      <c r="O68" s="5">
        <v>2</v>
      </c>
      <c r="P68" s="5">
        <f>ROUND(Source!DK53,O68)</f>
        <v>31818.560000000001</v>
      </c>
      <c r="Q68" s="5"/>
      <c r="R68" s="5"/>
      <c r="S68" s="5"/>
      <c r="T68" s="5"/>
      <c r="U68" s="5"/>
      <c r="V68" s="5"/>
      <c r="W68" s="5"/>
    </row>
    <row r="69" spans="1:23" x14ac:dyDescent="0.2">
      <c r="A69" s="5">
        <v>50</v>
      </c>
      <c r="B69" s="5">
        <v>0</v>
      </c>
      <c r="C69" s="5">
        <v>0</v>
      </c>
      <c r="D69" s="5">
        <v>1</v>
      </c>
      <c r="E69" s="5">
        <v>232</v>
      </c>
      <c r="F69" s="5">
        <f>ROUND(Source!BC53,O69)</f>
        <v>0</v>
      </c>
      <c r="G69" s="5" t="s">
        <v>33</v>
      </c>
      <c r="H69" s="5" t="s">
        <v>34</v>
      </c>
      <c r="I69" s="5"/>
      <c r="J69" s="5"/>
      <c r="K69" s="5">
        <v>232</v>
      </c>
      <c r="L69" s="5">
        <v>15</v>
      </c>
      <c r="M69" s="5">
        <v>3</v>
      </c>
      <c r="N69" s="5" t="s">
        <v>719</v>
      </c>
      <c r="O69" s="5">
        <v>2</v>
      </c>
      <c r="P69" s="5">
        <f>ROUND(Source!EU53,O69)</f>
        <v>0</v>
      </c>
      <c r="Q69" s="5"/>
      <c r="R69" s="5"/>
      <c r="S69" s="5"/>
      <c r="T69" s="5"/>
      <c r="U69" s="5"/>
      <c r="V69" s="5"/>
      <c r="W69" s="5"/>
    </row>
    <row r="70" spans="1:23" x14ac:dyDescent="0.2">
      <c r="A70" s="5">
        <v>50</v>
      </c>
      <c r="B70" s="5">
        <v>0</v>
      </c>
      <c r="C70" s="5">
        <v>0</v>
      </c>
      <c r="D70" s="5">
        <v>1</v>
      </c>
      <c r="E70" s="5">
        <v>214</v>
      </c>
      <c r="F70" s="5">
        <f>ROUND(Source!AS53,O70)</f>
        <v>9761.6</v>
      </c>
      <c r="G70" s="5" t="s">
        <v>35</v>
      </c>
      <c r="H70" s="5" t="s">
        <v>36</v>
      </c>
      <c r="I70" s="5"/>
      <c r="J70" s="5"/>
      <c r="K70" s="5">
        <v>214</v>
      </c>
      <c r="L70" s="5">
        <v>16</v>
      </c>
      <c r="M70" s="5">
        <v>3</v>
      </c>
      <c r="N70" s="5" t="s">
        <v>719</v>
      </c>
      <c r="O70" s="5">
        <v>2</v>
      </c>
      <c r="P70" s="5">
        <f>ROUND(Source!EK53,O70)</f>
        <v>121520.71</v>
      </c>
      <c r="Q70" s="5"/>
      <c r="R70" s="5"/>
      <c r="S70" s="5"/>
      <c r="T70" s="5"/>
      <c r="U70" s="5"/>
      <c r="V70" s="5"/>
      <c r="W70" s="5"/>
    </row>
    <row r="71" spans="1:23" x14ac:dyDescent="0.2">
      <c r="A71" s="5">
        <v>50</v>
      </c>
      <c r="B71" s="5">
        <v>0</v>
      </c>
      <c r="C71" s="5">
        <v>0</v>
      </c>
      <c r="D71" s="5">
        <v>1</v>
      </c>
      <c r="E71" s="5">
        <v>215</v>
      </c>
      <c r="F71" s="5">
        <f>ROUND(Source!AT53,O71)</f>
        <v>0</v>
      </c>
      <c r="G71" s="5" t="s">
        <v>37</v>
      </c>
      <c r="H71" s="5" t="s">
        <v>38</v>
      </c>
      <c r="I71" s="5"/>
      <c r="J71" s="5"/>
      <c r="K71" s="5">
        <v>215</v>
      </c>
      <c r="L71" s="5">
        <v>17</v>
      </c>
      <c r="M71" s="5">
        <v>3</v>
      </c>
      <c r="N71" s="5" t="s">
        <v>719</v>
      </c>
      <c r="O71" s="5">
        <v>2</v>
      </c>
      <c r="P71" s="5">
        <f>ROUND(Source!EL53,O71)</f>
        <v>0</v>
      </c>
      <c r="Q71" s="5"/>
      <c r="R71" s="5"/>
      <c r="S71" s="5"/>
      <c r="T71" s="5"/>
      <c r="U71" s="5"/>
      <c r="V71" s="5"/>
      <c r="W71" s="5"/>
    </row>
    <row r="72" spans="1:23" x14ac:dyDescent="0.2">
      <c r="A72" s="5">
        <v>50</v>
      </c>
      <c r="B72" s="5">
        <v>0</v>
      </c>
      <c r="C72" s="5">
        <v>0</v>
      </c>
      <c r="D72" s="5">
        <v>1</v>
      </c>
      <c r="E72" s="5">
        <v>217</v>
      </c>
      <c r="F72" s="5">
        <f>ROUND(Source!AU53,O72)</f>
        <v>0</v>
      </c>
      <c r="G72" s="5" t="s">
        <v>39</v>
      </c>
      <c r="H72" s="5" t="s">
        <v>40</v>
      </c>
      <c r="I72" s="5"/>
      <c r="J72" s="5"/>
      <c r="K72" s="5">
        <v>217</v>
      </c>
      <c r="L72" s="5">
        <v>18</v>
      </c>
      <c r="M72" s="5">
        <v>3</v>
      </c>
      <c r="N72" s="5" t="s">
        <v>719</v>
      </c>
      <c r="O72" s="5">
        <v>2</v>
      </c>
      <c r="P72" s="5">
        <f>ROUND(Source!EM53,O72)</f>
        <v>0</v>
      </c>
      <c r="Q72" s="5"/>
      <c r="R72" s="5"/>
      <c r="S72" s="5"/>
      <c r="T72" s="5"/>
      <c r="U72" s="5"/>
      <c r="V72" s="5"/>
      <c r="W72" s="5"/>
    </row>
    <row r="73" spans="1:23" x14ac:dyDescent="0.2">
      <c r="A73" s="5">
        <v>50</v>
      </c>
      <c r="B73" s="5">
        <v>0</v>
      </c>
      <c r="C73" s="5">
        <v>0</v>
      </c>
      <c r="D73" s="5">
        <v>1</v>
      </c>
      <c r="E73" s="5">
        <v>230</v>
      </c>
      <c r="F73" s="5">
        <f>ROUND(Source!BA53,O73)</f>
        <v>0</v>
      </c>
      <c r="G73" s="5" t="s">
        <v>41</v>
      </c>
      <c r="H73" s="5" t="s">
        <v>42</v>
      </c>
      <c r="I73" s="5"/>
      <c r="J73" s="5"/>
      <c r="K73" s="5">
        <v>230</v>
      </c>
      <c r="L73" s="5">
        <v>19</v>
      </c>
      <c r="M73" s="5">
        <v>3</v>
      </c>
      <c r="N73" s="5" t="s">
        <v>719</v>
      </c>
      <c r="O73" s="5">
        <v>2</v>
      </c>
      <c r="P73" s="5">
        <f>ROUND(Source!ES53,O73)</f>
        <v>0</v>
      </c>
      <c r="Q73" s="5"/>
      <c r="R73" s="5"/>
      <c r="S73" s="5"/>
      <c r="T73" s="5"/>
      <c r="U73" s="5"/>
      <c r="V73" s="5"/>
      <c r="W73" s="5"/>
    </row>
    <row r="74" spans="1:23" x14ac:dyDescent="0.2">
      <c r="A74" s="5">
        <v>50</v>
      </c>
      <c r="B74" s="5">
        <v>0</v>
      </c>
      <c r="C74" s="5">
        <v>0</v>
      </c>
      <c r="D74" s="5">
        <v>1</v>
      </c>
      <c r="E74" s="5">
        <v>206</v>
      </c>
      <c r="F74" s="5">
        <f>ROUND(Source!T53,O74)</f>
        <v>0</v>
      </c>
      <c r="G74" s="5" t="s">
        <v>43</v>
      </c>
      <c r="H74" s="5" t="s">
        <v>44</v>
      </c>
      <c r="I74" s="5"/>
      <c r="J74" s="5"/>
      <c r="K74" s="5">
        <v>206</v>
      </c>
      <c r="L74" s="5">
        <v>20</v>
      </c>
      <c r="M74" s="5">
        <v>3</v>
      </c>
      <c r="N74" s="5" t="s">
        <v>719</v>
      </c>
      <c r="O74" s="5">
        <v>2</v>
      </c>
      <c r="P74" s="5">
        <f>ROUND(Source!DL53,O74)</f>
        <v>0</v>
      </c>
      <c r="Q74" s="5"/>
      <c r="R74" s="5"/>
      <c r="S74" s="5"/>
      <c r="T74" s="5"/>
      <c r="U74" s="5"/>
      <c r="V74" s="5"/>
      <c r="W74" s="5"/>
    </row>
    <row r="75" spans="1:23" x14ac:dyDescent="0.2">
      <c r="A75" s="5">
        <v>50</v>
      </c>
      <c r="B75" s="5">
        <v>0</v>
      </c>
      <c r="C75" s="5">
        <v>0</v>
      </c>
      <c r="D75" s="5">
        <v>1</v>
      </c>
      <c r="E75" s="5">
        <v>207</v>
      </c>
      <c r="F75" s="5">
        <f>Source!U53</f>
        <v>211.83273599999998</v>
      </c>
      <c r="G75" s="5" t="s">
        <v>45</v>
      </c>
      <c r="H75" s="5" t="s">
        <v>46</v>
      </c>
      <c r="I75" s="5"/>
      <c r="J75" s="5"/>
      <c r="K75" s="5">
        <v>207</v>
      </c>
      <c r="L75" s="5">
        <v>21</v>
      </c>
      <c r="M75" s="5">
        <v>3</v>
      </c>
      <c r="N75" s="5" t="s">
        <v>719</v>
      </c>
      <c r="O75" s="5">
        <v>-1</v>
      </c>
      <c r="P75" s="5">
        <f>Source!DM53</f>
        <v>211.83273599999998</v>
      </c>
      <c r="Q75" s="5"/>
      <c r="R75" s="5"/>
      <c r="S75" s="5"/>
      <c r="T75" s="5"/>
      <c r="U75" s="5"/>
      <c r="V75" s="5"/>
      <c r="W75" s="5"/>
    </row>
    <row r="76" spans="1:23" x14ac:dyDescent="0.2">
      <c r="A76" s="5">
        <v>50</v>
      </c>
      <c r="B76" s="5">
        <v>0</v>
      </c>
      <c r="C76" s="5">
        <v>0</v>
      </c>
      <c r="D76" s="5">
        <v>1</v>
      </c>
      <c r="E76" s="5">
        <v>208</v>
      </c>
      <c r="F76" s="5">
        <f>Source!V53</f>
        <v>0</v>
      </c>
      <c r="G76" s="5" t="s">
        <v>47</v>
      </c>
      <c r="H76" s="5" t="s">
        <v>48</v>
      </c>
      <c r="I76" s="5"/>
      <c r="J76" s="5"/>
      <c r="K76" s="5">
        <v>208</v>
      </c>
      <c r="L76" s="5">
        <v>22</v>
      </c>
      <c r="M76" s="5">
        <v>3</v>
      </c>
      <c r="N76" s="5" t="s">
        <v>719</v>
      </c>
      <c r="O76" s="5">
        <v>-1</v>
      </c>
      <c r="P76" s="5">
        <f>Source!DN53</f>
        <v>0</v>
      </c>
      <c r="Q76" s="5"/>
      <c r="R76" s="5"/>
      <c r="S76" s="5"/>
      <c r="T76" s="5"/>
      <c r="U76" s="5"/>
      <c r="V76" s="5"/>
      <c r="W76" s="5"/>
    </row>
    <row r="77" spans="1:23" x14ac:dyDescent="0.2">
      <c r="A77" s="5">
        <v>50</v>
      </c>
      <c r="B77" s="5">
        <v>0</v>
      </c>
      <c r="C77" s="5">
        <v>0</v>
      </c>
      <c r="D77" s="5">
        <v>1</v>
      </c>
      <c r="E77" s="5">
        <v>209</v>
      </c>
      <c r="F77" s="5">
        <f>ROUND(Source!W53,O77)</f>
        <v>0</v>
      </c>
      <c r="G77" s="5" t="s">
        <v>49</v>
      </c>
      <c r="H77" s="5" t="s">
        <v>50</v>
      </c>
      <c r="I77" s="5"/>
      <c r="J77" s="5"/>
      <c r="K77" s="5">
        <v>209</v>
      </c>
      <c r="L77" s="5">
        <v>23</v>
      </c>
      <c r="M77" s="5">
        <v>3</v>
      </c>
      <c r="N77" s="5" t="s">
        <v>719</v>
      </c>
      <c r="O77" s="5">
        <v>2</v>
      </c>
      <c r="P77" s="5">
        <f>ROUND(Source!DO53,O77)</f>
        <v>0</v>
      </c>
      <c r="Q77" s="5"/>
      <c r="R77" s="5"/>
      <c r="S77" s="5"/>
      <c r="T77" s="5"/>
      <c r="U77" s="5"/>
      <c r="V77" s="5"/>
      <c r="W77" s="5"/>
    </row>
    <row r="78" spans="1:23" x14ac:dyDescent="0.2">
      <c r="A78" s="5">
        <v>50</v>
      </c>
      <c r="B78" s="5">
        <v>0</v>
      </c>
      <c r="C78" s="5">
        <v>0</v>
      </c>
      <c r="D78" s="5">
        <v>1</v>
      </c>
      <c r="E78" s="5">
        <v>210</v>
      </c>
      <c r="F78" s="5">
        <f>ROUND(Source!X53,O78)</f>
        <v>2245.33</v>
      </c>
      <c r="G78" s="5" t="s">
        <v>51</v>
      </c>
      <c r="H78" s="5" t="s">
        <v>52</v>
      </c>
      <c r="I78" s="5"/>
      <c r="J78" s="5"/>
      <c r="K78" s="5">
        <v>210</v>
      </c>
      <c r="L78" s="5">
        <v>24</v>
      </c>
      <c r="M78" s="5">
        <v>3</v>
      </c>
      <c r="N78" s="5" t="s">
        <v>719</v>
      </c>
      <c r="O78" s="5">
        <v>2</v>
      </c>
      <c r="P78" s="5">
        <f>ROUND(Source!DP53,O78)</f>
        <v>35327.32</v>
      </c>
      <c r="Q78" s="5"/>
      <c r="R78" s="5"/>
      <c r="S78" s="5"/>
      <c r="T78" s="5"/>
      <c r="U78" s="5"/>
      <c r="V78" s="5"/>
      <c r="W78" s="5"/>
    </row>
    <row r="79" spans="1:23" x14ac:dyDescent="0.2">
      <c r="A79" s="5">
        <v>50</v>
      </c>
      <c r="B79" s="5">
        <v>0</v>
      </c>
      <c r="C79" s="5">
        <v>0</v>
      </c>
      <c r="D79" s="5">
        <v>1</v>
      </c>
      <c r="E79" s="5">
        <v>211</v>
      </c>
      <c r="F79" s="5">
        <f>ROUND(Source!Y53,O79)</f>
        <v>1367.67</v>
      </c>
      <c r="G79" s="5" t="s">
        <v>53</v>
      </c>
      <c r="H79" s="5" t="s">
        <v>54</v>
      </c>
      <c r="I79" s="5"/>
      <c r="J79" s="5"/>
      <c r="K79" s="5">
        <v>211</v>
      </c>
      <c r="L79" s="5">
        <v>25</v>
      </c>
      <c r="M79" s="5">
        <v>3</v>
      </c>
      <c r="N79" s="5" t="s">
        <v>719</v>
      </c>
      <c r="O79" s="5">
        <v>2</v>
      </c>
      <c r="P79" s="5">
        <f>ROUND(Source!DQ53,O79)</f>
        <v>20231.080000000002</v>
      </c>
      <c r="Q79" s="5"/>
      <c r="R79" s="5"/>
      <c r="S79" s="5"/>
      <c r="T79" s="5"/>
      <c r="U79" s="5"/>
      <c r="V79" s="5"/>
      <c r="W79" s="5"/>
    </row>
    <row r="80" spans="1:23" x14ac:dyDescent="0.2">
      <c r="A80" s="5">
        <v>50</v>
      </c>
      <c r="B80" s="5">
        <v>0</v>
      </c>
      <c r="C80" s="5">
        <v>0</v>
      </c>
      <c r="D80" s="5">
        <v>1</v>
      </c>
      <c r="E80" s="5">
        <v>224</v>
      </c>
      <c r="F80" s="5">
        <f>ROUND(Source!AR53,O80)</f>
        <v>9761.6</v>
      </c>
      <c r="G80" s="5" t="s">
        <v>55</v>
      </c>
      <c r="H80" s="5" t="s">
        <v>56</v>
      </c>
      <c r="I80" s="5"/>
      <c r="J80" s="5"/>
      <c r="K80" s="5">
        <v>224</v>
      </c>
      <c r="L80" s="5">
        <v>26</v>
      </c>
      <c r="M80" s="5">
        <v>3</v>
      </c>
      <c r="N80" s="5" t="s">
        <v>719</v>
      </c>
      <c r="O80" s="5">
        <v>2</v>
      </c>
      <c r="P80" s="5">
        <f>ROUND(Source!EJ53,O80)</f>
        <v>121520.71</v>
      </c>
      <c r="Q80" s="5"/>
      <c r="R80" s="5"/>
      <c r="S80" s="5"/>
      <c r="T80" s="5"/>
      <c r="U80" s="5"/>
      <c r="V80" s="5"/>
      <c r="W80" s="5"/>
    </row>
    <row r="82" spans="1:255" x14ac:dyDescent="0.2">
      <c r="A82" s="1">
        <v>4</v>
      </c>
      <c r="B82" s="1">
        <v>1</v>
      </c>
      <c r="C82" s="1"/>
      <c r="D82" s="1">
        <f>ROW(A115)</f>
        <v>115</v>
      </c>
      <c r="E82" s="1"/>
      <c r="F82" s="1" t="s">
        <v>752</v>
      </c>
      <c r="G82" s="1" t="s">
        <v>57</v>
      </c>
      <c r="H82" s="1" t="s">
        <v>719</v>
      </c>
      <c r="I82" s="1">
        <v>0</v>
      </c>
      <c r="J82" s="1"/>
      <c r="K82" s="1">
        <v>-1</v>
      </c>
      <c r="L82" s="1"/>
      <c r="M82" s="1"/>
      <c r="N82" s="1"/>
      <c r="O82" s="1"/>
      <c r="P82" s="1"/>
      <c r="Q82" s="1"/>
      <c r="R82" s="1"/>
      <c r="S82" s="1"/>
      <c r="T82" s="1"/>
      <c r="U82" s="1" t="s">
        <v>719</v>
      </c>
      <c r="V82" s="1">
        <v>2</v>
      </c>
      <c r="W82" s="1"/>
      <c r="X82" s="1"/>
      <c r="Y82" s="1"/>
      <c r="Z82" s="1"/>
      <c r="AA82" s="1"/>
      <c r="AB82" s="1" t="s">
        <v>719</v>
      </c>
      <c r="AC82" s="1" t="s">
        <v>719</v>
      </c>
      <c r="AD82" s="1" t="s">
        <v>719</v>
      </c>
      <c r="AE82" s="1" t="s">
        <v>719</v>
      </c>
      <c r="AF82" s="1" t="s">
        <v>719</v>
      </c>
      <c r="AG82" s="1" t="s">
        <v>719</v>
      </c>
      <c r="AH82" s="1"/>
      <c r="AI82" s="1"/>
      <c r="AJ82" s="1"/>
      <c r="AK82" s="1"/>
      <c r="AL82" s="1"/>
      <c r="AM82" s="1"/>
      <c r="AN82" s="1"/>
      <c r="AO82" s="1"/>
      <c r="AP82" s="1" t="s">
        <v>719</v>
      </c>
      <c r="AQ82" s="1" t="s">
        <v>719</v>
      </c>
      <c r="AR82" s="1" t="s">
        <v>719</v>
      </c>
      <c r="AS82" s="1"/>
      <c r="AT82" s="1"/>
      <c r="AU82" s="1"/>
      <c r="AV82" s="1"/>
      <c r="AW82" s="1"/>
      <c r="AX82" s="1"/>
      <c r="AY82" s="1"/>
      <c r="AZ82" s="1" t="s">
        <v>719</v>
      </c>
      <c r="BA82" s="1"/>
      <c r="BB82" s="1" t="s">
        <v>719</v>
      </c>
      <c r="BC82" s="1" t="s">
        <v>719</v>
      </c>
      <c r="BD82" s="1" t="s">
        <v>719</v>
      </c>
      <c r="BE82" s="1" t="s">
        <v>719</v>
      </c>
      <c r="BF82" s="1" t="s">
        <v>719</v>
      </c>
      <c r="BG82" s="1" t="s">
        <v>719</v>
      </c>
      <c r="BH82" s="1" t="s">
        <v>719</v>
      </c>
      <c r="BI82" s="1" t="s">
        <v>719</v>
      </c>
      <c r="BJ82" s="1" t="s">
        <v>719</v>
      </c>
      <c r="BK82" s="1" t="s">
        <v>719</v>
      </c>
      <c r="BL82" s="1" t="s">
        <v>719</v>
      </c>
      <c r="BM82" s="1" t="s">
        <v>719</v>
      </c>
      <c r="BN82" s="1" t="s">
        <v>719</v>
      </c>
      <c r="BO82" s="1" t="s">
        <v>719</v>
      </c>
      <c r="BP82" s="1" t="s">
        <v>719</v>
      </c>
      <c r="BQ82" s="1"/>
      <c r="BR82" s="1"/>
      <c r="BS82" s="1"/>
      <c r="BT82" s="1"/>
      <c r="BU82" s="1"/>
      <c r="BV82" s="1"/>
      <c r="BW82" s="1"/>
      <c r="BX82" s="1">
        <v>0</v>
      </c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>
        <v>0</v>
      </c>
    </row>
    <row r="84" spans="1:255" x14ac:dyDescent="0.2">
      <c r="A84" s="3">
        <v>52</v>
      </c>
      <c r="B84" s="3">
        <f t="shared" ref="B84:G84" si="68">B115</f>
        <v>1</v>
      </c>
      <c r="C84" s="3">
        <f t="shared" si="68"/>
        <v>4</v>
      </c>
      <c r="D84" s="3">
        <f t="shared" si="68"/>
        <v>82</v>
      </c>
      <c r="E84" s="3">
        <f t="shared" si="68"/>
        <v>0</v>
      </c>
      <c r="F84" s="3" t="str">
        <f t="shared" si="68"/>
        <v>2</v>
      </c>
      <c r="G84" s="3" t="str">
        <f t="shared" si="68"/>
        <v>демонтажные работы</v>
      </c>
      <c r="H84" s="3"/>
      <c r="I84" s="3"/>
      <c r="J84" s="3"/>
      <c r="K84" s="3"/>
      <c r="L84" s="3"/>
      <c r="M84" s="3"/>
      <c r="N84" s="3"/>
      <c r="O84" s="3">
        <f t="shared" ref="O84:AT84" si="69">O115</f>
        <v>29292.62</v>
      </c>
      <c r="P84" s="3">
        <f t="shared" si="69"/>
        <v>0</v>
      </c>
      <c r="Q84" s="3">
        <f t="shared" si="69"/>
        <v>13090.91</v>
      </c>
      <c r="R84" s="3">
        <f t="shared" si="69"/>
        <v>952.73</v>
      </c>
      <c r="S84" s="3">
        <f t="shared" si="69"/>
        <v>16201.71</v>
      </c>
      <c r="T84" s="3">
        <f t="shared" si="69"/>
        <v>0</v>
      </c>
      <c r="U84" s="3">
        <f t="shared" si="69"/>
        <v>1719.1407120000001</v>
      </c>
      <c r="V84" s="3">
        <f t="shared" si="69"/>
        <v>0</v>
      </c>
      <c r="W84" s="3">
        <f t="shared" si="69"/>
        <v>0</v>
      </c>
      <c r="X84" s="3">
        <f t="shared" si="69"/>
        <v>13734.49</v>
      </c>
      <c r="Y84" s="3">
        <f t="shared" si="69"/>
        <v>10305.780000000001</v>
      </c>
      <c r="Z84" s="3">
        <f t="shared" si="69"/>
        <v>0</v>
      </c>
      <c r="AA84" s="3">
        <f t="shared" si="69"/>
        <v>0</v>
      </c>
      <c r="AB84" s="3">
        <f t="shared" si="69"/>
        <v>29292.62</v>
      </c>
      <c r="AC84" s="3">
        <f t="shared" si="69"/>
        <v>0</v>
      </c>
      <c r="AD84" s="3">
        <f t="shared" si="69"/>
        <v>13090.91</v>
      </c>
      <c r="AE84" s="3">
        <f t="shared" si="69"/>
        <v>952.73</v>
      </c>
      <c r="AF84" s="3">
        <f t="shared" si="69"/>
        <v>16201.71</v>
      </c>
      <c r="AG84" s="3">
        <f t="shared" si="69"/>
        <v>0</v>
      </c>
      <c r="AH84" s="3">
        <f t="shared" si="69"/>
        <v>1719.1407120000001</v>
      </c>
      <c r="AI84" s="3">
        <f t="shared" si="69"/>
        <v>0</v>
      </c>
      <c r="AJ84" s="3">
        <f t="shared" si="69"/>
        <v>0</v>
      </c>
      <c r="AK84" s="3">
        <f t="shared" si="69"/>
        <v>13734.49</v>
      </c>
      <c r="AL84" s="3">
        <f t="shared" si="69"/>
        <v>10305.780000000001</v>
      </c>
      <c r="AM84" s="3">
        <f t="shared" si="69"/>
        <v>0</v>
      </c>
      <c r="AN84" s="3">
        <f t="shared" si="69"/>
        <v>0</v>
      </c>
      <c r="AO84" s="3">
        <f t="shared" si="69"/>
        <v>0</v>
      </c>
      <c r="AP84" s="3">
        <f t="shared" si="69"/>
        <v>0</v>
      </c>
      <c r="AQ84" s="3">
        <f t="shared" si="69"/>
        <v>0</v>
      </c>
      <c r="AR84" s="3">
        <f t="shared" si="69"/>
        <v>53332.89</v>
      </c>
      <c r="AS84" s="3">
        <f t="shared" si="69"/>
        <v>611.01</v>
      </c>
      <c r="AT84" s="3">
        <f t="shared" si="69"/>
        <v>52721.88</v>
      </c>
      <c r="AU84" s="3">
        <f t="shared" ref="AU84:BZ84" si="70">AU115</f>
        <v>0</v>
      </c>
      <c r="AV84" s="3">
        <f t="shared" si="70"/>
        <v>0</v>
      </c>
      <c r="AW84" s="3">
        <f t="shared" si="70"/>
        <v>0</v>
      </c>
      <c r="AX84" s="3">
        <f t="shared" si="70"/>
        <v>0</v>
      </c>
      <c r="AY84" s="3">
        <f t="shared" si="70"/>
        <v>0</v>
      </c>
      <c r="AZ84" s="3">
        <f t="shared" si="70"/>
        <v>0</v>
      </c>
      <c r="BA84" s="3">
        <f t="shared" si="70"/>
        <v>0</v>
      </c>
      <c r="BB84" s="3">
        <f t="shared" si="70"/>
        <v>0</v>
      </c>
      <c r="BC84" s="3">
        <f t="shared" si="70"/>
        <v>0</v>
      </c>
      <c r="BD84" s="3">
        <f t="shared" si="70"/>
        <v>0</v>
      </c>
      <c r="BE84" s="3">
        <f t="shared" si="70"/>
        <v>0</v>
      </c>
      <c r="BF84" s="3">
        <f t="shared" si="70"/>
        <v>0</v>
      </c>
      <c r="BG84" s="3">
        <f t="shared" si="70"/>
        <v>0</v>
      </c>
      <c r="BH84" s="3">
        <f t="shared" si="70"/>
        <v>0</v>
      </c>
      <c r="BI84" s="3">
        <f t="shared" si="70"/>
        <v>0</v>
      </c>
      <c r="BJ84" s="3">
        <f t="shared" si="70"/>
        <v>0</v>
      </c>
      <c r="BK84" s="3">
        <f t="shared" si="70"/>
        <v>0</v>
      </c>
      <c r="BL84" s="3">
        <f t="shared" si="70"/>
        <v>0</v>
      </c>
      <c r="BM84" s="3">
        <f t="shared" si="70"/>
        <v>0</v>
      </c>
      <c r="BN84" s="3">
        <f t="shared" si="70"/>
        <v>0</v>
      </c>
      <c r="BO84" s="3">
        <f t="shared" si="70"/>
        <v>0</v>
      </c>
      <c r="BP84" s="3">
        <f t="shared" si="70"/>
        <v>0</v>
      </c>
      <c r="BQ84" s="3">
        <f t="shared" si="70"/>
        <v>0</v>
      </c>
      <c r="BR84" s="3">
        <f t="shared" si="70"/>
        <v>0</v>
      </c>
      <c r="BS84" s="3">
        <f t="shared" si="70"/>
        <v>0</v>
      </c>
      <c r="BT84" s="3">
        <f t="shared" si="70"/>
        <v>0</v>
      </c>
      <c r="BU84" s="3">
        <f t="shared" si="70"/>
        <v>0</v>
      </c>
      <c r="BV84" s="3">
        <f t="shared" si="70"/>
        <v>0</v>
      </c>
      <c r="BW84" s="3">
        <f t="shared" si="70"/>
        <v>0</v>
      </c>
      <c r="BX84" s="3">
        <f t="shared" si="70"/>
        <v>0</v>
      </c>
      <c r="BY84" s="3">
        <f t="shared" si="70"/>
        <v>0</v>
      </c>
      <c r="BZ84" s="3">
        <f t="shared" si="70"/>
        <v>0</v>
      </c>
      <c r="CA84" s="3">
        <f t="shared" ref="CA84:DF84" si="71">CA115</f>
        <v>53332.89</v>
      </c>
      <c r="CB84" s="3">
        <f t="shared" si="71"/>
        <v>611.01</v>
      </c>
      <c r="CC84" s="3">
        <f t="shared" si="71"/>
        <v>52721.88</v>
      </c>
      <c r="CD84" s="3">
        <f t="shared" si="71"/>
        <v>0</v>
      </c>
      <c r="CE84" s="3">
        <f t="shared" si="71"/>
        <v>0</v>
      </c>
      <c r="CF84" s="3">
        <f t="shared" si="71"/>
        <v>0</v>
      </c>
      <c r="CG84" s="3">
        <f t="shared" si="71"/>
        <v>0</v>
      </c>
      <c r="CH84" s="3">
        <f t="shared" si="71"/>
        <v>0</v>
      </c>
      <c r="CI84" s="3">
        <f t="shared" si="71"/>
        <v>0</v>
      </c>
      <c r="CJ84" s="3">
        <f t="shared" si="71"/>
        <v>0</v>
      </c>
      <c r="CK84" s="3">
        <f t="shared" si="71"/>
        <v>0</v>
      </c>
      <c r="CL84" s="3">
        <f t="shared" si="71"/>
        <v>0</v>
      </c>
      <c r="CM84" s="3">
        <f t="shared" si="71"/>
        <v>0</v>
      </c>
      <c r="CN84" s="3">
        <f t="shared" si="71"/>
        <v>0</v>
      </c>
      <c r="CO84" s="3">
        <f t="shared" si="71"/>
        <v>0</v>
      </c>
      <c r="CP84" s="3">
        <f t="shared" si="71"/>
        <v>0</v>
      </c>
      <c r="CQ84" s="3">
        <f t="shared" si="71"/>
        <v>0</v>
      </c>
      <c r="CR84" s="3">
        <f t="shared" si="71"/>
        <v>0</v>
      </c>
      <c r="CS84" s="3">
        <f t="shared" si="71"/>
        <v>0</v>
      </c>
      <c r="CT84" s="3">
        <f t="shared" si="71"/>
        <v>0</v>
      </c>
      <c r="CU84" s="3">
        <f t="shared" si="71"/>
        <v>0</v>
      </c>
      <c r="CV84" s="3">
        <f t="shared" si="71"/>
        <v>0</v>
      </c>
      <c r="CW84" s="3">
        <f t="shared" si="71"/>
        <v>0</v>
      </c>
      <c r="CX84" s="3">
        <f t="shared" si="71"/>
        <v>0</v>
      </c>
      <c r="CY84" s="3">
        <f t="shared" si="71"/>
        <v>0</v>
      </c>
      <c r="CZ84" s="3">
        <f t="shared" si="71"/>
        <v>0</v>
      </c>
      <c r="DA84" s="3">
        <f t="shared" si="71"/>
        <v>0</v>
      </c>
      <c r="DB84" s="3">
        <f t="shared" si="71"/>
        <v>0</v>
      </c>
      <c r="DC84" s="3">
        <f t="shared" si="71"/>
        <v>0</v>
      </c>
      <c r="DD84" s="3">
        <f t="shared" si="71"/>
        <v>0</v>
      </c>
      <c r="DE84" s="3">
        <f t="shared" si="71"/>
        <v>0</v>
      </c>
      <c r="DF84" s="3">
        <f t="shared" si="71"/>
        <v>0</v>
      </c>
      <c r="DG84" s="4">
        <f t="shared" ref="DG84:EL84" si="72">DG115</f>
        <v>401503.57</v>
      </c>
      <c r="DH84" s="4">
        <f t="shared" si="72"/>
        <v>0</v>
      </c>
      <c r="DI84" s="4">
        <f t="shared" si="72"/>
        <v>100799.89</v>
      </c>
      <c r="DJ84" s="4">
        <f t="shared" si="72"/>
        <v>17682.84</v>
      </c>
      <c r="DK84" s="4">
        <f t="shared" si="72"/>
        <v>300703.68</v>
      </c>
      <c r="DL84" s="4">
        <f t="shared" si="72"/>
        <v>0</v>
      </c>
      <c r="DM84" s="4">
        <f t="shared" si="72"/>
        <v>1719.1407120000001</v>
      </c>
      <c r="DN84" s="4">
        <f t="shared" si="72"/>
        <v>0</v>
      </c>
      <c r="DO84" s="4">
        <f t="shared" si="72"/>
        <v>0</v>
      </c>
      <c r="DP84" s="4">
        <f t="shared" si="72"/>
        <v>216685.13</v>
      </c>
      <c r="DQ84" s="4">
        <f t="shared" si="72"/>
        <v>153028.07999999999</v>
      </c>
      <c r="DR84" s="4">
        <f t="shared" si="72"/>
        <v>0</v>
      </c>
      <c r="DS84" s="4">
        <f t="shared" si="72"/>
        <v>0</v>
      </c>
      <c r="DT84" s="4">
        <f t="shared" si="72"/>
        <v>401503.57</v>
      </c>
      <c r="DU84" s="4">
        <f t="shared" si="72"/>
        <v>0</v>
      </c>
      <c r="DV84" s="4">
        <f t="shared" si="72"/>
        <v>100799.89</v>
      </c>
      <c r="DW84" s="4">
        <f t="shared" si="72"/>
        <v>17682.84</v>
      </c>
      <c r="DX84" s="4">
        <f t="shared" si="72"/>
        <v>300703.68</v>
      </c>
      <c r="DY84" s="4">
        <f t="shared" si="72"/>
        <v>0</v>
      </c>
      <c r="DZ84" s="4">
        <f t="shared" si="72"/>
        <v>1719.1407120000001</v>
      </c>
      <c r="EA84" s="4">
        <f t="shared" si="72"/>
        <v>0</v>
      </c>
      <c r="EB84" s="4">
        <f t="shared" si="72"/>
        <v>0</v>
      </c>
      <c r="EC84" s="4">
        <f t="shared" si="72"/>
        <v>216685.13</v>
      </c>
      <c r="ED84" s="4">
        <f t="shared" si="72"/>
        <v>153028.07999999999</v>
      </c>
      <c r="EE84" s="4">
        <f t="shared" si="72"/>
        <v>0</v>
      </c>
      <c r="EF84" s="4">
        <f t="shared" si="72"/>
        <v>0</v>
      </c>
      <c r="EG84" s="4">
        <f t="shared" si="72"/>
        <v>0</v>
      </c>
      <c r="EH84" s="4">
        <f t="shared" si="72"/>
        <v>0</v>
      </c>
      <c r="EI84" s="4">
        <f t="shared" si="72"/>
        <v>0</v>
      </c>
      <c r="EJ84" s="4">
        <f t="shared" si="72"/>
        <v>771216.78</v>
      </c>
      <c r="EK84" s="4">
        <f t="shared" si="72"/>
        <v>6995.77</v>
      </c>
      <c r="EL84" s="4">
        <f t="shared" si="72"/>
        <v>764221.01</v>
      </c>
      <c r="EM84" s="4">
        <f t="shared" ref="EM84:FR84" si="73">EM115</f>
        <v>0</v>
      </c>
      <c r="EN84" s="4">
        <f t="shared" si="73"/>
        <v>0</v>
      </c>
      <c r="EO84" s="4">
        <f t="shared" si="73"/>
        <v>0</v>
      </c>
      <c r="EP84" s="4">
        <f t="shared" si="73"/>
        <v>0</v>
      </c>
      <c r="EQ84" s="4">
        <f t="shared" si="73"/>
        <v>0</v>
      </c>
      <c r="ER84" s="4">
        <f t="shared" si="73"/>
        <v>0</v>
      </c>
      <c r="ES84" s="4">
        <f t="shared" si="73"/>
        <v>0</v>
      </c>
      <c r="ET84" s="4">
        <f t="shared" si="73"/>
        <v>0</v>
      </c>
      <c r="EU84" s="4">
        <f t="shared" si="73"/>
        <v>0</v>
      </c>
      <c r="EV84" s="4">
        <f t="shared" si="73"/>
        <v>0</v>
      </c>
      <c r="EW84" s="4">
        <f t="shared" si="73"/>
        <v>0</v>
      </c>
      <c r="EX84" s="4">
        <f t="shared" si="73"/>
        <v>0</v>
      </c>
      <c r="EY84" s="4">
        <f t="shared" si="73"/>
        <v>0</v>
      </c>
      <c r="EZ84" s="4">
        <f t="shared" si="73"/>
        <v>0</v>
      </c>
      <c r="FA84" s="4">
        <f t="shared" si="73"/>
        <v>0</v>
      </c>
      <c r="FB84" s="4">
        <f t="shared" si="73"/>
        <v>0</v>
      </c>
      <c r="FC84" s="4">
        <f t="shared" si="73"/>
        <v>0</v>
      </c>
      <c r="FD84" s="4">
        <f t="shared" si="73"/>
        <v>0</v>
      </c>
      <c r="FE84" s="4">
        <f t="shared" si="73"/>
        <v>0</v>
      </c>
      <c r="FF84" s="4">
        <f t="shared" si="73"/>
        <v>0</v>
      </c>
      <c r="FG84" s="4">
        <f t="shared" si="73"/>
        <v>0</v>
      </c>
      <c r="FH84" s="4">
        <f t="shared" si="73"/>
        <v>0</v>
      </c>
      <c r="FI84" s="4">
        <f t="shared" si="73"/>
        <v>0</v>
      </c>
      <c r="FJ84" s="4">
        <f t="shared" si="73"/>
        <v>0</v>
      </c>
      <c r="FK84" s="4">
        <f t="shared" si="73"/>
        <v>0</v>
      </c>
      <c r="FL84" s="4">
        <f t="shared" si="73"/>
        <v>0</v>
      </c>
      <c r="FM84" s="4">
        <f t="shared" si="73"/>
        <v>0</v>
      </c>
      <c r="FN84" s="4">
        <f t="shared" si="73"/>
        <v>0</v>
      </c>
      <c r="FO84" s="4">
        <f t="shared" si="73"/>
        <v>0</v>
      </c>
      <c r="FP84" s="4">
        <f t="shared" si="73"/>
        <v>0</v>
      </c>
      <c r="FQ84" s="4">
        <f t="shared" si="73"/>
        <v>0</v>
      </c>
      <c r="FR84" s="4">
        <f t="shared" si="73"/>
        <v>0</v>
      </c>
      <c r="FS84" s="4">
        <f t="shared" ref="FS84:GX84" si="74">FS115</f>
        <v>771216.78</v>
      </c>
      <c r="FT84" s="4">
        <f t="shared" si="74"/>
        <v>6995.77</v>
      </c>
      <c r="FU84" s="4">
        <f t="shared" si="74"/>
        <v>764221.01</v>
      </c>
      <c r="FV84" s="4">
        <f t="shared" si="74"/>
        <v>0</v>
      </c>
      <c r="FW84" s="4">
        <f t="shared" si="74"/>
        <v>0</v>
      </c>
      <c r="FX84" s="4">
        <f t="shared" si="74"/>
        <v>0</v>
      </c>
      <c r="FY84" s="4">
        <f t="shared" si="74"/>
        <v>0</v>
      </c>
      <c r="FZ84" s="4">
        <f t="shared" si="74"/>
        <v>0</v>
      </c>
      <c r="GA84" s="4">
        <f t="shared" si="74"/>
        <v>0</v>
      </c>
      <c r="GB84" s="4">
        <f t="shared" si="74"/>
        <v>0</v>
      </c>
      <c r="GC84" s="4">
        <f t="shared" si="74"/>
        <v>0</v>
      </c>
      <c r="GD84" s="4">
        <f t="shared" si="74"/>
        <v>0</v>
      </c>
      <c r="GE84" s="4">
        <f t="shared" si="74"/>
        <v>0</v>
      </c>
      <c r="GF84" s="4">
        <f t="shared" si="74"/>
        <v>0</v>
      </c>
      <c r="GG84" s="4">
        <f t="shared" si="74"/>
        <v>0</v>
      </c>
      <c r="GH84" s="4">
        <f t="shared" si="74"/>
        <v>0</v>
      </c>
      <c r="GI84" s="4">
        <f t="shared" si="74"/>
        <v>0</v>
      </c>
      <c r="GJ84" s="4">
        <f t="shared" si="74"/>
        <v>0</v>
      </c>
      <c r="GK84" s="4">
        <f t="shared" si="74"/>
        <v>0</v>
      </c>
      <c r="GL84" s="4">
        <f t="shared" si="74"/>
        <v>0</v>
      </c>
      <c r="GM84" s="4">
        <f t="shared" si="74"/>
        <v>0</v>
      </c>
      <c r="GN84" s="4">
        <f t="shared" si="74"/>
        <v>0</v>
      </c>
      <c r="GO84" s="4">
        <f t="shared" si="74"/>
        <v>0</v>
      </c>
      <c r="GP84" s="4">
        <f t="shared" si="74"/>
        <v>0</v>
      </c>
      <c r="GQ84" s="4">
        <f t="shared" si="74"/>
        <v>0</v>
      </c>
      <c r="GR84" s="4">
        <f t="shared" si="74"/>
        <v>0</v>
      </c>
      <c r="GS84" s="4">
        <f t="shared" si="74"/>
        <v>0</v>
      </c>
      <c r="GT84" s="4">
        <f t="shared" si="74"/>
        <v>0</v>
      </c>
      <c r="GU84" s="4">
        <f t="shared" si="74"/>
        <v>0</v>
      </c>
      <c r="GV84" s="4">
        <f t="shared" si="74"/>
        <v>0</v>
      </c>
      <c r="GW84" s="4">
        <f t="shared" si="74"/>
        <v>0</v>
      </c>
      <c r="GX84" s="4">
        <f t="shared" si="74"/>
        <v>0</v>
      </c>
    </row>
    <row r="86" spans="1:255" x14ac:dyDescent="0.2">
      <c r="A86" s="2">
        <v>17</v>
      </c>
      <c r="B86" s="2">
        <v>1</v>
      </c>
      <c r="C86" s="2">
        <f>ROW(SmtRes!A181)</f>
        <v>181</v>
      </c>
      <c r="D86" s="2">
        <f>ROW(EtalonRes!A185)</f>
        <v>185</v>
      </c>
      <c r="E86" s="2" t="s">
        <v>58</v>
      </c>
      <c r="F86" s="2" t="s">
        <v>59</v>
      </c>
      <c r="G86" s="2" t="s">
        <v>60</v>
      </c>
      <c r="H86" s="2" t="s">
        <v>61</v>
      </c>
      <c r="I86" s="2">
        <v>9.1999999999999993</v>
      </c>
      <c r="J86" s="2">
        <v>0</v>
      </c>
      <c r="K86" s="2"/>
      <c r="L86" s="2"/>
      <c r="M86" s="2"/>
      <c r="N86" s="2"/>
      <c r="O86" s="2">
        <f t="shared" ref="O86:O113" si="75">ROUND(CP86,2)</f>
        <v>4989.1400000000003</v>
      </c>
      <c r="P86" s="2">
        <f t="shared" ref="P86:P113" si="76">ROUND(CQ86*I86,2)</f>
        <v>0</v>
      </c>
      <c r="Q86" s="2">
        <f t="shared" ref="Q86:Q113" si="77">ROUND(CR86*I86,2)</f>
        <v>2756.41</v>
      </c>
      <c r="R86" s="2">
        <f t="shared" ref="R86:R113" si="78">ROUND(CS86*I86,2)</f>
        <v>242.33</v>
      </c>
      <c r="S86" s="2">
        <f t="shared" ref="S86:S113" si="79">ROUND(CT86*I86,2)</f>
        <v>2232.73</v>
      </c>
      <c r="T86" s="2">
        <f t="shared" ref="T86:T113" si="80">ROUND(CU86*I86,2)</f>
        <v>0</v>
      </c>
      <c r="U86" s="2">
        <f t="shared" ref="U86:U113" si="81">CV86*I86</f>
        <v>228.52799999999999</v>
      </c>
      <c r="V86" s="2">
        <f t="shared" ref="V86:V113" si="82">CW86*I86</f>
        <v>0</v>
      </c>
      <c r="W86" s="2">
        <f t="shared" ref="W86:W113" si="83">ROUND(CX86*I86,2)</f>
        <v>0</v>
      </c>
      <c r="X86" s="2">
        <f t="shared" ref="X86:X113" si="84">ROUND(CY86,2)</f>
        <v>1980.05</v>
      </c>
      <c r="Y86" s="2">
        <f t="shared" ref="Y86:Y113" si="85">ROUND(CZ86,2)</f>
        <v>1485.04</v>
      </c>
      <c r="Z86" s="2"/>
      <c r="AA86" s="2">
        <v>28925307</v>
      </c>
      <c r="AB86" s="2">
        <f t="shared" ref="AB86:AB113" si="86">ROUND((AC86+AD86+AF86),6)</f>
        <v>542.298</v>
      </c>
      <c r="AC86" s="2">
        <f t="shared" ref="AC86:AC113" si="87">ROUND(((ES86*0)),6)</f>
        <v>0</v>
      </c>
      <c r="AD86" s="2">
        <f t="shared" ref="AD86:AD101" si="88">ROUND((((((ET86*0.5)*1.2))-(((EU86*0.5)*1.2)))+AE86),6)</f>
        <v>299.61</v>
      </c>
      <c r="AE86" s="2">
        <f t="shared" ref="AE86:AE101" si="89">ROUND((((EU86*0.5)*1.2)),6)</f>
        <v>26.34</v>
      </c>
      <c r="AF86" s="2">
        <f t="shared" ref="AF86:AF101" si="90">ROUND((((EV86*0.5)*1.2)),6)</f>
        <v>242.68799999999999</v>
      </c>
      <c r="AG86" s="2">
        <f t="shared" ref="AG86:AG113" si="91">ROUND((AP86),6)</f>
        <v>0</v>
      </c>
      <c r="AH86" s="2">
        <f t="shared" ref="AH86:AH101" si="92">(((EW86*0.5)*1.2))</f>
        <v>24.84</v>
      </c>
      <c r="AI86" s="2">
        <f t="shared" ref="AI86:AI101" si="93">(((EX86*0.5)*1.2))</f>
        <v>0</v>
      </c>
      <c r="AJ86" s="2">
        <f t="shared" ref="AJ86:AJ113" si="94">ROUND((AS86),6)</f>
        <v>0</v>
      </c>
      <c r="AK86" s="2">
        <v>1241.7</v>
      </c>
      <c r="AL86" s="2">
        <v>337.87</v>
      </c>
      <c r="AM86" s="2">
        <v>499.35</v>
      </c>
      <c r="AN86" s="2">
        <v>43.9</v>
      </c>
      <c r="AO86" s="2">
        <v>404.48</v>
      </c>
      <c r="AP86" s="2">
        <v>0</v>
      </c>
      <c r="AQ86" s="2">
        <v>41.4</v>
      </c>
      <c r="AR86" s="2">
        <v>0</v>
      </c>
      <c r="AS86" s="2">
        <v>0</v>
      </c>
      <c r="AT86" s="2">
        <v>80</v>
      </c>
      <c r="AU86" s="2">
        <v>60</v>
      </c>
      <c r="AV86" s="2">
        <v>1</v>
      </c>
      <c r="AW86" s="2">
        <v>1</v>
      </c>
      <c r="AX86" s="2"/>
      <c r="AY86" s="2"/>
      <c r="AZ86" s="2">
        <v>1</v>
      </c>
      <c r="BA86" s="2">
        <v>1</v>
      </c>
      <c r="BB86" s="2">
        <v>1</v>
      </c>
      <c r="BC86" s="2">
        <v>1</v>
      </c>
      <c r="BD86" s="2" t="s">
        <v>719</v>
      </c>
      <c r="BE86" s="2" t="s">
        <v>719</v>
      </c>
      <c r="BF86" s="2" t="s">
        <v>719</v>
      </c>
      <c r="BG86" s="2" t="s">
        <v>719</v>
      </c>
      <c r="BH86" s="2">
        <v>0</v>
      </c>
      <c r="BI86" s="2">
        <v>2</v>
      </c>
      <c r="BJ86" s="2" t="s">
        <v>62</v>
      </c>
      <c r="BK86" s="2"/>
      <c r="BL86" s="2"/>
      <c r="BM86" s="2">
        <v>106001</v>
      </c>
      <c r="BN86" s="2">
        <v>0</v>
      </c>
      <c r="BO86" s="2" t="s">
        <v>719</v>
      </c>
      <c r="BP86" s="2">
        <v>0</v>
      </c>
      <c r="BQ86" s="2">
        <v>3</v>
      </c>
      <c r="BR86" s="2">
        <v>0</v>
      </c>
      <c r="BS86" s="2">
        <v>1</v>
      </c>
      <c r="BT86" s="2">
        <v>1</v>
      </c>
      <c r="BU86" s="2">
        <v>1</v>
      </c>
      <c r="BV86" s="2">
        <v>1</v>
      </c>
      <c r="BW86" s="2">
        <v>1</v>
      </c>
      <c r="BX86" s="2">
        <v>1</v>
      </c>
      <c r="BY86" s="2" t="s">
        <v>719</v>
      </c>
      <c r="BZ86" s="2">
        <v>80</v>
      </c>
      <c r="CA86" s="2">
        <v>60</v>
      </c>
      <c r="CB86" s="2"/>
      <c r="CC86" s="2"/>
      <c r="CD86" s="2"/>
      <c r="CE86" s="2"/>
      <c r="CF86" s="2">
        <v>0</v>
      </c>
      <c r="CG86" s="2">
        <v>0</v>
      </c>
      <c r="CH86" s="2"/>
      <c r="CI86" s="2"/>
      <c r="CJ86" s="2"/>
      <c r="CK86" s="2"/>
      <c r="CL86" s="2"/>
      <c r="CM86" s="2">
        <v>0</v>
      </c>
      <c r="CN86" s="2" t="s">
        <v>710</v>
      </c>
      <c r="CO86" s="2">
        <v>0</v>
      </c>
      <c r="CP86" s="2">
        <f t="shared" ref="CP86:CP113" si="95">(P86+Q86+S86)</f>
        <v>4989.1399999999994</v>
      </c>
      <c r="CQ86" s="2">
        <f t="shared" ref="CQ86:CQ113" si="96">AC86*BC86</f>
        <v>0</v>
      </c>
      <c r="CR86" s="2">
        <f t="shared" ref="CR86:CR113" si="97">AD86*BB86</f>
        <v>299.61</v>
      </c>
      <c r="CS86" s="2">
        <f t="shared" ref="CS86:CS113" si="98">AE86*BS86</f>
        <v>26.34</v>
      </c>
      <c r="CT86" s="2">
        <f t="shared" ref="CT86:CT113" si="99">AF86*BA86</f>
        <v>242.68799999999999</v>
      </c>
      <c r="CU86" s="2">
        <f t="shared" ref="CU86:CU113" si="100">AG86</f>
        <v>0</v>
      </c>
      <c r="CV86" s="2">
        <f t="shared" ref="CV86:CV113" si="101">AH86</f>
        <v>24.84</v>
      </c>
      <c r="CW86" s="2">
        <f t="shared" ref="CW86:CW113" si="102">AI86</f>
        <v>0</v>
      </c>
      <c r="CX86" s="2">
        <f t="shared" ref="CX86:CX113" si="103">AJ86</f>
        <v>0</v>
      </c>
      <c r="CY86" s="2">
        <f t="shared" ref="CY86:CY113" si="104">(((S86+R86)*AT86)/100)</f>
        <v>1980.0479999999998</v>
      </c>
      <c r="CZ86" s="2">
        <f t="shared" ref="CZ86:CZ113" si="105">(((S86+R86)*AU86)/100)</f>
        <v>1485.0360000000001</v>
      </c>
      <c r="DA86" s="2"/>
      <c r="DB86" s="2"/>
      <c r="DC86" s="2" t="s">
        <v>719</v>
      </c>
      <c r="DD86" s="2" t="s">
        <v>758</v>
      </c>
      <c r="DE86" s="2" t="s">
        <v>63</v>
      </c>
      <c r="DF86" s="2" t="s">
        <v>63</v>
      </c>
      <c r="DG86" s="2" t="s">
        <v>63</v>
      </c>
      <c r="DH86" s="2" t="s">
        <v>719</v>
      </c>
      <c r="DI86" s="2" t="s">
        <v>63</v>
      </c>
      <c r="DJ86" s="2" t="s">
        <v>63</v>
      </c>
      <c r="DK86" s="2" t="s">
        <v>719</v>
      </c>
      <c r="DL86" s="2" t="s">
        <v>719</v>
      </c>
      <c r="DM86" s="2" t="s">
        <v>719</v>
      </c>
      <c r="DN86" s="2">
        <v>0</v>
      </c>
      <c r="DO86" s="2">
        <v>0</v>
      </c>
      <c r="DP86" s="2">
        <v>1</v>
      </c>
      <c r="DQ86" s="2">
        <v>1</v>
      </c>
      <c r="DR86" s="2"/>
      <c r="DS86" s="2"/>
      <c r="DT86" s="2"/>
      <c r="DU86" s="2">
        <v>1009</v>
      </c>
      <c r="DV86" s="2" t="s">
        <v>61</v>
      </c>
      <c r="DW86" s="2" t="s">
        <v>61</v>
      </c>
      <c r="DX86" s="2">
        <v>1000</v>
      </c>
      <c r="DY86" s="2"/>
      <c r="DZ86" s="2"/>
      <c r="EA86" s="2"/>
      <c r="EB86" s="2"/>
      <c r="EC86" s="2"/>
      <c r="ED86" s="2"/>
      <c r="EE86" s="2">
        <v>28232181</v>
      </c>
      <c r="EF86" s="2">
        <v>3</v>
      </c>
      <c r="EG86" s="2" t="s">
        <v>64</v>
      </c>
      <c r="EH86" s="2">
        <v>0</v>
      </c>
      <c r="EI86" s="2" t="s">
        <v>719</v>
      </c>
      <c r="EJ86" s="2">
        <v>2</v>
      </c>
      <c r="EK86" s="2">
        <v>106001</v>
      </c>
      <c r="EL86" s="2" t="s">
        <v>65</v>
      </c>
      <c r="EM86" s="2" t="s">
        <v>66</v>
      </c>
      <c r="EN86" s="2"/>
      <c r="EO86" s="2" t="s">
        <v>67</v>
      </c>
      <c r="EP86" s="2"/>
      <c r="EQ86" s="2">
        <v>256</v>
      </c>
      <c r="ER86" s="2">
        <v>1241.7</v>
      </c>
      <c r="ES86" s="2">
        <v>337.87</v>
      </c>
      <c r="ET86" s="2">
        <v>499.35</v>
      </c>
      <c r="EU86" s="2">
        <v>43.9</v>
      </c>
      <c r="EV86" s="2">
        <v>404.48</v>
      </c>
      <c r="EW86" s="2">
        <v>41.4</v>
      </c>
      <c r="EX86" s="2">
        <v>0</v>
      </c>
      <c r="EY86" s="2">
        <v>0</v>
      </c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>
        <v>0</v>
      </c>
      <c r="FR86" s="2">
        <f t="shared" ref="FR86:FR113" si="106">ROUND(IF(AND(BH86=3,BI86=3),P86,0),2)</f>
        <v>0</v>
      </c>
      <c r="FS86" s="2">
        <v>0</v>
      </c>
      <c r="FT86" s="2"/>
      <c r="FU86" s="2"/>
      <c r="FV86" s="2"/>
      <c r="FW86" s="2"/>
      <c r="FX86" s="2">
        <v>80</v>
      </c>
      <c r="FY86" s="2">
        <v>60</v>
      </c>
      <c r="FZ86" s="2"/>
      <c r="GA86" s="2" t="s">
        <v>719</v>
      </c>
      <c r="GB86" s="2"/>
      <c r="GC86" s="2"/>
      <c r="GD86" s="2">
        <v>0</v>
      </c>
      <c r="GE86" s="2"/>
      <c r="GF86" s="2">
        <v>-1515809689</v>
      </c>
      <c r="GG86" s="2">
        <v>2</v>
      </c>
      <c r="GH86" s="2">
        <v>1</v>
      </c>
      <c r="GI86" s="2">
        <v>-2</v>
      </c>
      <c r="GJ86" s="2">
        <v>0</v>
      </c>
      <c r="GK86" s="2">
        <f>ROUND(R86*(R12)/100,2)</f>
        <v>0</v>
      </c>
      <c r="GL86" s="2">
        <f t="shared" ref="GL86:GL113" si="107">ROUND(IF(AND(BH86=3,BI86=3,FS86&lt;&gt;0),P86,0),2)</f>
        <v>0</v>
      </c>
      <c r="GM86" s="2">
        <f t="shared" ref="GM86:GM113" si="108">ROUND(O86+X86+Y86+GK86,2)+GX86</f>
        <v>8454.23</v>
      </c>
      <c r="GN86" s="2">
        <f t="shared" ref="GN86:GN113" si="109">IF(OR(BI86=0,BI86=1),ROUND(O86+X86+Y86+GK86,2),0)</f>
        <v>0</v>
      </c>
      <c r="GO86" s="2">
        <f t="shared" ref="GO86:GO113" si="110">IF(BI86=2,ROUND(O86+X86+Y86+GK86,2),0)</f>
        <v>8454.23</v>
      </c>
      <c r="GP86" s="2">
        <f t="shared" ref="GP86:GP113" si="111">IF(BI86=4,ROUND(O86+X86+Y86+GK86,2)+GX86,0)</f>
        <v>0</v>
      </c>
      <c r="GQ86" s="2"/>
      <c r="GR86" s="2">
        <v>0</v>
      </c>
      <c r="GS86" s="2">
        <v>3</v>
      </c>
      <c r="GT86" s="2">
        <v>0</v>
      </c>
      <c r="GU86" s="2" t="s">
        <v>719</v>
      </c>
      <c r="GV86" s="2">
        <f t="shared" ref="GV86:GV113" si="112">ROUND(GT86,6)</f>
        <v>0</v>
      </c>
      <c r="GW86" s="2">
        <v>1</v>
      </c>
      <c r="GX86" s="2">
        <f t="shared" ref="GX86:GX113" si="113">ROUND(GV86*GW86*I86,2)</f>
        <v>0</v>
      </c>
      <c r="GY86" s="2"/>
      <c r="GZ86" s="2"/>
      <c r="HA86" s="2">
        <v>0</v>
      </c>
      <c r="HB86" s="2">
        <v>0</v>
      </c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>
        <v>0</v>
      </c>
      <c r="IL86" s="2"/>
      <c r="IM86" s="2"/>
      <c r="IN86" s="2"/>
      <c r="IO86" s="2"/>
      <c r="IP86" s="2"/>
      <c r="IQ86" s="2"/>
      <c r="IR86" s="2"/>
      <c r="IS86" s="2"/>
      <c r="IT86" s="2"/>
      <c r="IU86" s="2"/>
    </row>
    <row r="87" spans="1:255" x14ac:dyDescent="0.2">
      <c r="A87">
        <v>17</v>
      </c>
      <c r="B87">
        <v>1</v>
      </c>
      <c r="C87">
        <f>ROW(SmtRes!A200)</f>
        <v>200</v>
      </c>
      <c r="D87">
        <f>ROW(EtalonRes!A204)</f>
        <v>204</v>
      </c>
      <c r="E87" t="s">
        <v>58</v>
      </c>
      <c r="F87" t="s">
        <v>59</v>
      </c>
      <c r="G87" t="s">
        <v>60</v>
      </c>
      <c r="H87" t="s">
        <v>61</v>
      </c>
      <c r="I87">
        <v>9.1999999999999993</v>
      </c>
      <c r="J87">
        <v>0</v>
      </c>
      <c r="O87">
        <f t="shared" si="75"/>
        <v>62663.83</v>
      </c>
      <c r="P87">
        <f t="shared" si="76"/>
        <v>0</v>
      </c>
      <c r="Q87">
        <f t="shared" si="77"/>
        <v>21224.37</v>
      </c>
      <c r="R87">
        <f t="shared" si="78"/>
        <v>4497.6099999999997</v>
      </c>
      <c r="S87">
        <f t="shared" si="79"/>
        <v>41439.46</v>
      </c>
      <c r="T87">
        <f t="shared" si="80"/>
        <v>0</v>
      </c>
      <c r="U87">
        <f t="shared" si="81"/>
        <v>228.52799999999999</v>
      </c>
      <c r="V87">
        <f t="shared" si="82"/>
        <v>0</v>
      </c>
      <c r="W87">
        <f t="shared" si="83"/>
        <v>0</v>
      </c>
      <c r="X87">
        <f t="shared" si="84"/>
        <v>31237.21</v>
      </c>
      <c r="Y87">
        <f t="shared" si="85"/>
        <v>22049.79</v>
      </c>
      <c r="AA87">
        <v>28925308</v>
      </c>
      <c r="AB87">
        <f t="shared" si="86"/>
        <v>542.298</v>
      </c>
      <c r="AC87">
        <f t="shared" si="87"/>
        <v>0</v>
      </c>
      <c r="AD87">
        <f t="shared" si="88"/>
        <v>299.61</v>
      </c>
      <c r="AE87">
        <f t="shared" si="89"/>
        <v>26.34</v>
      </c>
      <c r="AF87">
        <f t="shared" si="90"/>
        <v>242.68799999999999</v>
      </c>
      <c r="AG87">
        <f t="shared" si="91"/>
        <v>0</v>
      </c>
      <c r="AH87">
        <f t="shared" si="92"/>
        <v>24.84</v>
      </c>
      <c r="AI87">
        <f t="shared" si="93"/>
        <v>0</v>
      </c>
      <c r="AJ87">
        <f t="shared" si="94"/>
        <v>0</v>
      </c>
      <c r="AK87">
        <v>1241.7</v>
      </c>
      <c r="AL87">
        <v>337.87</v>
      </c>
      <c r="AM87">
        <v>499.35</v>
      </c>
      <c r="AN87">
        <v>43.9</v>
      </c>
      <c r="AO87">
        <v>404.48</v>
      </c>
      <c r="AP87">
        <v>0</v>
      </c>
      <c r="AQ87">
        <v>41.4</v>
      </c>
      <c r="AR87">
        <v>0</v>
      </c>
      <c r="AS87">
        <v>0</v>
      </c>
      <c r="AT87">
        <v>68</v>
      </c>
      <c r="AU87">
        <v>48</v>
      </c>
      <c r="AV87">
        <v>1</v>
      </c>
      <c r="AW87">
        <v>1</v>
      </c>
      <c r="AZ87">
        <v>1</v>
      </c>
      <c r="BA87">
        <v>18.559999999999999</v>
      </c>
      <c r="BB87">
        <v>7.7</v>
      </c>
      <c r="BC87">
        <v>5.21</v>
      </c>
      <c r="BD87" t="s">
        <v>719</v>
      </c>
      <c r="BE87" t="s">
        <v>719</v>
      </c>
      <c r="BF87" t="s">
        <v>719</v>
      </c>
      <c r="BG87" t="s">
        <v>719</v>
      </c>
      <c r="BH87">
        <v>0</v>
      </c>
      <c r="BI87">
        <v>2</v>
      </c>
      <c r="BJ87" t="s">
        <v>62</v>
      </c>
      <c r="BM87">
        <v>106001</v>
      </c>
      <c r="BN87">
        <v>0</v>
      </c>
      <c r="BO87" t="s">
        <v>750</v>
      </c>
      <c r="BP87">
        <v>1</v>
      </c>
      <c r="BQ87">
        <v>3</v>
      </c>
      <c r="BR87">
        <v>0</v>
      </c>
      <c r="BS87">
        <v>18.559999999999999</v>
      </c>
      <c r="BT87">
        <v>1</v>
      </c>
      <c r="BU87">
        <v>1</v>
      </c>
      <c r="BV87">
        <v>1</v>
      </c>
      <c r="BW87">
        <v>1</v>
      </c>
      <c r="BX87">
        <v>1</v>
      </c>
      <c r="BY87" t="s">
        <v>719</v>
      </c>
      <c r="BZ87">
        <v>80</v>
      </c>
      <c r="CA87">
        <v>60</v>
      </c>
      <c r="CF87">
        <v>0</v>
      </c>
      <c r="CG87">
        <v>0</v>
      </c>
      <c r="CM87">
        <v>0</v>
      </c>
      <c r="CN87" t="s">
        <v>710</v>
      </c>
      <c r="CO87">
        <v>0</v>
      </c>
      <c r="CP87">
        <f t="shared" si="95"/>
        <v>62663.83</v>
      </c>
      <c r="CQ87">
        <f t="shared" si="96"/>
        <v>0</v>
      </c>
      <c r="CR87">
        <f t="shared" si="97"/>
        <v>2306.9970000000003</v>
      </c>
      <c r="CS87">
        <f t="shared" si="98"/>
        <v>488.87039999999996</v>
      </c>
      <c r="CT87">
        <f t="shared" si="99"/>
        <v>4504.2892799999991</v>
      </c>
      <c r="CU87">
        <f t="shared" si="100"/>
        <v>0</v>
      </c>
      <c r="CV87">
        <f t="shared" si="101"/>
        <v>24.84</v>
      </c>
      <c r="CW87">
        <f t="shared" si="102"/>
        <v>0</v>
      </c>
      <c r="CX87">
        <f t="shared" si="103"/>
        <v>0</v>
      </c>
      <c r="CY87">
        <f t="shared" si="104"/>
        <v>31237.207599999998</v>
      </c>
      <c r="CZ87">
        <f t="shared" si="105"/>
        <v>22049.793599999997</v>
      </c>
      <c r="DC87" t="s">
        <v>719</v>
      </c>
      <c r="DD87" t="s">
        <v>758</v>
      </c>
      <c r="DE87" t="s">
        <v>63</v>
      </c>
      <c r="DF87" t="s">
        <v>63</v>
      </c>
      <c r="DG87" t="s">
        <v>63</v>
      </c>
      <c r="DH87" t="s">
        <v>719</v>
      </c>
      <c r="DI87" t="s">
        <v>63</v>
      </c>
      <c r="DJ87" t="s">
        <v>63</v>
      </c>
      <c r="DK87" t="s">
        <v>719</v>
      </c>
      <c r="DL87" t="s">
        <v>719</v>
      </c>
      <c r="DM87" t="s">
        <v>719</v>
      </c>
      <c r="DN87">
        <v>0</v>
      </c>
      <c r="DO87">
        <v>0</v>
      </c>
      <c r="DP87">
        <v>1</v>
      </c>
      <c r="DQ87">
        <v>1</v>
      </c>
      <c r="DU87">
        <v>1009</v>
      </c>
      <c r="DV87" t="s">
        <v>61</v>
      </c>
      <c r="DW87" t="s">
        <v>61</v>
      </c>
      <c r="DX87">
        <v>1000</v>
      </c>
      <c r="EE87">
        <v>28232181</v>
      </c>
      <c r="EF87">
        <v>3</v>
      </c>
      <c r="EG87" t="s">
        <v>64</v>
      </c>
      <c r="EH87">
        <v>0</v>
      </c>
      <c r="EI87" t="s">
        <v>719</v>
      </c>
      <c r="EJ87">
        <v>2</v>
      </c>
      <c r="EK87">
        <v>106001</v>
      </c>
      <c r="EL87" t="s">
        <v>65</v>
      </c>
      <c r="EM87" t="s">
        <v>66</v>
      </c>
      <c r="EO87" t="s">
        <v>67</v>
      </c>
      <c r="EQ87">
        <v>256</v>
      </c>
      <c r="ER87">
        <v>1241.7</v>
      </c>
      <c r="ES87">
        <v>337.87</v>
      </c>
      <c r="ET87">
        <v>499.35</v>
      </c>
      <c r="EU87">
        <v>43.9</v>
      </c>
      <c r="EV87">
        <v>404.48</v>
      </c>
      <c r="EW87">
        <v>41.4</v>
      </c>
      <c r="EX87">
        <v>0</v>
      </c>
      <c r="EY87">
        <v>0</v>
      </c>
      <c r="FQ87">
        <v>0</v>
      </c>
      <c r="FR87">
        <f t="shared" si="106"/>
        <v>0</v>
      </c>
      <c r="FS87">
        <v>0</v>
      </c>
      <c r="FV87" t="s">
        <v>749</v>
      </c>
      <c r="FW87" t="s">
        <v>751</v>
      </c>
      <c r="FX87">
        <v>80</v>
      </c>
      <c r="FY87">
        <v>60</v>
      </c>
      <c r="GA87" t="s">
        <v>719</v>
      </c>
      <c r="GD87">
        <v>0</v>
      </c>
      <c r="GF87">
        <v>-1515809689</v>
      </c>
      <c r="GG87">
        <v>2</v>
      </c>
      <c r="GH87">
        <v>1</v>
      </c>
      <c r="GI87">
        <v>4</v>
      </c>
      <c r="GJ87">
        <v>0</v>
      </c>
      <c r="GK87">
        <f>ROUND(R87*(S12)/100,2)</f>
        <v>0</v>
      </c>
      <c r="GL87">
        <f t="shared" si="107"/>
        <v>0</v>
      </c>
      <c r="GM87">
        <f t="shared" si="108"/>
        <v>115950.83</v>
      </c>
      <c r="GN87">
        <f t="shared" si="109"/>
        <v>0</v>
      </c>
      <c r="GO87">
        <f t="shared" si="110"/>
        <v>115950.83</v>
      </c>
      <c r="GP87">
        <f t="shared" si="111"/>
        <v>0</v>
      </c>
      <c r="GR87">
        <v>0</v>
      </c>
      <c r="GS87">
        <v>3</v>
      </c>
      <c r="GT87">
        <v>0</v>
      </c>
      <c r="GU87" t="s">
        <v>719</v>
      </c>
      <c r="GV87">
        <f t="shared" si="112"/>
        <v>0</v>
      </c>
      <c r="GW87">
        <v>1</v>
      </c>
      <c r="GX87">
        <f t="shared" si="113"/>
        <v>0</v>
      </c>
      <c r="HA87">
        <v>0</v>
      </c>
      <c r="HB87">
        <v>0</v>
      </c>
      <c r="IK87">
        <v>0</v>
      </c>
    </row>
    <row r="88" spans="1:255" x14ac:dyDescent="0.2">
      <c r="A88" s="2">
        <v>17</v>
      </c>
      <c r="B88" s="2">
        <v>1</v>
      </c>
      <c r="C88" s="2">
        <f>ROW(SmtRes!A217)</f>
        <v>217</v>
      </c>
      <c r="D88" s="2">
        <f>ROW(EtalonRes!A221)</f>
        <v>221</v>
      </c>
      <c r="E88" s="2" t="s">
        <v>68</v>
      </c>
      <c r="F88" s="2" t="s">
        <v>69</v>
      </c>
      <c r="G88" s="2" t="s">
        <v>70</v>
      </c>
      <c r="H88" s="2" t="s">
        <v>61</v>
      </c>
      <c r="I88" s="2">
        <v>3.4</v>
      </c>
      <c r="J88" s="2">
        <v>0</v>
      </c>
      <c r="K88" s="2"/>
      <c r="L88" s="2"/>
      <c r="M88" s="2"/>
      <c r="N88" s="2"/>
      <c r="O88" s="2">
        <f t="shared" si="75"/>
        <v>1046.24</v>
      </c>
      <c r="P88" s="2">
        <f t="shared" si="76"/>
        <v>0</v>
      </c>
      <c r="Q88" s="2">
        <f t="shared" si="77"/>
        <v>722.04</v>
      </c>
      <c r="R88" s="2">
        <f t="shared" si="78"/>
        <v>71.010000000000005</v>
      </c>
      <c r="S88" s="2">
        <f t="shared" si="79"/>
        <v>324.2</v>
      </c>
      <c r="T88" s="2">
        <f t="shared" si="80"/>
        <v>0</v>
      </c>
      <c r="U88" s="2">
        <f t="shared" si="81"/>
        <v>37.739999999999995</v>
      </c>
      <c r="V88" s="2">
        <f t="shared" si="82"/>
        <v>0</v>
      </c>
      <c r="W88" s="2">
        <f t="shared" si="83"/>
        <v>0</v>
      </c>
      <c r="X88" s="2">
        <f t="shared" si="84"/>
        <v>316.17</v>
      </c>
      <c r="Y88" s="2">
        <f t="shared" si="85"/>
        <v>237.13</v>
      </c>
      <c r="Z88" s="2"/>
      <c r="AA88" s="2">
        <v>28925307</v>
      </c>
      <c r="AB88" s="2">
        <f t="shared" si="86"/>
        <v>307.71600000000001</v>
      </c>
      <c r="AC88" s="2">
        <f t="shared" si="87"/>
        <v>0</v>
      </c>
      <c r="AD88" s="2">
        <f t="shared" si="88"/>
        <v>212.364</v>
      </c>
      <c r="AE88" s="2">
        <f t="shared" si="89"/>
        <v>20.885999999999999</v>
      </c>
      <c r="AF88" s="2">
        <f t="shared" si="90"/>
        <v>95.352000000000004</v>
      </c>
      <c r="AG88" s="2">
        <f t="shared" si="91"/>
        <v>0</v>
      </c>
      <c r="AH88" s="2">
        <f t="shared" si="92"/>
        <v>11.1</v>
      </c>
      <c r="AI88" s="2">
        <f t="shared" si="93"/>
        <v>0</v>
      </c>
      <c r="AJ88" s="2">
        <f t="shared" si="94"/>
        <v>0</v>
      </c>
      <c r="AK88" s="2">
        <v>1238.28</v>
      </c>
      <c r="AL88" s="2">
        <v>725.42</v>
      </c>
      <c r="AM88" s="2">
        <v>353.94</v>
      </c>
      <c r="AN88" s="2">
        <v>34.81</v>
      </c>
      <c r="AO88" s="2">
        <v>158.91999999999999</v>
      </c>
      <c r="AP88" s="2">
        <v>0</v>
      </c>
      <c r="AQ88" s="2">
        <v>18.5</v>
      </c>
      <c r="AR88" s="2">
        <v>0</v>
      </c>
      <c r="AS88" s="2">
        <v>0</v>
      </c>
      <c r="AT88" s="2">
        <v>80</v>
      </c>
      <c r="AU88" s="2">
        <v>60</v>
      </c>
      <c r="AV88" s="2">
        <v>1</v>
      </c>
      <c r="AW88" s="2">
        <v>1</v>
      </c>
      <c r="AX88" s="2"/>
      <c r="AY88" s="2"/>
      <c r="AZ88" s="2">
        <v>1</v>
      </c>
      <c r="BA88" s="2">
        <v>1</v>
      </c>
      <c r="BB88" s="2">
        <v>1</v>
      </c>
      <c r="BC88" s="2">
        <v>1</v>
      </c>
      <c r="BD88" s="2" t="s">
        <v>719</v>
      </c>
      <c r="BE88" s="2" t="s">
        <v>719</v>
      </c>
      <c r="BF88" s="2" t="s">
        <v>719</v>
      </c>
      <c r="BG88" s="2" t="s">
        <v>719</v>
      </c>
      <c r="BH88" s="2">
        <v>0</v>
      </c>
      <c r="BI88" s="2">
        <v>2</v>
      </c>
      <c r="BJ88" s="2" t="s">
        <v>71</v>
      </c>
      <c r="BK88" s="2"/>
      <c r="BL88" s="2"/>
      <c r="BM88" s="2">
        <v>106001</v>
      </c>
      <c r="BN88" s="2">
        <v>0</v>
      </c>
      <c r="BO88" s="2" t="s">
        <v>719</v>
      </c>
      <c r="BP88" s="2">
        <v>0</v>
      </c>
      <c r="BQ88" s="2">
        <v>3</v>
      </c>
      <c r="BR88" s="2">
        <v>0</v>
      </c>
      <c r="BS88" s="2">
        <v>1</v>
      </c>
      <c r="BT88" s="2">
        <v>1</v>
      </c>
      <c r="BU88" s="2">
        <v>1</v>
      </c>
      <c r="BV88" s="2">
        <v>1</v>
      </c>
      <c r="BW88" s="2">
        <v>1</v>
      </c>
      <c r="BX88" s="2">
        <v>1</v>
      </c>
      <c r="BY88" s="2" t="s">
        <v>719</v>
      </c>
      <c r="BZ88" s="2">
        <v>80</v>
      </c>
      <c r="CA88" s="2">
        <v>60</v>
      </c>
      <c r="CB88" s="2"/>
      <c r="CC88" s="2"/>
      <c r="CD88" s="2"/>
      <c r="CE88" s="2"/>
      <c r="CF88" s="2">
        <v>0</v>
      </c>
      <c r="CG88" s="2">
        <v>0</v>
      </c>
      <c r="CH88" s="2"/>
      <c r="CI88" s="2"/>
      <c r="CJ88" s="2"/>
      <c r="CK88" s="2"/>
      <c r="CL88" s="2"/>
      <c r="CM88" s="2">
        <v>0</v>
      </c>
      <c r="CN88" s="2" t="s">
        <v>710</v>
      </c>
      <c r="CO88" s="2">
        <v>0</v>
      </c>
      <c r="CP88" s="2">
        <f t="shared" si="95"/>
        <v>1046.24</v>
      </c>
      <c r="CQ88" s="2">
        <f t="shared" si="96"/>
        <v>0</v>
      </c>
      <c r="CR88" s="2">
        <f t="shared" si="97"/>
        <v>212.364</v>
      </c>
      <c r="CS88" s="2">
        <f t="shared" si="98"/>
        <v>20.885999999999999</v>
      </c>
      <c r="CT88" s="2">
        <f t="shared" si="99"/>
        <v>95.352000000000004</v>
      </c>
      <c r="CU88" s="2">
        <f t="shared" si="100"/>
        <v>0</v>
      </c>
      <c r="CV88" s="2">
        <f t="shared" si="101"/>
        <v>11.1</v>
      </c>
      <c r="CW88" s="2">
        <f t="shared" si="102"/>
        <v>0</v>
      </c>
      <c r="CX88" s="2">
        <f t="shared" si="103"/>
        <v>0</v>
      </c>
      <c r="CY88" s="2">
        <f t="shared" si="104"/>
        <v>316.16800000000001</v>
      </c>
      <c r="CZ88" s="2">
        <f t="shared" si="105"/>
        <v>237.12599999999998</v>
      </c>
      <c r="DA88" s="2"/>
      <c r="DB88" s="2"/>
      <c r="DC88" s="2" t="s">
        <v>719</v>
      </c>
      <c r="DD88" s="2" t="s">
        <v>758</v>
      </c>
      <c r="DE88" s="2" t="s">
        <v>63</v>
      </c>
      <c r="DF88" s="2" t="s">
        <v>63</v>
      </c>
      <c r="DG88" s="2" t="s">
        <v>63</v>
      </c>
      <c r="DH88" s="2" t="s">
        <v>719</v>
      </c>
      <c r="DI88" s="2" t="s">
        <v>63</v>
      </c>
      <c r="DJ88" s="2" t="s">
        <v>63</v>
      </c>
      <c r="DK88" s="2" t="s">
        <v>719</v>
      </c>
      <c r="DL88" s="2" t="s">
        <v>719</v>
      </c>
      <c r="DM88" s="2" t="s">
        <v>719</v>
      </c>
      <c r="DN88" s="2">
        <v>0</v>
      </c>
      <c r="DO88" s="2">
        <v>0</v>
      </c>
      <c r="DP88" s="2">
        <v>1</v>
      </c>
      <c r="DQ88" s="2">
        <v>1</v>
      </c>
      <c r="DR88" s="2"/>
      <c r="DS88" s="2"/>
      <c r="DT88" s="2"/>
      <c r="DU88" s="2">
        <v>1009</v>
      </c>
      <c r="DV88" s="2" t="s">
        <v>61</v>
      </c>
      <c r="DW88" s="2" t="s">
        <v>61</v>
      </c>
      <c r="DX88" s="2">
        <v>1000</v>
      </c>
      <c r="DY88" s="2"/>
      <c r="DZ88" s="2"/>
      <c r="EA88" s="2"/>
      <c r="EB88" s="2"/>
      <c r="EC88" s="2"/>
      <c r="ED88" s="2"/>
      <c r="EE88" s="2">
        <v>28232181</v>
      </c>
      <c r="EF88" s="2">
        <v>3</v>
      </c>
      <c r="EG88" s="2" t="s">
        <v>64</v>
      </c>
      <c r="EH88" s="2">
        <v>0</v>
      </c>
      <c r="EI88" s="2" t="s">
        <v>719</v>
      </c>
      <c r="EJ88" s="2">
        <v>2</v>
      </c>
      <c r="EK88" s="2">
        <v>106001</v>
      </c>
      <c r="EL88" s="2" t="s">
        <v>65</v>
      </c>
      <c r="EM88" s="2" t="s">
        <v>66</v>
      </c>
      <c r="EN88" s="2"/>
      <c r="EO88" s="2" t="s">
        <v>67</v>
      </c>
      <c r="EP88" s="2"/>
      <c r="EQ88" s="2">
        <v>256</v>
      </c>
      <c r="ER88" s="2">
        <v>1238.28</v>
      </c>
      <c r="ES88" s="2">
        <v>725.42</v>
      </c>
      <c r="ET88" s="2">
        <v>353.94</v>
      </c>
      <c r="EU88" s="2">
        <v>34.81</v>
      </c>
      <c r="EV88" s="2">
        <v>158.91999999999999</v>
      </c>
      <c r="EW88" s="2">
        <v>18.5</v>
      </c>
      <c r="EX88" s="2">
        <v>0</v>
      </c>
      <c r="EY88" s="2">
        <v>0</v>
      </c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>
        <v>0</v>
      </c>
      <c r="FR88" s="2">
        <f t="shared" si="106"/>
        <v>0</v>
      </c>
      <c r="FS88" s="2">
        <v>0</v>
      </c>
      <c r="FT88" s="2"/>
      <c r="FU88" s="2"/>
      <c r="FV88" s="2"/>
      <c r="FW88" s="2"/>
      <c r="FX88" s="2">
        <v>80</v>
      </c>
      <c r="FY88" s="2">
        <v>60</v>
      </c>
      <c r="FZ88" s="2"/>
      <c r="GA88" s="2" t="s">
        <v>719</v>
      </c>
      <c r="GB88" s="2"/>
      <c r="GC88" s="2"/>
      <c r="GD88" s="2">
        <v>0</v>
      </c>
      <c r="GE88" s="2"/>
      <c r="GF88" s="2">
        <v>-1477713314</v>
      </c>
      <c r="GG88" s="2">
        <v>2</v>
      </c>
      <c r="GH88" s="2">
        <v>1</v>
      </c>
      <c r="GI88" s="2">
        <v>-2</v>
      </c>
      <c r="GJ88" s="2">
        <v>0</v>
      </c>
      <c r="GK88" s="2">
        <f>ROUND(R88*(R12)/100,2)</f>
        <v>0</v>
      </c>
      <c r="GL88" s="2">
        <f t="shared" si="107"/>
        <v>0</v>
      </c>
      <c r="GM88" s="2">
        <f t="shared" si="108"/>
        <v>1599.54</v>
      </c>
      <c r="GN88" s="2">
        <f t="shared" si="109"/>
        <v>0</v>
      </c>
      <c r="GO88" s="2">
        <f t="shared" si="110"/>
        <v>1599.54</v>
      </c>
      <c r="GP88" s="2">
        <f t="shared" si="111"/>
        <v>0</v>
      </c>
      <c r="GQ88" s="2"/>
      <c r="GR88" s="2">
        <v>0</v>
      </c>
      <c r="GS88" s="2">
        <v>3</v>
      </c>
      <c r="GT88" s="2">
        <v>0</v>
      </c>
      <c r="GU88" s="2" t="s">
        <v>719</v>
      </c>
      <c r="GV88" s="2">
        <f t="shared" si="112"/>
        <v>0</v>
      </c>
      <c r="GW88" s="2">
        <v>1</v>
      </c>
      <c r="GX88" s="2">
        <f t="shared" si="113"/>
        <v>0</v>
      </c>
      <c r="GY88" s="2"/>
      <c r="GZ88" s="2"/>
      <c r="HA88" s="2">
        <v>0</v>
      </c>
      <c r="HB88" s="2">
        <v>0</v>
      </c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>
        <v>0</v>
      </c>
      <c r="IL88" s="2"/>
      <c r="IM88" s="2"/>
      <c r="IN88" s="2"/>
      <c r="IO88" s="2"/>
      <c r="IP88" s="2"/>
      <c r="IQ88" s="2"/>
      <c r="IR88" s="2"/>
      <c r="IS88" s="2"/>
      <c r="IT88" s="2"/>
      <c r="IU88" s="2"/>
    </row>
    <row r="89" spans="1:255" x14ac:dyDescent="0.2">
      <c r="A89">
        <v>17</v>
      </c>
      <c r="B89">
        <v>1</v>
      </c>
      <c r="C89">
        <f>ROW(SmtRes!A234)</f>
        <v>234</v>
      </c>
      <c r="D89">
        <f>ROW(EtalonRes!A238)</f>
        <v>238</v>
      </c>
      <c r="E89" t="s">
        <v>68</v>
      </c>
      <c r="F89" t="s">
        <v>69</v>
      </c>
      <c r="G89" t="s">
        <v>70</v>
      </c>
      <c r="H89" t="s">
        <v>61</v>
      </c>
      <c r="I89">
        <v>3.4</v>
      </c>
      <c r="J89">
        <v>0</v>
      </c>
      <c r="O89">
        <f t="shared" si="75"/>
        <v>11576.78</v>
      </c>
      <c r="P89">
        <f t="shared" si="76"/>
        <v>0</v>
      </c>
      <c r="Q89">
        <f t="shared" si="77"/>
        <v>5559.69</v>
      </c>
      <c r="R89">
        <f t="shared" si="78"/>
        <v>1317.99</v>
      </c>
      <c r="S89">
        <f t="shared" si="79"/>
        <v>6017.09</v>
      </c>
      <c r="T89">
        <f t="shared" si="80"/>
        <v>0</v>
      </c>
      <c r="U89">
        <f t="shared" si="81"/>
        <v>37.739999999999995</v>
      </c>
      <c r="V89">
        <f t="shared" si="82"/>
        <v>0</v>
      </c>
      <c r="W89">
        <f t="shared" si="83"/>
        <v>0</v>
      </c>
      <c r="X89">
        <f t="shared" si="84"/>
        <v>4987.8500000000004</v>
      </c>
      <c r="Y89">
        <f t="shared" si="85"/>
        <v>3520.84</v>
      </c>
      <c r="AA89">
        <v>28925308</v>
      </c>
      <c r="AB89">
        <f t="shared" si="86"/>
        <v>307.71600000000001</v>
      </c>
      <c r="AC89">
        <f t="shared" si="87"/>
        <v>0</v>
      </c>
      <c r="AD89">
        <f t="shared" si="88"/>
        <v>212.364</v>
      </c>
      <c r="AE89">
        <f t="shared" si="89"/>
        <v>20.885999999999999</v>
      </c>
      <c r="AF89">
        <f t="shared" si="90"/>
        <v>95.352000000000004</v>
      </c>
      <c r="AG89">
        <f t="shared" si="91"/>
        <v>0</v>
      </c>
      <c r="AH89">
        <f t="shared" si="92"/>
        <v>11.1</v>
      </c>
      <c r="AI89">
        <f t="shared" si="93"/>
        <v>0</v>
      </c>
      <c r="AJ89">
        <f t="shared" si="94"/>
        <v>0</v>
      </c>
      <c r="AK89">
        <v>1238.28</v>
      </c>
      <c r="AL89">
        <v>725.42</v>
      </c>
      <c r="AM89">
        <v>353.94</v>
      </c>
      <c r="AN89">
        <v>34.81</v>
      </c>
      <c r="AO89">
        <v>158.91999999999999</v>
      </c>
      <c r="AP89">
        <v>0</v>
      </c>
      <c r="AQ89">
        <v>18.5</v>
      </c>
      <c r="AR89">
        <v>0</v>
      </c>
      <c r="AS89">
        <v>0</v>
      </c>
      <c r="AT89">
        <v>68</v>
      </c>
      <c r="AU89">
        <v>48</v>
      </c>
      <c r="AV89">
        <v>1</v>
      </c>
      <c r="AW89">
        <v>1</v>
      </c>
      <c r="AZ89">
        <v>1</v>
      </c>
      <c r="BA89">
        <v>18.559999999999999</v>
      </c>
      <c r="BB89">
        <v>7.7</v>
      </c>
      <c r="BC89">
        <v>5.21</v>
      </c>
      <c r="BD89" t="s">
        <v>719</v>
      </c>
      <c r="BE89" t="s">
        <v>719</v>
      </c>
      <c r="BF89" t="s">
        <v>719</v>
      </c>
      <c r="BG89" t="s">
        <v>719</v>
      </c>
      <c r="BH89">
        <v>0</v>
      </c>
      <c r="BI89">
        <v>2</v>
      </c>
      <c r="BJ89" t="s">
        <v>71</v>
      </c>
      <c r="BM89">
        <v>106001</v>
      </c>
      <c r="BN89">
        <v>0</v>
      </c>
      <c r="BO89" t="s">
        <v>750</v>
      </c>
      <c r="BP89">
        <v>1</v>
      </c>
      <c r="BQ89">
        <v>3</v>
      </c>
      <c r="BR89">
        <v>0</v>
      </c>
      <c r="BS89">
        <v>18.559999999999999</v>
      </c>
      <c r="BT89">
        <v>1</v>
      </c>
      <c r="BU89">
        <v>1</v>
      </c>
      <c r="BV89">
        <v>1</v>
      </c>
      <c r="BW89">
        <v>1</v>
      </c>
      <c r="BX89">
        <v>1</v>
      </c>
      <c r="BY89" t="s">
        <v>719</v>
      </c>
      <c r="BZ89">
        <v>80</v>
      </c>
      <c r="CA89">
        <v>60</v>
      </c>
      <c r="CF89">
        <v>0</v>
      </c>
      <c r="CG89">
        <v>0</v>
      </c>
      <c r="CM89">
        <v>0</v>
      </c>
      <c r="CN89" t="s">
        <v>710</v>
      </c>
      <c r="CO89">
        <v>0</v>
      </c>
      <c r="CP89">
        <f t="shared" si="95"/>
        <v>11576.779999999999</v>
      </c>
      <c r="CQ89">
        <f t="shared" si="96"/>
        <v>0</v>
      </c>
      <c r="CR89">
        <f t="shared" si="97"/>
        <v>1635.2028</v>
      </c>
      <c r="CS89">
        <f t="shared" si="98"/>
        <v>387.64415999999994</v>
      </c>
      <c r="CT89">
        <f t="shared" si="99"/>
        <v>1769.7331199999999</v>
      </c>
      <c r="CU89">
        <f t="shared" si="100"/>
        <v>0</v>
      </c>
      <c r="CV89">
        <f t="shared" si="101"/>
        <v>11.1</v>
      </c>
      <c r="CW89">
        <f t="shared" si="102"/>
        <v>0</v>
      </c>
      <c r="CX89">
        <f t="shared" si="103"/>
        <v>0</v>
      </c>
      <c r="CY89">
        <f t="shared" si="104"/>
        <v>4987.8544000000002</v>
      </c>
      <c r="CZ89">
        <f t="shared" si="105"/>
        <v>3520.8383999999996</v>
      </c>
      <c r="DC89" t="s">
        <v>719</v>
      </c>
      <c r="DD89" t="s">
        <v>758</v>
      </c>
      <c r="DE89" t="s">
        <v>63</v>
      </c>
      <c r="DF89" t="s">
        <v>63</v>
      </c>
      <c r="DG89" t="s">
        <v>63</v>
      </c>
      <c r="DH89" t="s">
        <v>719</v>
      </c>
      <c r="DI89" t="s">
        <v>63</v>
      </c>
      <c r="DJ89" t="s">
        <v>63</v>
      </c>
      <c r="DK89" t="s">
        <v>719</v>
      </c>
      <c r="DL89" t="s">
        <v>719</v>
      </c>
      <c r="DM89" t="s">
        <v>719</v>
      </c>
      <c r="DN89">
        <v>0</v>
      </c>
      <c r="DO89">
        <v>0</v>
      </c>
      <c r="DP89">
        <v>1</v>
      </c>
      <c r="DQ89">
        <v>1</v>
      </c>
      <c r="DU89">
        <v>1009</v>
      </c>
      <c r="DV89" t="s">
        <v>61</v>
      </c>
      <c r="DW89" t="s">
        <v>61</v>
      </c>
      <c r="DX89">
        <v>1000</v>
      </c>
      <c r="EE89">
        <v>28232181</v>
      </c>
      <c r="EF89">
        <v>3</v>
      </c>
      <c r="EG89" t="s">
        <v>64</v>
      </c>
      <c r="EH89">
        <v>0</v>
      </c>
      <c r="EI89" t="s">
        <v>719</v>
      </c>
      <c r="EJ89">
        <v>2</v>
      </c>
      <c r="EK89">
        <v>106001</v>
      </c>
      <c r="EL89" t="s">
        <v>65</v>
      </c>
      <c r="EM89" t="s">
        <v>66</v>
      </c>
      <c r="EO89" t="s">
        <v>67</v>
      </c>
      <c r="EQ89">
        <v>256</v>
      </c>
      <c r="ER89">
        <v>1238.28</v>
      </c>
      <c r="ES89">
        <v>725.42</v>
      </c>
      <c r="ET89">
        <v>353.94</v>
      </c>
      <c r="EU89">
        <v>34.81</v>
      </c>
      <c r="EV89">
        <v>158.91999999999999</v>
      </c>
      <c r="EW89">
        <v>18.5</v>
      </c>
      <c r="EX89">
        <v>0</v>
      </c>
      <c r="EY89">
        <v>0</v>
      </c>
      <c r="FQ89">
        <v>0</v>
      </c>
      <c r="FR89">
        <f t="shared" si="106"/>
        <v>0</v>
      </c>
      <c r="FS89">
        <v>0</v>
      </c>
      <c r="FV89" t="s">
        <v>749</v>
      </c>
      <c r="FW89" t="s">
        <v>751</v>
      </c>
      <c r="FX89">
        <v>80</v>
      </c>
      <c r="FY89">
        <v>60</v>
      </c>
      <c r="GA89" t="s">
        <v>719</v>
      </c>
      <c r="GD89">
        <v>0</v>
      </c>
      <c r="GF89">
        <v>-1477713314</v>
      </c>
      <c r="GG89">
        <v>2</v>
      </c>
      <c r="GH89">
        <v>1</v>
      </c>
      <c r="GI89">
        <v>4</v>
      </c>
      <c r="GJ89">
        <v>0</v>
      </c>
      <c r="GK89">
        <f>ROUND(R89*(S12)/100,2)</f>
        <v>0</v>
      </c>
      <c r="GL89">
        <f t="shared" si="107"/>
        <v>0</v>
      </c>
      <c r="GM89">
        <f t="shared" si="108"/>
        <v>20085.47</v>
      </c>
      <c r="GN89">
        <f t="shared" si="109"/>
        <v>0</v>
      </c>
      <c r="GO89">
        <f t="shared" si="110"/>
        <v>20085.47</v>
      </c>
      <c r="GP89">
        <f t="shared" si="111"/>
        <v>0</v>
      </c>
      <c r="GR89">
        <v>0</v>
      </c>
      <c r="GS89">
        <v>3</v>
      </c>
      <c r="GT89">
        <v>0</v>
      </c>
      <c r="GU89" t="s">
        <v>719</v>
      </c>
      <c r="GV89">
        <f t="shared" si="112"/>
        <v>0</v>
      </c>
      <c r="GW89">
        <v>1</v>
      </c>
      <c r="GX89">
        <f t="shared" si="113"/>
        <v>0</v>
      </c>
      <c r="HA89">
        <v>0</v>
      </c>
      <c r="HB89">
        <v>0</v>
      </c>
      <c r="IK89">
        <v>0</v>
      </c>
    </row>
    <row r="90" spans="1:255" x14ac:dyDescent="0.2">
      <c r="A90" s="2">
        <v>17</v>
      </c>
      <c r="B90" s="2">
        <v>1</v>
      </c>
      <c r="C90" s="2">
        <f>ROW(SmtRes!A251)</f>
        <v>251</v>
      </c>
      <c r="D90" s="2">
        <f>ROW(EtalonRes!A255)</f>
        <v>255</v>
      </c>
      <c r="E90" s="2" t="s">
        <v>72</v>
      </c>
      <c r="F90" s="2" t="s">
        <v>69</v>
      </c>
      <c r="G90" s="2" t="s">
        <v>73</v>
      </c>
      <c r="H90" s="2" t="s">
        <v>61</v>
      </c>
      <c r="I90" s="2">
        <v>0.38</v>
      </c>
      <c r="J90" s="2">
        <v>0</v>
      </c>
      <c r="K90" s="2"/>
      <c r="L90" s="2"/>
      <c r="M90" s="2"/>
      <c r="N90" s="2"/>
      <c r="O90" s="2">
        <f t="shared" si="75"/>
        <v>116.93</v>
      </c>
      <c r="P90" s="2">
        <f t="shared" si="76"/>
        <v>0</v>
      </c>
      <c r="Q90" s="2">
        <f t="shared" si="77"/>
        <v>80.7</v>
      </c>
      <c r="R90" s="2">
        <f t="shared" si="78"/>
        <v>7.94</v>
      </c>
      <c r="S90" s="2">
        <f t="shared" si="79"/>
        <v>36.229999999999997</v>
      </c>
      <c r="T90" s="2">
        <f t="shared" si="80"/>
        <v>0</v>
      </c>
      <c r="U90" s="2">
        <f t="shared" si="81"/>
        <v>4.218</v>
      </c>
      <c r="V90" s="2">
        <f t="shared" si="82"/>
        <v>0</v>
      </c>
      <c r="W90" s="2">
        <f t="shared" si="83"/>
        <v>0</v>
      </c>
      <c r="X90" s="2">
        <f t="shared" si="84"/>
        <v>35.340000000000003</v>
      </c>
      <c r="Y90" s="2">
        <f t="shared" si="85"/>
        <v>26.5</v>
      </c>
      <c r="Z90" s="2"/>
      <c r="AA90" s="2">
        <v>28925307</v>
      </c>
      <c r="AB90" s="2">
        <f t="shared" si="86"/>
        <v>307.71600000000001</v>
      </c>
      <c r="AC90" s="2">
        <f t="shared" si="87"/>
        <v>0</v>
      </c>
      <c r="AD90" s="2">
        <f t="shared" si="88"/>
        <v>212.364</v>
      </c>
      <c r="AE90" s="2">
        <f t="shared" si="89"/>
        <v>20.885999999999999</v>
      </c>
      <c r="AF90" s="2">
        <f t="shared" si="90"/>
        <v>95.352000000000004</v>
      </c>
      <c r="AG90" s="2">
        <f t="shared" si="91"/>
        <v>0</v>
      </c>
      <c r="AH90" s="2">
        <f t="shared" si="92"/>
        <v>11.1</v>
      </c>
      <c r="AI90" s="2">
        <f t="shared" si="93"/>
        <v>0</v>
      </c>
      <c r="AJ90" s="2">
        <f t="shared" si="94"/>
        <v>0</v>
      </c>
      <c r="AK90" s="2">
        <v>1238.28</v>
      </c>
      <c r="AL90" s="2">
        <v>725.42</v>
      </c>
      <c r="AM90" s="2">
        <v>353.94</v>
      </c>
      <c r="AN90" s="2">
        <v>34.81</v>
      </c>
      <c r="AO90" s="2">
        <v>158.91999999999999</v>
      </c>
      <c r="AP90" s="2">
        <v>0</v>
      </c>
      <c r="AQ90" s="2">
        <v>18.5</v>
      </c>
      <c r="AR90" s="2">
        <v>0</v>
      </c>
      <c r="AS90" s="2">
        <v>0</v>
      </c>
      <c r="AT90" s="2">
        <v>80</v>
      </c>
      <c r="AU90" s="2">
        <v>60</v>
      </c>
      <c r="AV90" s="2">
        <v>1</v>
      </c>
      <c r="AW90" s="2">
        <v>1</v>
      </c>
      <c r="AX90" s="2"/>
      <c r="AY90" s="2"/>
      <c r="AZ90" s="2">
        <v>1</v>
      </c>
      <c r="BA90" s="2">
        <v>1</v>
      </c>
      <c r="BB90" s="2">
        <v>1</v>
      </c>
      <c r="BC90" s="2">
        <v>1</v>
      </c>
      <c r="BD90" s="2" t="s">
        <v>719</v>
      </c>
      <c r="BE90" s="2" t="s">
        <v>719</v>
      </c>
      <c r="BF90" s="2" t="s">
        <v>719</v>
      </c>
      <c r="BG90" s="2" t="s">
        <v>719</v>
      </c>
      <c r="BH90" s="2">
        <v>0</v>
      </c>
      <c r="BI90" s="2">
        <v>2</v>
      </c>
      <c r="BJ90" s="2" t="s">
        <v>71</v>
      </c>
      <c r="BK90" s="2"/>
      <c r="BL90" s="2"/>
      <c r="BM90" s="2">
        <v>106001</v>
      </c>
      <c r="BN90" s="2">
        <v>0</v>
      </c>
      <c r="BO90" s="2" t="s">
        <v>719</v>
      </c>
      <c r="BP90" s="2">
        <v>0</v>
      </c>
      <c r="BQ90" s="2">
        <v>3</v>
      </c>
      <c r="BR90" s="2">
        <v>0</v>
      </c>
      <c r="BS90" s="2">
        <v>1</v>
      </c>
      <c r="BT90" s="2">
        <v>1</v>
      </c>
      <c r="BU90" s="2">
        <v>1</v>
      </c>
      <c r="BV90" s="2">
        <v>1</v>
      </c>
      <c r="BW90" s="2">
        <v>1</v>
      </c>
      <c r="BX90" s="2">
        <v>1</v>
      </c>
      <c r="BY90" s="2" t="s">
        <v>719</v>
      </c>
      <c r="BZ90" s="2">
        <v>80</v>
      </c>
      <c r="CA90" s="2">
        <v>60</v>
      </c>
      <c r="CB90" s="2"/>
      <c r="CC90" s="2"/>
      <c r="CD90" s="2"/>
      <c r="CE90" s="2"/>
      <c r="CF90" s="2">
        <v>0</v>
      </c>
      <c r="CG90" s="2">
        <v>0</v>
      </c>
      <c r="CH90" s="2"/>
      <c r="CI90" s="2"/>
      <c r="CJ90" s="2"/>
      <c r="CK90" s="2"/>
      <c r="CL90" s="2"/>
      <c r="CM90" s="2">
        <v>0</v>
      </c>
      <c r="CN90" s="2" t="s">
        <v>710</v>
      </c>
      <c r="CO90" s="2">
        <v>0</v>
      </c>
      <c r="CP90" s="2">
        <f t="shared" si="95"/>
        <v>116.93</v>
      </c>
      <c r="CQ90" s="2">
        <f t="shared" si="96"/>
        <v>0</v>
      </c>
      <c r="CR90" s="2">
        <f t="shared" si="97"/>
        <v>212.364</v>
      </c>
      <c r="CS90" s="2">
        <f t="shared" si="98"/>
        <v>20.885999999999999</v>
      </c>
      <c r="CT90" s="2">
        <f t="shared" si="99"/>
        <v>95.352000000000004</v>
      </c>
      <c r="CU90" s="2">
        <f t="shared" si="100"/>
        <v>0</v>
      </c>
      <c r="CV90" s="2">
        <f t="shared" si="101"/>
        <v>11.1</v>
      </c>
      <c r="CW90" s="2">
        <f t="shared" si="102"/>
        <v>0</v>
      </c>
      <c r="CX90" s="2">
        <f t="shared" si="103"/>
        <v>0</v>
      </c>
      <c r="CY90" s="2">
        <f t="shared" si="104"/>
        <v>35.335999999999991</v>
      </c>
      <c r="CZ90" s="2">
        <f t="shared" si="105"/>
        <v>26.501999999999999</v>
      </c>
      <c r="DA90" s="2"/>
      <c r="DB90" s="2"/>
      <c r="DC90" s="2" t="s">
        <v>719</v>
      </c>
      <c r="DD90" s="2" t="s">
        <v>758</v>
      </c>
      <c r="DE90" s="2" t="s">
        <v>63</v>
      </c>
      <c r="DF90" s="2" t="s">
        <v>63</v>
      </c>
      <c r="DG90" s="2" t="s">
        <v>63</v>
      </c>
      <c r="DH90" s="2" t="s">
        <v>719</v>
      </c>
      <c r="DI90" s="2" t="s">
        <v>63</v>
      </c>
      <c r="DJ90" s="2" t="s">
        <v>63</v>
      </c>
      <c r="DK90" s="2" t="s">
        <v>719</v>
      </c>
      <c r="DL90" s="2" t="s">
        <v>719</v>
      </c>
      <c r="DM90" s="2" t="s">
        <v>719</v>
      </c>
      <c r="DN90" s="2">
        <v>0</v>
      </c>
      <c r="DO90" s="2">
        <v>0</v>
      </c>
      <c r="DP90" s="2">
        <v>1</v>
      </c>
      <c r="DQ90" s="2">
        <v>1</v>
      </c>
      <c r="DR90" s="2"/>
      <c r="DS90" s="2"/>
      <c r="DT90" s="2"/>
      <c r="DU90" s="2">
        <v>1009</v>
      </c>
      <c r="DV90" s="2" t="s">
        <v>61</v>
      </c>
      <c r="DW90" s="2" t="s">
        <v>61</v>
      </c>
      <c r="DX90" s="2">
        <v>1000</v>
      </c>
      <c r="DY90" s="2"/>
      <c r="DZ90" s="2"/>
      <c r="EA90" s="2"/>
      <c r="EB90" s="2"/>
      <c r="EC90" s="2"/>
      <c r="ED90" s="2"/>
      <c r="EE90" s="2">
        <v>28232181</v>
      </c>
      <c r="EF90" s="2">
        <v>3</v>
      </c>
      <c r="EG90" s="2" t="s">
        <v>64</v>
      </c>
      <c r="EH90" s="2">
        <v>0</v>
      </c>
      <c r="EI90" s="2" t="s">
        <v>719</v>
      </c>
      <c r="EJ90" s="2">
        <v>2</v>
      </c>
      <c r="EK90" s="2">
        <v>106001</v>
      </c>
      <c r="EL90" s="2" t="s">
        <v>65</v>
      </c>
      <c r="EM90" s="2" t="s">
        <v>66</v>
      </c>
      <c r="EN90" s="2"/>
      <c r="EO90" s="2" t="s">
        <v>67</v>
      </c>
      <c r="EP90" s="2"/>
      <c r="EQ90" s="2">
        <v>256</v>
      </c>
      <c r="ER90" s="2">
        <v>1238.28</v>
      </c>
      <c r="ES90" s="2">
        <v>725.42</v>
      </c>
      <c r="ET90" s="2">
        <v>353.94</v>
      </c>
      <c r="EU90" s="2">
        <v>34.81</v>
      </c>
      <c r="EV90" s="2">
        <v>158.91999999999999</v>
      </c>
      <c r="EW90" s="2">
        <v>18.5</v>
      </c>
      <c r="EX90" s="2">
        <v>0</v>
      </c>
      <c r="EY90" s="2">
        <v>0</v>
      </c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>
        <v>0</v>
      </c>
      <c r="FR90" s="2">
        <f t="shared" si="106"/>
        <v>0</v>
      </c>
      <c r="FS90" s="2">
        <v>0</v>
      </c>
      <c r="FT90" s="2"/>
      <c r="FU90" s="2"/>
      <c r="FV90" s="2"/>
      <c r="FW90" s="2"/>
      <c r="FX90" s="2">
        <v>80</v>
      </c>
      <c r="FY90" s="2">
        <v>60</v>
      </c>
      <c r="FZ90" s="2"/>
      <c r="GA90" s="2" t="s">
        <v>719</v>
      </c>
      <c r="GB90" s="2"/>
      <c r="GC90" s="2"/>
      <c r="GD90" s="2">
        <v>0</v>
      </c>
      <c r="GE90" s="2"/>
      <c r="GF90" s="2">
        <v>-1925373151</v>
      </c>
      <c r="GG90" s="2">
        <v>2</v>
      </c>
      <c r="GH90" s="2">
        <v>1</v>
      </c>
      <c r="GI90" s="2">
        <v>-2</v>
      </c>
      <c r="GJ90" s="2">
        <v>0</v>
      </c>
      <c r="GK90" s="2">
        <f>ROUND(R90*(R12)/100,2)</f>
        <v>0</v>
      </c>
      <c r="GL90" s="2">
        <f t="shared" si="107"/>
        <v>0</v>
      </c>
      <c r="GM90" s="2">
        <f t="shared" si="108"/>
        <v>178.77</v>
      </c>
      <c r="GN90" s="2">
        <f t="shared" si="109"/>
        <v>0</v>
      </c>
      <c r="GO90" s="2">
        <f t="shared" si="110"/>
        <v>178.77</v>
      </c>
      <c r="GP90" s="2">
        <f t="shared" si="111"/>
        <v>0</v>
      </c>
      <c r="GQ90" s="2"/>
      <c r="GR90" s="2">
        <v>0</v>
      </c>
      <c r="GS90" s="2">
        <v>3</v>
      </c>
      <c r="GT90" s="2">
        <v>0</v>
      </c>
      <c r="GU90" s="2" t="s">
        <v>719</v>
      </c>
      <c r="GV90" s="2">
        <f t="shared" si="112"/>
        <v>0</v>
      </c>
      <c r="GW90" s="2">
        <v>1</v>
      </c>
      <c r="GX90" s="2">
        <f t="shared" si="113"/>
        <v>0</v>
      </c>
      <c r="GY90" s="2"/>
      <c r="GZ90" s="2"/>
      <c r="HA90" s="2">
        <v>0</v>
      </c>
      <c r="HB90" s="2">
        <v>0</v>
      </c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>
        <v>0</v>
      </c>
      <c r="IL90" s="2"/>
      <c r="IM90" s="2"/>
      <c r="IN90" s="2"/>
      <c r="IO90" s="2"/>
      <c r="IP90" s="2"/>
      <c r="IQ90" s="2"/>
      <c r="IR90" s="2"/>
      <c r="IS90" s="2"/>
      <c r="IT90" s="2"/>
      <c r="IU90" s="2"/>
    </row>
    <row r="91" spans="1:255" x14ac:dyDescent="0.2">
      <c r="A91">
        <v>17</v>
      </c>
      <c r="B91">
        <v>1</v>
      </c>
      <c r="C91">
        <f>ROW(SmtRes!A268)</f>
        <v>268</v>
      </c>
      <c r="D91">
        <f>ROW(EtalonRes!A272)</f>
        <v>272</v>
      </c>
      <c r="E91" t="s">
        <v>72</v>
      </c>
      <c r="F91" t="s">
        <v>69</v>
      </c>
      <c r="G91" t="s">
        <v>73</v>
      </c>
      <c r="H91" t="s">
        <v>61</v>
      </c>
      <c r="I91">
        <v>0.38</v>
      </c>
      <c r="J91">
        <v>0</v>
      </c>
      <c r="O91">
        <f t="shared" si="75"/>
        <v>1293.8800000000001</v>
      </c>
      <c r="P91">
        <f t="shared" si="76"/>
        <v>0</v>
      </c>
      <c r="Q91">
        <f t="shared" si="77"/>
        <v>621.38</v>
      </c>
      <c r="R91">
        <f t="shared" si="78"/>
        <v>147.30000000000001</v>
      </c>
      <c r="S91">
        <f t="shared" si="79"/>
        <v>672.5</v>
      </c>
      <c r="T91">
        <f t="shared" si="80"/>
        <v>0</v>
      </c>
      <c r="U91">
        <f t="shared" si="81"/>
        <v>4.218</v>
      </c>
      <c r="V91">
        <f t="shared" si="82"/>
        <v>0</v>
      </c>
      <c r="W91">
        <f t="shared" si="83"/>
        <v>0</v>
      </c>
      <c r="X91">
        <f t="shared" si="84"/>
        <v>557.46</v>
      </c>
      <c r="Y91">
        <f t="shared" si="85"/>
        <v>393.5</v>
      </c>
      <c r="AA91">
        <v>28925308</v>
      </c>
      <c r="AB91">
        <f t="shared" si="86"/>
        <v>307.71600000000001</v>
      </c>
      <c r="AC91">
        <f t="shared" si="87"/>
        <v>0</v>
      </c>
      <c r="AD91">
        <f t="shared" si="88"/>
        <v>212.364</v>
      </c>
      <c r="AE91">
        <f t="shared" si="89"/>
        <v>20.885999999999999</v>
      </c>
      <c r="AF91">
        <f t="shared" si="90"/>
        <v>95.352000000000004</v>
      </c>
      <c r="AG91">
        <f t="shared" si="91"/>
        <v>0</v>
      </c>
      <c r="AH91">
        <f t="shared" si="92"/>
        <v>11.1</v>
      </c>
      <c r="AI91">
        <f t="shared" si="93"/>
        <v>0</v>
      </c>
      <c r="AJ91">
        <f t="shared" si="94"/>
        <v>0</v>
      </c>
      <c r="AK91">
        <v>1238.28</v>
      </c>
      <c r="AL91">
        <v>725.42</v>
      </c>
      <c r="AM91">
        <v>353.94</v>
      </c>
      <c r="AN91">
        <v>34.81</v>
      </c>
      <c r="AO91">
        <v>158.91999999999999</v>
      </c>
      <c r="AP91">
        <v>0</v>
      </c>
      <c r="AQ91">
        <v>18.5</v>
      </c>
      <c r="AR91">
        <v>0</v>
      </c>
      <c r="AS91">
        <v>0</v>
      </c>
      <c r="AT91">
        <v>68</v>
      </c>
      <c r="AU91">
        <v>48</v>
      </c>
      <c r="AV91">
        <v>1</v>
      </c>
      <c r="AW91">
        <v>1</v>
      </c>
      <c r="AZ91">
        <v>1</v>
      </c>
      <c r="BA91">
        <v>18.559999999999999</v>
      </c>
      <c r="BB91">
        <v>7.7</v>
      </c>
      <c r="BC91">
        <v>5.21</v>
      </c>
      <c r="BD91" t="s">
        <v>719</v>
      </c>
      <c r="BE91" t="s">
        <v>719</v>
      </c>
      <c r="BF91" t="s">
        <v>719</v>
      </c>
      <c r="BG91" t="s">
        <v>719</v>
      </c>
      <c r="BH91">
        <v>0</v>
      </c>
      <c r="BI91">
        <v>2</v>
      </c>
      <c r="BJ91" t="s">
        <v>71</v>
      </c>
      <c r="BM91">
        <v>106001</v>
      </c>
      <c r="BN91">
        <v>0</v>
      </c>
      <c r="BO91" t="s">
        <v>750</v>
      </c>
      <c r="BP91">
        <v>1</v>
      </c>
      <c r="BQ91">
        <v>3</v>
      </c>
      <c r="BR91">
        <v>0</v>
      </c>
      <c r="BS91">
        <v>18.559999999999999</v>
      </c>
      <c r="BT91">
        <v>1</v>
      </c>
      <c r="BU91">
        <v>1</v>
      </c>
      <c r="BV91">
        <v>1</v>
      </c>
      <c r="BW91">
        <v>1</v>
      </c>
      <c r="BX91">
        <v>1</v>
      </c>
      <c r="BY91" t="s">
        <v>719</v>
      </c>
      <c r="BZ91">
        <v>80</v>
      </c>
      <c r="CA91">
        <v>60</v>
      </c>
      <c r="CF91">
        <v>0</v>
      </c>
      <c r="CG91">
        <v>0</v>
      </c>
      <c r="CM91">
        <v>0</v>
      </c>
      <c r="CN91" t="s">
        <v>710</v>
      </c>
      <c r="CO91">
        <v>0</v>
      </c>
      <c r="CP91">
        <f t="shared" si="95"/>
        <v>1293.8800000000001</v>
      </c>
      <c r="CQ91">
        <f t="shared" si="96"/>
        <v>0</v>
      </c>
      <c r="CR91">
        <f t="shared" si="97"/>
        <v>1635.2028</v>
      </c>
      <c r="CS91">
        <f t="shared" si="98"/>
        <v>387.64415999999994</v>
      </c>
      <c r="CT91">
        <f t="shared" si="99"/>
        <v>1769.7331199999999</v>
      </c>
      <c r="CU91">
        <f t="shared" si="100"/>
        <v>0</v>
      </c>
      <c r="CV91">
        <f t="shared" si="101"/>
        <v>11.1</v>
      </c>
      <c r="CW91">
        <f t="shared" si="102"/>
        <v>0</v>
      </c>
      <c r="CX91">
        <f t="shared" si="103"/>
        <v>0</v>
      </c>
      <c r="CY91">
        <f t="shared" si="104"/>
        <v>557.46399999999994</v>
      </c>
      <c r="CZ91">
        <f t="shared" si="105"/>
        <v>393.50399999999996</v>
      </c>
      <c r="DC91" t="s">
        <v>719</v>
      </c>
      <c r="DD91" t="s">
        <v>758</v>
      </c>
      <c r="DE91" t="s">
        <v>63</v>
      </c>
      <c r="DF91" t="s">
        <v>63</v>
      </c>
      <c r="DG91" t="s">
        <v>63</v>
      </c>
      <c r="DH91" t="s">
        <v>719</v>
      </c>
      <c r="DI91" t="s">
        <v>63</v>
      </c>
      <c r="DJ91" t="s">
        <v>63</v>
      </c>
      <c r="DK91" t="s">
        <v>719</v>
      </c>
      <c r="DL91" t="s">
        <v>719</v>
      </c>
      <c r="DM91" t="s">
        <v>719</v>
      </c>
      <c r="DN91">
        <v>0</v>
      </c>
      <c r="DO91">
        <v>0</v>
      </c>
      <c r="DP91">
        <v>1</v>
      </c>
      <c r="DQ91">
        <v>1</v>
      </c>
      <c r="DU91">
        <v>1009</v>
      </c>
      <c r="DV91" t="s">
        <v>61</v>
      </c>
      <c r="DW91" t="s">
        <v>61</v>
      </c>
      <c r="DX91">
        <v>1000</v>
      </c>
      <c r="EE91">
        <v>28232181</v>
      </c>
      <c r="EF91">
        <v>3</v>
      </c>
      <c r="EG91" t="s">
        <v>64</v>
      </c>
      <c r="EH91">
        <v>0</v>
      </c>
      <c r="EI91" t="s">
        <v>719</v>
      </c>
      <c r="EJ91">
        <v>2</v>
      </c>
      <c r="EK91">
        <v>106001</v>
      </c>
      <c r="EL91" t="s">
        <v>65</v>
      </c>
      <c r="EM91" t="s">
        <v>66</v>
      </c>
      <c r="EO91" t="s">
        <v>67</v>
      </c>
      <c r="EQ91">
        <v>256</v>
      </c>
      <c r="ER91">
        <v>1238.28</v>
      </c>
      <c r="ES91">
        <v>725.42</v>
      </c>
      <c r="ET91">
        <v>353.94</v>
      </c>
      <c r="EU91">
        <v>34.81</v>
      </c>
      <c r="EV91">
        <v>158.91999999999999</v>
      </c>
      <c r="EW91">
        <v>18.5</v>
      </c>
      <c r="EX91">
        <v>0</v>
      </c>
      <c r="EY91">
        <v>0</v>
      </c>
      <c r="FQ91">
        <v>0</v>
      </c>
      <c r="FR91">
        <f t="shared" si="106"/>
        <v>0</v>
      </c>
      <c r="FS91">
        <v>0</v>
      </c>
      <c r="FV91" t="s">
        <v>749</v>
      </c>
      <c r="FW91" t="s">
        <v>751</v>
      </c>
      <c r="FX91">
        <v>80</v>
      </c>
      <c r="FY91">
        <v>60</v>
      </c>
      <c r="GA91" t="s">
        <v>719</v>
      </c>
      <c r="GD91">
        <v>0</v>
      </c>
      <c r="GF91">
        <v>-1925373151</v>
      </c>
      <c r="GG91">
        <v>2</v>
      </c>
      <c r="GH91">
        <v>1</v>
      </c>
      <c r="GI91">
        <v>4</v>
      </c>
      <c r="GJ91">
        <v>0</v>
      </c>
      <c r="GK91">
        <f>ROUND(R91*(S12)/100,2)</f>
        <v>0</v>
      </c>
      <c r="GL91">
        <f t="shared" si="107"/>
        <v>0</v>
      </c>
      <c r="GM91">
        <f t="shared" si="108"/>
        <v>2244.84</v>
      </c>
      <c r="GN91">
        <f t="shared" si="109"/>
        <v>0</v>
      </c>
      <c r="GO91">
        <f t="shared" si="110"/>
        <v>2244.84</v>
      </c>
      <c r="GP91">
        <f t="shared" si="111"/>
        <v>0</v>
      </c>
      <c r="GR91">
        <v>0</v>
      </c>
      <c r="GS91">
        <v>3</v>
      </c>
      <c r="GT91">
        <v>0</v>
      </c>
      <c r="GU91" t="s">
        <v>719</v>
      </c>
      <c r="GV91">
        <f t="shared" si="112"/>
        <v>0</v>
      </c>
      <c r="GW91">
        <v>1</v>
      </c>
      <c r="GX91">
        <f t="shared" si="113"/>
        <v>0</v>
      </c>
      <c r="HA91">
        <v>0</v>
      </c>
      <c r="HB91">
        <v>0</v>
      </c>
      <c r="IK91">
        <v>0</v>
      </c>
    </row>
    <row r="92" spans="1:255" x14ac:dyDescent="0.2">
      <c r="A92" s="2">
        <v>17</v>
      </c>
      <c r="B92" s="2">
        <v>1</v>
      </c>
      <c r="C92" s="2">
        <f>ROW(SmtRes!A285)</f>
        <v>285</v>
      </c>
      <c r="D92" s="2">
        <f>ROW(EtalonRes!A289)</f>
        <v>289</v>
      </c>
      <c r="E92" s="2" t="s">
        <v>74</v>
      </c>
      <c r="F92" s="2" t="s">
        <v>69</v>
      </c>
      <c r="G92" s="2" t="s">
        <v>75</v>
      </c>
      <c r="H92" s="2" t="s">
        <v>61</v>
      </c>
      <c r="I92" s="2">
        <v>1.23</v>
      </c>
      <c r="J92" s="2">
        <v>0</v>
      </c>
      <c r="K92" s="2"/>
      <c r="L92" s="2"/>
      <c r="M92" s="2"/>
      <c r="N92" s="2"/>
      <c r="O92" s="2">
        <f t="shared" si="75"/>
        <v>378.49</v>
      </c>
      <c r="P92" s="2">
        <f t="shared" si="76"/>
        <v>0</v>
      </c>
      <c r="Q92" s="2">
        <f t="shared" si="77"/>
        <v>261.20999999999998</v>
      </c>
      <c r="R92" s="2">
        <f t="shared" si="78"/>
        <v>25.69</v>
      </c>
      <c r="S92" s="2">
        <f t="shared" si="79"/>
        <v>117.28</v>
      </c>
      <c r="T92" s="2">
        <f t="shared" si="80"/>
        <v>0</v>
      </c>
      <c r="U92" s="2">
        <f t="shared" si="81"/>
        <v>13.652999999999999</v>
      </c>
      <c r="V92" s="2">
        <f t="shared" si="82"/>
        <v>0</v>
      </c>
      <c r="W92" s="2">
        <f t="shared" si="83"/>
        <v>0</v>
      </c>
      <c r="X92" s="2">
        <f t="shared" si="84"/>
        <v>114.38</v>
      </c>
      <c r="Y92" s="2">
        <f t="shared" si="85"/>
        <v>85.78</v>
      </c>
      <c r="Z92" s="2"/>
      <c r="AA92" s="2">
        <v>28925307</v>
      </c>
      <c r="AB92" s="2">
        <f t="shared" si="86"/>
        <v>307.71600000000001</v>
      </c>
      <c r="AC92" s="2">
        <f t="shared" si="87"/>
        <v>0</v>
      </c>
      <c r="AD92" s="2">
        <f t="shared" si="88"/>
        <v>212.364</v>
      </c>
      <c r="AE92" s="2">
        <f t="shared" si="89"/>
        <v>20.885999999999999</v>
      </c>
      <c r="AF92" s="2">
        <f t="shared" si="90"/>
        <v>95.352000000000004</v>
      </c>
      <c r="AG92" s="2">
        <f t="shared" si="91"/>
        <v>0</v>
      </c>
      <c r="AH92" s="2">
        <f t="shared" si="92"/>
        <v>11.1</v>
      </c>
      <c r="AI92" s="2">
        <f t="shared" si="93"/>
        <v>0</v>
      </c>
      <c r="AJ92" s="2">
        <f t="shared" si="94"/>
        <v>0</v>
      </c>
      <c r="AK92" s="2">
        <v>1238.28</v>
      </c>
      <c r="AL92" s="2">
        <v>725.42</v>
      </c>
      <c r="AM92" s="2">
        <v>353.94</v>
      </c>
      <c r="AN92" s="2">
        <v>34.81</v>
      </c>
      <c r="AO92" s="2">
        <v>158.91999999999999</v>
      </c>
      <c r="AP92" s="2">
        <v>0</v>
      </c>
      <c r="AQ92" s="2">
        <v>18.5</v>
      </c>
      <c r="AR92" s="2">
        <v>0</v>
      </c>
      <c r="AS92" s="2">
        <v>0</v>
      </c>
      <c r="AT92" s="2">
        <v>80</v>
      </c>
      <c r="AU92" s="2">
        <v>60</v>
      </c>
      <c r="AV92" s="2">
        <v>1</v>
      </c>
      <c r="AW92" s="2">
        <v>1</v>
      </c>
      <c r="AX92" s="2"/>
      <c r="AY92" s="2"/>
      <c r="AZ92" s="2">
        <v>1</v>
      </c>
      <c r="BA92" s="2">
        <v>1</v>
      </c>
      <c r="BB92" s="2">
        <v>1</v>
      </c>
      <c r="BC92" s="2">
        <v>1</v>
      </c>
      <c r="BD92" s="2" t="s">
        <v>719</v>
      </c>
      <c r="BE92" s="2" t="s">
        <v>719</v>
      </c>
      <c r="BF92" s="2" t="s">
        <v>719</v>
      </c>
      <c r="BG92" s="2" t="s">
        <v>719</v>
      </c>
      <c r="BH92" s="2">
        <v>0</v>
      </c>
      <c r="BI92" s="2">
        <v>2</v>
      </c>
      <c r="BJ92" s="2" t="s">
        <v>71</v>
      </c>
      <c r="BK92" s="2"/>
      <c r="BL92" s="2"/>
      <c r="BM92" s="2">
        <v>106001</v>
      </c>
      <c r="BN92" s="2">
        <v>0</v>
      </c>
      <c r="BO92" s="2" t="s">
        <v>719</v>
      </c>
      <c r="BP92" s="2">
        <v>0</v>
      </c>
      <c r="BQ92" s="2">
        <v>3</v>
      </c>
      <c r="BR92" s="2">
        <v>0</v>
      </c>
      <c r="BS92" s="2">
        <v>1</v>
      </c>
      <c r="BT92" s="2">
        <v>1</v>
      </c>
      <c r="BU92" s="2">
        <v>1</v>
      </c>
      <c r="BV92" s="2">
        <v>1</v>
      </c>
      <c r="BW92" s="2">
        <v>1</v>
      </c>
      <c r="BX92" s="2">
        <v>1</v>
      </c>
      <c r="BY92" s="2" t="s">
        <v>719</v>
      </c>
      <c r="BZ92" s="2">
        <v>80</v>
      </c>
      <c r="CA92" s="2">
        <v>60</v>
      </c>
      <c r="CB92" s="2"/>
      <c r="CC92" s="2"/>
      <c r="CD92" s="2"/>
      <c r="CE92" s="2"/>
      <c r="CF92" s="2">
        <v>0</v>
      </c>
      <c r="CG92" s="2">
        <v>0</v>
      </c>
      <c r="CH92" s="2"/>
      <c r="CI92" s="2"/>
      <c r="CJ92" s="2"/>
      <c r="CK92" s="2"/>
      <c r="CL92" s="2"/>
      <c r="CM92" s="2">
        <v>0</v>
      </c>
      <c r="CN92" s="2" t="s">
        <v>710</v>
      </c>
      <c r="CO92" s="2">
        <v>0</v>
      </c>
      <c r="CP92" s="2">
        <f t="shared" si="95"/>
        <v>378.49</v>
      </c>
      <c r="CQ92" s="2">
        <f t="shared" si="96"/>
        <v>0</v>
      </c>
      <c r="CR92" s="2">
        <f t="shared" si="97"/>
        <v>212.364</v>
      </c>
      <c r="CS92" s="2">
        <f t="shared" si="98"/>
        <v>20.885999999999999</v>
      </c>
      <c r="CT92" s="2">
        <f t="shared" si="99"/>
        <v>95.352000000000004</v>
      </c>
      <c r="CU92" s="2">
        <f t="shared" si="100"/>
        <v>0</v>
      </c>
      <c r="CV92" s="2">
        <f t="shared" si="101"/>
        <v>11.1</v>
      </c>
      <c r="CW92" s="2">
        <f t="shared" si="102"/>
        <v>0</v>
      </c>
      <c r="CX92" s="2">
        <f t="shared" si="103"/>
        <v>0</v>
      </c>
      <c r="CY92" s="2">
        <f t="shared" si="104"/>
        <v>114.376</v>
      </c>
      <c r="CZ92" s="2">
        <f t="shared" si="105"/>
        <v>85.782000000000011</v>
      </c>
      <c r="DA92" s="2"/>
      <c r="DB92" s="2"/>
      <c r="DC92" s="2" t="s">
        <v>719</v>
      </c>
      <c r="DD92" s="2" t="s">
        <v>758</v>
      </c>
      <c r="DE92" s="2" t="s">
        <v>63</v>
      </c>
      <c r="DF92" s="2" t="s">
        <v>63</v>
      </c>
      <c r="DG92" s="2" t="s">
        <v>63</v>
      </c>
      <c r="DH92" s="2" t="s">
        <v>719</v>
      </c>
      <c r="DI92" s="2" t="s">
        <v>63</v>
      </c>
      <c r="DJ92" s="2" t="s">
        <v>63</v>
      </c>
      <c r="DK92" s="2" t="s">
        <v>719</v>
      </c>
      <c r="DL92" s="2" t="s">
        <v>719</v>
      </c>
      <c r="DM92" s="2" t="s">
        <v>719</v>
      </c>
      <c r="DN92" s="2">
        <v>0</v>
      </c>
      <c r="DO92" s="2">
        <v>0</v>
      </c>
      <c r="DP92" s="2">
        <v>1</v>
      </c>
      <c r="DQ92" s="2">
        <v>1</v>
      </c>
      <c r="DR92" s="2"/>
      <c r="DS92" s="2"/>
      <c r="DT92" s="2"/>
      <c r="DU92" s="2">
        <v>1009</v>
      </c>
      <c r="DV92" s="2" t="s">
        <v>61</v>
      </c>
      <c r="DW92" s="2" t="s">
        <v>61</v>
      </c>
      <c r="DX92" s="2">
        <v>1000</v>
      </c>
      <c r="DY92" s="2"/>
      <c r="DZ92" s="2"/>
      <c r="EA92" s="2"/>
      <c r="EB92" s="2"/>
      <c r="EC92" s="2"/>
      <c r="ED92" s="2"/>
      <c r="EE92" s="2">
        <v>28232181</v>
      </c>
      <c r="EF92" s="2">
        <v>3</v>
      </c>
      <c r="EG92" s="2" t="s">
        <v>64</v>
      </c>
      <c r="EH92" s="2">
        <v>0</v>
      </c>
      <c r="EI92" s="2" t="s">
        <v>719</v>
      </c>
      <c r="EJ92" s="2">
        <v>2</v>
      </c>
      <c r="EK92" s="2">
        <v>106001</v>
      </c>
      <c r="EL92" s="2" t="s">
        <v>65</v>
      </c>
      <c r="EM92" s="2" t="s">
        <v>66</v>
      </c>
      <c r="EN92" s="2"/>
      <c r="EO92" s="2" t="s">
        <v>67</v>
      </c>
      <c r="EP92" s="2"/>
      <c r="EQ92" s="2">
        <v>256</v>
      </c>
      <c r="ER92" s="2">
        <v>1238.28</v>
      </c>
      <c r="ES92" s="2">
        <v>725.42</v>
      </c>
      <c r="ET92" s="2">
        <v>353.94</v>
      </c>
      <c r="EU92" s="2">
        <v>34.81</v>
      </c>
      <c r="EV92" s="2">
        <v>158.91999999999999</v>
      </c>
      <c r="EW92" s="2">
        <v>18.5</v>
      </c>
      <c r="EX92" s="2">
        <v>0</v>
      </c>
      <c r="EY92" s="2">
        <v>0</v>
      </c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>
        <v>0</v>
      </c>
      <c r="FR92" s="2">
        <f t="shared" si="106"/>
        <v>0</v>
      </c>
      <c r="FS92" s="2">
        <v>0</v>
      </c>
      <c r="FT92" s="2"/>
      <c r="FU92" s="2"/>
      <c r="FV92" s="2"/>
      <c r="FW92" s="2"/>
      <c r="FX92" s="2">
        <v>80</v>
      </c>
      <c r="FY92" s="2">
        <v>60</v>
      </c>
      <c r="FZ92" s="2"/>
      <c r="GA92" s="2" t="s">
        <v>719</v>
      </c>
      <c r="GB92" s="2"/>
      <c r="GC92" s="2"/>
      <c r="GD92" s="2">
        <v>0</v>
      </c>
      <c r="GE92" s="2"/>
      <c r="GF92" s="2">
        <v>1111977671</v>
      </c>
      <c r="GG92" s="2">
        <v>2</v>
      </c>
      <c r="GH92" s="2">
        <v>1</v>
      </c>
      <c r="GI92" s="2">
        <v>-2</v>
      </c>
      <c r="GJ92" s="2">
        <v>0</v>
      </c>
      <c r="GK92" s="2">
        <f>ROUND(R92*(R12)/100,2)</f>
        <v>0</v>
      </c>
      <c r="GL92" s="2">
        <f t="shared" si="107"/>
        <v>0</v>
      </c>
      <c r="GM92" s="2">
        <f t="shared" si="108"/>
        <v>578.65</v>
      </c>
      <c r="GN92" s="2">
        <f t="shared" si="109"/>
        <v>0</v>
      </c>
      <c r="GO92" s="2">
        <f t="shared" si="110"/>
        <v>578.65</v>
      </c>
      <c r="GP92" s="2">
        <f t="shared" si="111"/>
        <v>0</v>
      </c>
      <c r="GQ92" s="2"/>
      <c r="GR92" s="2">
        <v>0</v>
      </c>
      <c r="GS92" s="2">
        <v>3</v>
      </c>
      <c r="GT92" s="2">
        <v>0</v>
      </c>
      <c r="GU92" s="2" t="s">
        <v>719</v>
      </c>
      <c r="GV92" s="2">
        <f t="shared" si="112"/>
        <v>0</v>
      </c>
      <c r="GW92" s="2">
        <v>1</v>
      </c>
      <c r="GX92" s="2">
        <f t="shared" si="113"/>
        <v>0</v>
      </c>
      <c r="GY92" s="2"/>
      <c r="GZ92" s="2"/>
      <c r="HA92" s="2">
        <v>0</v>
      </c>
      <c r="HB92" s="2">
        <v>0</v>
      </c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>
        <v>0</v>
      </c>
      <c r="IL92" s="2"/>
      <c r="IM92" s="2"/>
      <c r="IN92" s="2"/>
      <c r="IO92" s="2"/>
      <c r="IP92" s="2"/>
      <c r="IQ92" s="2"/>
      <c r="IR92" s="2"/>
      <c r="IS92" s="2"/>
      <c r="IT92" s="2"/>
      <c r="IU92" s="2"/>
    </row>
    <row r="93" spans="1:255" x14ac:dyDescent="0.2">
      <c r="A93">
        <v>17</v>
      </c>
      <c r="B93">
        <v>1</v>
      </c>
      <c r="C93">
        <f>ROW(SmtRes!A302)</f>
        <v>302</v>
      </c>
      <c r="D93">
        <f>ROW(EtalonRes!A306)</f>
        <v>306</v>
      </c>
      <c r="E93" t="s">
        <v>74</v>
      </c>
      <c r="F93" t="s">
        <v>69</v>
      </c>
      <c r="G93" t="s">
        <v>75</v>
      </c>
      <c r="H93" t="s">
        <v>61</v>
      </c>
      <c r="I93">
        <v>1.23</v>
      </c>
      <c r="J93">
        <v>0</v>
      </c>
      <c r="O93">
        <f t="shared" si="75"/>
        <v>4188.07</v>
      </c>
      <c r="P93">
        <f t="shared" si="76"/>
        <v>0</v>
      </c>
      <c r="Q93">
        <f t="shared" si="77"/>
        <v>2011.3</v>
      </c>
      <c r="R93">
        <f t="shared" si="78"/>
        <v>476.8</v>
      </c>
      <c r="S93">
        <f t="shared" si="79"/>
        <v>2176.77</v>
      </c>
      <c r="T93">
        <f t="shared" si="80"/>
        <v>0</v>
      </c>
      <c r="U93">
        <f t="shared" si="81"/>
        <v>13.652999999999999</v>
      </c>
      <c r="V93">
        <f t="shared" si="82"/>
        <v>0</v>
      </c>
      <c r="W93">
        <f t="shared" si="83"/>
        <v>0</v>
      </c>
      <c r="X93">
        <f t="shared" si="84"/>
        <v>1804.43</v>
      </c>
      <c r="Y93">
        <f t="shared" si="85"/>
        <v>1273.71</v>
      </c>
      <c r="AA93">
        <v>28925308</v>
      </c>
      <c r="AB93">
        <f t="shared" si="86"/>
        <v>307.71600000000001</v>
      </c>
      <c r="AC93">
        <f t="shared" si="87"/>
        <v>0</v>
      </c>
      <c r="AD93">
        <f t="shared" si="88"/>
        <v>212.364</v>
      </c>
      <c r="AE93">
        <f t="shared" si="89"/>
        <v>20.885999999999999</v>
      </c>
      <c r="AF93">
        <f t="shared" si="90"/>
        <v>95.352000000000004</v>
      </c>
      <c r="AG93">
        <f t="shared" si="91"/>
        <v>0</v>
      </c>
      <c r="AH93">
        <f t="shared" si="92"/>
        <v>11.1</v>
      </c>
      <c r="AI93">
        <f t="shared" si="93"/>
        <v>0</v>
      </c>
      <c r="AJ93">
        <f t="shared" si="94"/>
        <v>0</v>
      </c>
      <c r="AK93">
        <v>1238.28</v>
      </c>
      <c r="AL93">
        <v>725.42</v>
      </c>
      <c r="AM93">
        <v>353.94</v>
      </c>
      <c r="AN93">
        <v>34.81</v>
      </c>
      <c r="AO93">
        <v>158.91999999999999</v>
      </c>
      <c r="AP93">
        <v>0</v>
      </c>
      <c r="AQ93">
        <v>18.5</v>
      </c>
      <c r="AR93">
        <v>0</v>
      </c>
      <c r="AS93">
        <v>0</v>
      </c>
      <c r="AT93">
        <v>68</v>
      </c>
      <c r="AU93">
        <v>48</v>
      </c>
      <c r="AV93">
        <v>1</v>
      </c>
      <c r="AW93">
        <v>1</v>
      </c>
      <c r="AZ93">
        <v>1</v>
      </c>
      <c r="BA93">
        <v>18.559999999999999</v>
      </c>
      <c r="BB93">
        <v>7.7</v>
      </c>
      <c r="BC93">
        <v>5.21</v>
      </c>
      <c r="BD93" t="s">
        <v>719</v>
      </c>
      <c r="BE93" t="s">
        <v>719</v>
      </c>
      <c r="BF93" t="s">
        <v>719</v>
      </c>
      <c r="BG93" t="s">
        <v>719</v>
      </c>
      <c r="BH93">
        <v>0</v>
      </c>
      <c r="BI93">
        <v>2</v>
      </c>
      <c r="BJ93" t="s">
        <v>71</v>
      </c>
      <c r="BM93">
        <v>106001</v>
      </c>
      <c r="BN93">
        <v>0</v>
      </c>
      <c r="BO93" t="s">
        <v>750</v>
      </c>
      <c r="BP93">
        <v>1</v>
      </c>
      <c r="BQ93">
        <v>3</v>
      </c>
      <c r="BR93">
        <v>0</v>
      </c>
      <c r="BS93">
        <v>18.559999999999999</v>
      </c>
      <c r="BT93">
        <v>1</v>
      </c>
      <c r="BU93">
        <v>1</v>
      </c>
      <c r="BV93">
        <v>1</v>
      </c>
      <c r="BW93">
        <v>1</v>
      </c>
      <c r="BX93">
        <v>1</v>
      </c>
      <c r="BY93" t="s">
        <v>719</v>
      </c>
      <c r="BZ93">
        <v>80</v>
      </c>
      <c r="CA93">
        <v>60</v>
      </c>
      <c r="CF93">
        <v>0</v>
      </c>
      <c r="CG93">
        <v>0</v>
      </c>
      <c r="CM93">
        <v>0</v>
      </c>
      <c r="CN93" t="s">
        <v>710</v>
      </c>
      <c r="CO93">
        <v>0</v>
      </c>
      <c r="CP93">
        <f t="shared" si="95"/>
        <v>4188.07</v>
      </c>
      <c r="CQ93">
        <f t="shared" si="96"/>
        <v>0</v>
      </c>
      <c r="CR93">
        <f t="shared" si="97"/>
        <v>1635.2028</v>
      </c>
      <c r="CS93">
        <f t="shared" si="98"/>
        <v>387.64415999999994</v>
      </c>
      <c r="CT93">
        <f t="shared" si="99"/>
        <v>1769.7331199999999</v>
      </c>
      <c r="CU93">
        <f t="shared" si="100"/>
        <v>0</v>
      </c>
      <c r="CV93">
        <f t="shared" si="101"/>
        <v>11.1</v>
      </c>
      <c r="CW93">
        <f t="shared" si="102"/>
        <v>0</v>
      </c>
      <c r="CX93">
        <f t="shared" si="103"/>
        <v>0</v>
      </c>
      <c r="CY93">
        <f t="shared" si="104"/>
        <v>1804.4276</v>
      </c>
      <c r="CZ93">
        <f t="shared" si="105"/>
        <v>1273.7136</v>
      </c>
      <c r="DC93" t="s">
        <v>719</v>
      </c>
      <c r="DD93" t="s">
        <v>758</v>
      </c>
      <c r="DE93" t="s">
        <v>63</v>
      </c>
      <c r="DF93" t="s">
        <v>63</v>
      </c>
      <c r="DG93" t="s">
        <v>63</v>
      </c>
      <c r="DH93" t="s">
        <v>719</v>
      </c>
      <c r="DI93" t="s">
        <v>63</v>
      </c>
      <c r="DJ93" t="s">
        <v>63</v>
      </c>
      <c r="DK93" t="s">
        <v>719</v>
      </c>
      <c r="DL93" t="s">
        <v>719</v>
      </c>
      <c r="DM93" t="s">
        <v>719</v>
      </c>
      <c r="DN93">
        <v>0</v>
      </c>
      <c r="DO93">
        <v>0</v>
      </c>
      <c r="DP93">
        <v>1</v>
      </c>
      <c r="DQ93">
        <v>1</v>
      </c>
      <c r="DU93">
        <v>1009</v>
      </c>
      <c r="DV93" t="s">
        <v>61</v>
      </c>
      <c r="DW93" t="s">
        <v>61</v>
      </c>
      <c r="DX93">
        <v>1000</v>
      </c>
      <c r="EE93">
        <v>28232181</v>
      </c>
      <c r="EF93">
        <v>3</v>
      </c>
      <c r="EG93" t="s">
        <v>64</v>
      </c>
      <c r="EH93">
        <v>0</v>
      </c>
      <c r="EI93" t="s">
        <v>719</v>
      </c>
      <c r="EJ93">
        <v>2</v>
      </c>
      <c r="EK93">
        <v>106001</v>
      </c>
      <c r="EL93" t="s">
        <v>65</v>
      </c>
      <c r="EM93" t="s">
        <v>66</v>
      </c>
      <c r="EO93" t="s">
        <v>67</v>
      </c>
      <c r="EQ93">
        <v>256</v>
      </c>
      <c r="ER93">
        <v>1238.28</v>
      </c>
      <c r="ES93">
        <v>725.42</v>
      </c>
      <c r="ET93">
        <v>353.94</v>
      </c>
      <c r="EU93">
        <v>34.81</v>
      </c>
      <c r="EV93">
        <v>158.91999999999999</v>
      </c>
      <c r="EW93">
        <v>18.5</v>
      </c>
      <c r="EX93">
        <v>0</v>
      </c>
      <c r="EY93">
        <v>0</v>
      </c>
      <c r="FQ93">
        <v>0</v>
      </c>
      <c r="FR93">
        <f t="shared" si="106"/>
        <v>0</v>
      </c>
      <c r="FS93">
        <v>0</v>
      </c>
      <c r="FV93" t="s">
        <v>749</v>
      </c>
      <c r="FW93" t="s">
        <v>751</v>
      </c>
      <c r="FX93">
        <v>80</v>
      </c>
      <c r="FY93">
        <v>60</v>
      </c>
      <c r="GA93" t="s">
        <v>719</v>
      </c>
      <c r="GD93">
        <v>0</v>
      </c>
      <c r="GF93">
        <v>1111977671</v>
      </c>
      <c r="GG93">
        <v>2</v>
      </c>
      <c r="GH93">
        <v>1</v>
      </c>
      <c r="GI93">
        <v>4</v>
      </c>
      <c r="GJ93">
        <v>0</v>
      </c>
      <c r="GK93">
        <f>ROUND(R93*(S12)/100,2)</f>
        <v>0</v>
      </c>
      <c r="GL93">
        <f t="shared" si="107"/>
        <v>0</v>
      </c>
      <c r="GM93">
        <f t="shared" si="108"/>
        <v>7266.21</v>
      </c>
      <c r="GN93">
        <f t="shared" si="109"/>
        <v>0</v>
      </c>
      <c r="GO93">
        <f t="shared" si="110"/>
        <v>7266.21</v>
      </c>
      <c r="GP93">
        <f t="shared" si="111"/>
        <v>0</v>
      </c>
      <c r="GR93">
        <v>0</v>
      </c>
      <c r="GS93">
        <v>3</v>
      </c>
      <c r="GT93">
        <v>0</v>
      </c>
      <c r="GU93" t="s">
        <v>719</v>
      </c>
      <c r="GV93">
        <f t="shared" si="112"/>
        <v>0</v>
      </c>
      <c r="GW93">
        <v>1</v>
      </c>
      <c r="GX93">
        <f t="shared" si="113"/>
        <v>0</v>
      </c>
      <c r="HA93">
        <v>0</v>
      </c>
      <c r="HB93">
        <v>0</v>
      </c>
      <c r="IK93">
        <v>0</v>
      </c>
    </row>
    <row r="94" spans="1:255" x14ac:dyDescent="0.2">
      <c r="A94" s="2">
        <v>17</v>
      </c>
      <c r="B94" s="2">
        <v>1</v>
      </c>
      <c r="C94" s="2">
        <f>ROW(SmtRes!A319)</f>
        <v>319</v>
      </c>
      <c r="D94" s="2">
        <f>ROW(EtalonRes!A323)</f>
        <v>323</v>
      </c>
      <c r="E94" s="2" t="s">
        <v>76</v>
      </c>
      <c r="F94" s="2" t="s">
        <v>69</v>
      </c>
      <c r="G94" s="2" t="s">
        <v>77</v>
      </c>
      <c r="H94" s="2" t="s">
        <v>61</v>
      </c>
      <c r="I94" s="2">
        <v>1.1499999999999999</v>
      </c>
      <c r="J94" s="2">
        <v>0</v>
      </c>
      <c r="K94" s="2"/>
      <c r="L94" s="2"/>
      <c r="M94" s="2"/>
      <c r="N94" s="2"/>
      <c r="O94" s="2">
        <f t="shared" si="75"/>
        <v>353.87</v>
      </c>
      <c r="P94" s="2">
        <f t="shared" si="76"/>
        <v>0</v>
      </c>
      <c r="Q94" s="2">
        <f t="shared" si="77"/>
        <v>244.22</v>
      </c>
      <c r="R94" s="2">
        <f t="shared" si="78"/>
        <v>24.02</v>
      </c>
      <c r="S94" s="2">
        <f t="shared" si="79"/>
        <v>109.65</v>
      </c>
      <c r="T94" s="2">
        <f t="shared" si="80"/>
        <v>0</v>
      </c>
      <c r="U94" s="2">
        <f t="shared" si="81"/>
        <v>12.764999999999999</v>
      </c>
      <c r="V94" s="2">
        <f t="shared" si="82"/>
        <v>0</v>
      </c>
      <c r="W94" s="2">
        <f t="shared" si="83"/>
        <v>0</v>
      </c>
      <c r="X94" s="2">
        <f t="shared" si="84"/>
        <v>106.94</v>
      </c>
      <c r="Y94" s="2">
        <f t="shared" si="85"/>
        <v>80.2</v>
      </c>
      <c r="Z94" s="2"/>
      <c r="AA94" s="2">
        <v>28925307</v>
      </c>
      <c r="AB94" s="2">
        <f t="shared" si="86"/>
        <v>307.71600000000001</v>
      </c>
      <c r="AC94" s="2">
        <f t="shared" si="87"/>
        <v>0</v>
      </c>
      <c r="AD94" s="2">
        <f t="shared" si="88"/>
        <v>212.364</v>
      </c>
      <c r="AE94" s="2">
        <f t="shared" si="89"/>
        <v>20.885999999999999</v>
      </c>
      <c r="AF94" s="2">
        <f t="shared" si="90"/>
        <v>95.352000000000004</v>
      </c>
      <c r="AG94" s="2">
        <f t="shared" si="91"/>
        <v>0</v>
      </c>
      <c r="AH94" s="2">
        <f t="shared" si="92"/>
        <v>11.1</v>
      </c>
      <c r="AI94" s="2">
        <f t="shared" si="93"/>
        <v>0</v>
      </c>
      <c r="AJ94" s="2">
        <f t="shared" si="94"/>
        <v>0</v>
      </c>
      <c r="AK94" s="2">
        <v>1238.28</v>
      </c>
      <c r="AL94" s="2">
        <v>725.42</v>
      </c>
      <c r="AM94" s="2">
        <v>353.94</v>
      </c>
      <c r="AN94" s="2">
        <v>34.81</v>
      </c>
      <c r="AO94" s="2">
        <v>158.91999999999999</v>
      </c>
      <c r="AP94" s="2">
        <v>0</v>
      </c>
      <c r="AQ94" s="2">
        <v>18.5</v>
      </c>
      <c r="AR94" s="2">
        <v>0</v>
      </c>
      <c r="AS94" s="2">
        <v>0</v>
      </c>
      <c r="AT94" s="2">
        <v>80</v>
      </c>
      <c r="AU94" s="2">
        <v>60</v>
      </c>
      <c r="AV94" s="2">
        <v>1</v>
      </c>
      <c r="AW94" s="2">
        <v>1</v>
      </c>
      <c r="AX94" s="2"/>
      <c r="AY94" s="2"/>
      <c r="AZ94" s="2">
        <v>1</v>
      </c>
      <c r="BA94" s="2">
        <v>1</v>
      </c>
      <c r="BB94" s="2">
        <v>1</v>
      </c>
      <c r="BC94" s="2">
        <v>1</v>
      </c>
      <c r="BD94" s="2" t="s">
        <v>719</v>
      </c>
      <c r="BE94" s="2" t="s">
        <v>719</v>
      </c>
      <c r="BF94" s="2" t="s">
        <v>719</v>
      </c>
      <c r="BG94" s="2" t="s">
        <v>719</v>
      </c>
      <c r="BH94" s="2">
        <v>0</v>
      </c>
      <c r="BI94" s="2">
        <v>2</v>
      </c>
      <c r="BJ94" s="2" t="s">
        <v>71</v>
      </c>
      <c r="BK94" s="2"/>
      <c r="BL94" s="2"/>
      <c r="BM94" s="2">
        <v>106001</v>
      </c>
      <c r="BN94" s="2">
        <v>0</v>
      </c>
      <c r="BO94" s="2" t="s">
        <v>719</v>
      </c>
      <c r="BP94" s="2">
        <v>0</v>
      </c>
      <c r="BQ94" s="2">
        <v>3</v>
      </c>
      <c r="BR94" s="2">
        <v>0</v>
      </c>
      <c r="BS94" s="2">
        <v>1</v>
      </c>
      <c r="BT94" s="2">
        <v>1</v>
      </c>
      <c r="BU94" s="2">
        <v>1</v>
      </c>
      <c r="BV94" s="2">
        <v>1</v>
      </c>
      <c r="BW94" s="2">
        <v>1</v>
      </c>
      <c r="BX94" s="2">
        <v>1</v>
      </c>
      <c r="BY94" s="2" t="s">
        <v>719</v>
      </c>
      <c r="BZ94" s="2">
        <v>80</v>
      </c>
      <c r="CA94" s="2">
        <v>60</v>
      </c>
      <c r="CB94" s="2"/>
      <c r="CC94" s="2"/>
      <c r="CD94" s="2"/>
      <c r="CE94" s="2"/>
      <c r="CF94" s="2">
        <v>0</v>
      </c>
      <c r="CG94" s="2">
        <v>0</v>
      </c>
      <c r="CH94" s="2"/>
      <c r="CI94" s="2"/>
      <c r="CJ94" s="2"/>
      <c r="CK94" s="2"/>
      <c r="CL94" s="2"/>
      <c r="CM94" s="2">
        <v>0</v>
      </c>
      <c r="CN94" s="2" t="s">
        <v>710</v>
      </c>
      <c r="CO94" s="2">
        <v>0</v>
      </c>
      <c r="CP94" s="2">
        <f t="shared" si="95"/>
        <v>353.87</v>
      </c>
      <c r="CQ94" s="2">
        <f t="shared" si="96"/>
        <v>0</v>
      </c>
      <c r="CR94" s="2">
        <f t="shared" si="97"/>
        <v>212.364</v>
      </c>
      <c r="CS94" s="2">
        <f t="shared" si="98"/>
        <v>20.885999999999999</v>
      </c>
      <c r="CT94" s="2">
        <f t="shared" si="99"/>
        <v>95.352000000000004</v>
      </c>
      <c r="CU94" s="2">
        <f t="shared" si="100"/>
        <v>0</v>
      </c>
      <c r="CV94" s="2">
        <f t="shared" si="101"/>
        <v>11.1</v>
      </c>
      <c r="CW94" s="2">
        <f t="shared" si="102"/>
        <v>0</v>
      </c>
      <c r="CX94" s="2">
        <f t="shared" si="103"/>
        <v>0</v>
      </c>
      <c r="CY94" s="2">
        <f t="shared" si="104"/>
        <v>106.93600000000002</v>
      </c>
      <c r="CZ94" s="2">
        <f t="shared" si="105"/>
        <v>80.202000000000012</v>
      </c>
      <c r="DA94" s="2"/>
      <c r="DB94" s="2"/>
      <c r="DC94" s="2" t="s">
        <v>719</v>
      </c>
      <c r="DD94" s="2" t="s">
        <v>758</v>
      </c>
      <c r="DE94" s="2" t="s">
        <v>63</v>
      </c>
      <c r="DF94" s="2" t="s">
        <v>63</v>
      </c>
      <c r="DG94" s="2" t="s">
        <v>63</v>
      </c>
      <c r="DH94" s="2" t="s">
        <v>719</v>
      </c>
      <c r="DI94" s="2" t="s">
        <v>63</v>
      </c>
      <c r="DJ94" s="2" t="s">
        <v>63</v>
      </c>
      <c r="DK94" s="2" t="s">
        <v>719</v>
      </c>
      <c r="DL94" s="2" t="s">
        <v>719</v>
      </c>
      <c r="DM94" s="2" t="s">
        <v>719</v>
      </c>
      <c r="DN94" s="2">
        <v>0</v>
      </c>
      <c r="DO94" s="2">
        <v>0</v>
      </c>
      <c r="DP94" s="2">
        <v>1</v>
      </c>
      <c r="DQ94" s="2">
        <v>1</v>
      </c>
      <c r="DR94" s="2"/>
      <c r="DS94" s="2"/>
      <c r="DT94" s="2"/>
      <c r="DU94" s="2">
        <v>1009</v>
      </c>
      <c r="DV94" s="2" t="s">
        <v>61</v>
      </c>
      <c r="DW94" s="2" t="s">
        <v>61</v>
      </c>
      <c r="DX94" s="2">
        <v>1000</v>
      </c>
      <c r="DY94" s="2"/>
      <c r="DZ94" s="2"/>
      <c r="EA94" s="2"/>
      <c r="EB94" s="2"/>
      <c r="EC94" s="2"/>
      <c r="ED94" s="2"/>
      <c r="EE94" s="2">
        <v>28232181</v>
      </c>
      <c r="EF94" s="2">
        <v>3</v>
      </c>
      <c r="EG94" s="2" t="s">
        <v>64</v>
      </c>
      <c r="EH94" s="2">
        <v>0</v>
      </c>
      <c r="EI94" s="2" t="s">
        <v>719</v>
      </c>
      <c r="EJ94" s="2">
        <v>2</v>
      </c>
      <c r="EK94" s="2">
        <v>106001</v>
      </c>
      <c r="EL94" s="2" t="s">
        <v>65</v>
      </c>
      <c r="EM94" s="2" t="s">
        <v>66</v>
      </c>
      <c r="EN94" s="2"/>
      <c r="EO94" s="2" t="s">
        <v>67</v>
      </c>
      <c r="EP94" s="2"/>
      <c r="EQ94" s="2">
        <v>256</v>
      </c>
      <c r="ER94" s="2">
        <v>1238.28</v>
      </c>
      <c r="ES94" s="2">
        <v>725.42</v>
      </c>
      <c r="ET94" s="2">
        <v>353.94</v>
      </c>
      <c r="EU94" s="2">
        <v>34.81</v>
      </c>
      <c r="EV94" s="2">
        <v>158.91999999999999</v>
      </c>
      <c r="EW94" s="2">
        <v>18.5</v>
      </c>
      <c r="EX94" s="2">
        <v>0</v>
      </c>
      <c r="EY94" s="2">
        <v>0</v>
      </c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>
        <v>0</v>
      </c>
      <c r="FR94" s="2">
        <f t="shared" si="106"/>
        <v>0</v>
      </c>
      <c r="FS94" s="2">
        <v>0</v>
      </c>
      <c r="FT94" s="2"/>
      <c r="FU94" s="2"/>
      <c r="FV94" s="2"/>
      <c r="FW94" s="2"/>
      <c r="FX94" s="2">
        <v>80</v>
      </c>
      <c r="FY94" s="2">
        <v>60</v>
      </c>
      <c r="FZ94" s="2"/>
      <c r="GA94" s="2" t="s">
        <v>719</v>
      </c>
      <c r="GB94" s="2"/>
      <c r="GC94" s="2"/>
      <c r="GD94" s="2">
        <v>0</v>
      </c>
      <c r="GE94" s="2"/>
      <c r="GF94" s="2">
        <v>-1295578953</v>
      </c>
      <c r="GG94" s="2">
        <v>2</v>
      </c>
      <c r="GH94" s="2">
        <v>1</v>
      </c>
      <c r="GI94" s="2">
        <v>-2</v>
      </c>
      <c r="GJ94" s="2">
        <v>0</v>
      </c>
      <c r="GK94" s="2">
        <f>ROUND(R94*(R12)/100,2)</f>
        <v>0</v>
      </c>
      <c r="GL94" s="2">
        <f t="shared" si="107"/>
        <v>0</v>
      </c>
      <c r="GM94" s="2">
        <f t="shared" si="108"/>
        <v>541.01</v>
      </c>
      <c r="GN94" s="2">
        <f t="shared" si="109"/>
        <v>0</v>
      </c>
      <c r="GO94" s="2">
        <f t="shared" si="110"/>
        <v>541.01</v>
      </c>
      <c r="GP94" s="2">
        <f t="shared" si="111"/>
        <v>0</v>
      </c>
      <c r="GQ94" s="2"/>
      <c r="GR94" s="2">
        <v>0</v>
      </c>
      <c r="GS94" s="2">
        <v>3</v>
      </c>
      <c r="GT94" s="2">
        <v>0</v>
      </c>
      <c r="GU94" s="2" t="s">
        <v>719</v>
      </c>
      <c r="GV94" s="2">
        <f t="shared" si="112"/>
        <v>0</v>
      </c>
      <c r="GW94" s="2">
        <v>1</v>
      </c>
      <c r="GX94" s="2">
        <f t="shared" si="113"/>
        <v>0</v>
      </c>
      <c r="GY94" s="2"/>
      <c r="GZ94" s="2"/>
      <c r="HA94" s="2">
        <v>0</v>
      </c>
      <c r="HB94" s="2">
        <v>0</v>
      </c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>
        <v>0</v>
      </c>
      <c r="IL94" s="2"/>
      <c r="IM94" s="2"/>
      <c r="IN94" s="2"/>
      <c r="IO94" s="2"/>
      <c r="IP94" s="2"/>
      <c r="IQ94" s="2"/>
      <c r="IR94" s="2"/>
      <c r="IS94" s="2"/>
      <c r="IT94" s="2"/>
      <c r="IU94" s="2"/>
    </row>
    <row r="95" spans="1:255" x14ac:dyDescent="0.2">
      <c r="A95">
        <v>17</v>
      </c>
      <c r="B95">
        <v>1</v>
      </c>
      <c r="C95">
        <f>ROW(SmtRes!A336)</f>
        <v>336</v>
      </c>
      <c r="D95">
        <f>ROW(EtalonRes!A340)</f>
        <v>340</v>
      </c>
      <c r="E95" t="s">
        <v>76</v>
      </c>
      <c r="F95" t="s">
        <v>69</v>
      </c>
      <c r="G95" t="s">
        <v>77</v>
      </c>
      <c r="H95" t="s">
        <v>61</v>
      </c>
      <c r="I95">
        <v>1.1499999999999999</v>
      </c>
      <c r="J95">
        <v>0</v>
      </c>
      <c r="O95">
        <f t="shared" si="75"/>
        <v>3915.67</v>
      </c>
      <c r="P95">
        <f t="shared" si="76"/>
        <v>0</v>
      </c>
      <c r="Q95">
        <f t="shared" si="77"/>
        <v>1880.48</v>
      </c>
      <c r="R95">
        <f t="shared" si="78"/>
        <v>445.79</v>
      </c>
      <c r="S95">
        <f t="shared" si="79"/>
        <v>2035.19</v>
      </c>
      <c r="T95">
        <f t="shared" si="80"/>
        <v>0</v>
      </c>
      <c r="U95">
        <f t="shared" si="81"/>
        <v>12.764999999999999</v>
      </c>
      <c r="V95">
        <f t="shared" si="82"/>
        <v>0</v>
      </c>
      <c r="W95">
        <f t="shared" si="83"/>
        <v>0</v>
      </c>
      <c r="X95">
        <f t="shared" si="84"/>
        <v>1687.07</v>
      </c>
      <c r="Y95">
        <f t="shared" si="85"/>
        <v>1190.8699999999999</v>
      </c>
      <c r="AA95">
        <v>28925308</v>
      </c>
      <c r="AB95">
        <f t="shared" si="86"/>
        <v>307.71600000000001</v>
      </c>
      <c r="AC95">
        <f t="shared" si="87"/>
        <v>0</v>
      </c>
      <c r="AD95">
        <f t="shared" si="88"/>
        <v>212.364</v>
      </c>
      <c r="AE95">
        <f t="shared" si="89"/>
        <v>20.885999999999999</v>
      </c>
      <c r="AF95">
        <f t="shared" si="90"/>
        <v>95.352000000000004</v>
      </c>
      <c r="AG95">
        <f t="shared" si="91"/>
        <v>0</v>
      </c>
      <c r="AH95">
        <f t="shared" si="92"/>
        <v>11.1</v>
      </c>
      <c r="AI95">
        <f t="shared" si="93"/>
        <v>0</v>
      </c>
      <c r="AJ95">
        <f t="shared" si="94"/>
        <v>0</v>
      </c>
      <c r="AK95">
        <v>1238.28</v>
      </c>
      <c r="AL95">
        <v>725.42</v>
      </c>
      <c r="AM95">
        <v>353.94</v>
      </c>
      <c r="AN95">
        <v>34.81</v>
      </c>
      <c r="AO95">
        <v>158.91999999999999</v>
      </c>
      <c r="AP95">
        <v>0</v>
      </c>
      <c r="AQ95">
        <v>18.5</v>
      </c>
      <c r="AR95">
        <v>0</v>
      </c>
      <c r="AS95">
        <v>0</v>
      </c>
      <c r="AT95">
        <v>68</v>
      </c>
      <c r="AU95">
        <v>48</v>
      </c>
      <c r="AV95">
        <v>1</v>
      </c>
      <c r="AW95">
        <v>1</v>
      </c>
      <c r="AZ95">
        <v>1</v>
      </c>
      <c r="BA95">
        <v>18.559999999999999</v>
      </c>
      <c r="BB95">
        <v>7.7</v>
      </c>
      <c r="BC95">
        <v>5.21</v>
      </c>
      <c r="BD95" t="s">
        <v>719</v>
      </c>
      <c r="BE95" t="s">
        <v>719</v>
      </c>
      <c r="BF95" t="s">
        <v>719</v>
      </c>
      <c r="BG95" t="s">
        <v>719</v>
      </c>
      <c r="BH95">
        <v>0</v>
      </c>
      <c r="BI95">
        <v>2</v>
      </c>
      <c r="BJ95" t="s">
        <v>71</v>
      </c>
      <c r="BM95">
        <v>106001</v>
      </c>
      <c r="BN95">
        <v>0</v>
      </c>
      <c r="BO95" t="s">
        <v>750</v>
      </c>
      <c r="BP95">
        <v>1</v>
      </c>
      <c r="BQ95">
        <v>3</v>
      </c>
      <c r="BR95">
        <v>0</v>
      </c>
      <c r="BS95">
        <v>18.559999999999999</v>
      </c>
      <c r="BT95">
        <v>1</v>
      </c>
      <c r="BU95">
        <v>1</v>
      </c>
      <c r="BV95">
        <v>1</v>
      </c>
      <c r="BW95">
        <v>1</v>
      </c>
      <c r="BX95">
        <v>1</v>
      </c>
      <c r="BY95" t="s">
        <v>719</v>
      </c>
      <c r="BZ95">
        <v>80</v>
      </c>
      <c r="CA95">
        <v>60</v>
      </c>
      <c r="CF95">
        <v>0</v>
      </c>
      <c r="CG95">
        <v>0</v>
      </c>
      <c r="CM95">
        <v>0</v>
      </c>
      <c r="CN95" t="s">
        <v>710</v>
      </c>
      <c r="CO95">
        <v>0</v>
      </c>
      <c r="CP95">
        <f t="shared" si="95"/>
        <v>3915.67</v>
      </c>
      <c r="CQ95">
        <f t="shared" si="96"/>
        <v>0</v>
      </c>
      <c r="CR95">
        <f t="shared" si="97"/>
        <v>1635.2028</v>
      </c>
      <c r="CS95">
        <f t="shared" si="98"/>
        <v>387.64415999999994</v>
      </c>
      <c r="CT95">
        <f t="shared" si="99"/>
        <v>1769.7331199999999</v>
      </c>
      <c r="CU95">
        <f t="shared" si="100"/>
        <v>0</v>
      </c>
      <c r="CV95">
        <f t="shared" si="101"/>
        <v>11.1</v>
      </c>
      <c r="CW95">
        <f t="shared" si="102"/>
        <v>0</v>
      </c>
      <c r="CX95">
        <f t="shared" si="103"/>
        <v>0</v>
      </c>
      <c r="CY95">
        <f t="shared" si="104"/>
        <v>1687.0664000000002</v>
      </c>
      <c r="CZ95">
        <f t="shared" si="105"/>
        <v>1190.8704</v>
      </c>
      <c r="DC95" t="s">
        <v>719</v>
      </c>
      <c r="DD95" t="s">
        <v>758</v>
      </c>
      <c r="DE95" t="s">
        <v>63</v>
      </c>
      <c r="DF95" t="s">
        <v>63</v>
      </c>
      <c r="DG95" t="s">
        <v>63</v>
      </c>
      <c r="DH95" t="s">
        <v>719</v>
      </c>
      <c r="DI95" t="s">
        <v>63</v>
      </c>
      <c r="DJ95" t="s">
        <v>63</v>
      </c>
      <c r="DK95" t="s">
        <v>719</v>
      </c>
      <c r="DL95" t="s">
        <v>719</v>
      </c>
      <c r="DM95" t="s">
        <v>719</v>
      </c>
      <c r="DN95">
        <v>0</v>
      </c>
      <c r="DO95">
        <v>0</v>
      </c>
      <c r="DP95">
        <v>1</v>
      </c>
      <c r="DQ95">
        <v>1</v>
      </c>
      <c r="DU95">
        <v>1009</v>
      </c>
      <c r="DV95" t="s">
        <v>61</v>
      </c>
      <c r="DW95" t="s">
        <v>61</v>
      </c>
      <c r="DX95">
        <v>1000</v>
      </c>
      <c r="EE95">
        <v>28232181</v>
      </c>
      <c r="EF95">
        <v>3</v>
      </c>
      <c r="EG95" t="s">
        <v>64</v>
      </c>
      <c r="EH95">
        <v>0</v>
      </c>
      <c r="EI95" t="s">
        <v>719</v>
      </c>
      <c r="EJ95">
        <v>2</v>
      </c>
      <c r="EK95">
        <v>106001</v>
      </c>
      <c r="EL95" t="s">
        <v>65</v>
      </c>
      <c r="EM95" t="s">
        <v>66</v>
      </c>
      <c r="EO95" t="s">
        <v>67</v>
      </c>
      <c r="EQ95">
        <v>256</v>
      </c>
      <c r="ER95">
        <v>1238.28</v>
      </c>
      <c r="ES95">
        <v>725.42</v>
      </c>
      <c r="ET95">
        <v>353.94</v>
      </c>
      <c r="EU95">
        <v>34.81</v>
      </c>
      <c r="EV95">
        <v>158.91999999999999</v>
      </c>
      <c r="EW95">
        <v>18.5</v>
      </c>
      <c r="EX95">
        <v>0</v>
      </c>
      <c r="EY95">
        <v>0</v>
      </c>
      <c r="FQ95">
        <v>0</v>
      </c>
      <c r="FR95">
        <f t="shared" si="106"/>
        <v>0</v>
      </c>
      <c r="FS95">
        <v>0</v>
      </c>
      <c r="FV95" t="s">
        <v>749</v>
      </c>
      <c r="FW95" t="s">
        <v>751</v>
      </c>
      <c r="FX95">
        <v>80</v>
      </c>
      <c r="FY95">
        <v>60</v>
      </c>
      <c r="GA95" t="s">
        <v>719</v>
      </c>
      <c r="GD95">
        <v>0</v>
      </c>
      <c r="GF95">
        <v>-1295578953</v>
      </c>
      <c r="GG95">
        <v>2</v>
      </c>
      <c r="GH95">
        <v>1</v>
      </c>
      <c r="GI95">
        <v>4</v>
      </c>
      <c r="GJ95">
        <v>0</v>
      </c>
      <c r="GK95">
        <f>ROUND(R95*(S12)/100,2)</f>
        <v>0</v>
      </c>
      <c r="GL95">
        <f t="shared" si="107"/>
        <v>0</v>
      </c>
      <c r="GM95">
        <f t="shared" si="108"/>
        <v>6793.61</v>
      </c>
      <c r="GN95">
        <f t="shared" si="109"/>
        <v>0</v>
      </c>
      <c r="GO95">
        <f t="shared" si="110"/>
        <v>6793.61</v>
      </c>
      <c r="GP95">
        <f t="shared" si="111"/>
        <v>0</v>
      </c>
      <c r="GR95">
        <v>0</v>
      </c>
      <c r="GS95">
        <v>3</v>
      </c>
      <c r="GT95">
        <v>0</v>
      </c>
      <c r="GU95" t="s">
        <v>719</v>
      </c>
      <c r="GV95">
        <f t="shared" si="112"/>
        <v>0</v>
      </c>
      <c r="GW95">
        <v>1</v>
      </c>
      <c r="GX95">
        <f t="shared" si="113"/>
        <v>0</v>
      </c>
      <c r="HA95">
        <v>0</v>
      </c>
      <c r="HB95">
        <v>0</v>
      </c>
      <c r="IK95">
        <v>0</v>
      </c>
    </row>
    <row r="96" spans="1:255" x14ac:dyDescent="0.2">
      <c r="A96" s="2">
        <v>17</v>
      </c>
      <c r="B96" s="2">
        <v>1</v>
      </c>
      <c r="C96" s="2">
        <f>ROW(SmtRes!A353)</f>
        <v>353</v>
      </c>
      <c r="D96" s="2">
        <f>ROW(EtalonRes!A357)</f>
        <v>357</v>
      </c>
      <c r="E96" s="2" t="s">
        <v>78</v>
      </c>
      <c r="F96" s="2" t="s">
        <v>69</v>
      </c>
      <c r="G96" s="2" t="s">
        <v>79</v>
      </c>
      <c r="H96" s="2" t="s">
        <v>61</v>
      </c>
      <c r="I96" s="2">
        <v>1.5</v>
      </c>
      <c r="J96" s="2">
        <v>0</v>
      </c>
      <c r="K96" s="2"/>
      <c r="L96" s="2"/>
      <c r="M96" s="2"/>
      <c r="N96" s="2"/>
      <c r="O96" s="2">
        <f t="shared" si="75"/>
        <v>461.58</v>
      </c>
      <c r="P96" s="2">
        <f t="shared" si="76"/>
        <v>0</v>
      </c>
      <c r="Q96" s="2">
        <f t="shared" si="77"/>
        <v>318.55</v>
      </c>
      <c r="R96" s="2">
        <f t="shared" si="78"/>
        <v>31.33</v>
      </c>
      <c r="S96" s="2">
        <f t="shared" si="79"/>
        <v>143.03</v>
      </c>
      <c r="T96" s="2">
        <f t="shared" si="80"/>
        <v>0</v>
      </c>
      <c r="U96" s="2">
        <f t="shared" si="81"/>
        <v>16.649999999999999</v>
      </c>
      <c r="V96" s="2">
        <f t="shared" si="82"/>
        <v>0</v>
      </c>
      <c r="W96" s="2">
        <f t="shared" si="83"/>
        <v>0</v>
      </c>
      <c r="X96" s="2">
        <f t="shared" si="84"/>
        <v>139.49</v>
      </c>
      <c r="Y96" s="2">
        <f t="shared" si="85"/>
        <v>104.62</v>
      </c>
      <c r="Z96" s="2"/>
      <c r="AA96" s="2">
        <v>28925307</v>
      </c>
      <c r="AB96" s="2">
        <f t="shared" si="86"/>
        <v>307.71600000000001</v>
      </c>
      <c r="AC96" s="2">
        <f t="shared" si="87"/>
        <v>0</v>
      </c>
      <c r="AD96" s="2">
        <f t="shared" si="88"/>
        <v>212.364</v>
      </c>
      <c r="AE96" s="2">
        <f t="shared" si="89"/>
        <v>20.885999999999999</v>
      </c>
      <c r="AF96" s="2">
        <f t="shared" si="90"/>
        <v>95.352000000000004</v>
      </c>
      <c r="AG96" s="2">
        <f t="shared" si="91"/>
        <v>0</v>
      </c>
      <c r="AH96" s="2">
        <f t="shared" si="92"/>
        <v>11.1</v>
      </c>
      <c r="AI96" s="2">
        <f t="shared" si="93"/>
        <v>0</v>
      </c>
      <c r="AJ96" s="2">
        <f t="shared" si="94"/>
        <v>0</v>
      </c>
      <c r="AK96" s="2">
        <v>1238.28</v>
      </c>
      <c r="AL96" s="2">
        <v>725.42</v>
      </c>
      <c r="AM96" s="2">
        <v>353.94</v>
      </c>
      <c r="AN96" s="2">
        <v>34.81</v>
      </c>
      <c r="AO96" s="2">
        <v>158.91999999999999</v>
      </c>
      <c r="AP96" s="2">
        <v>0</v>
      </c>
      <c r="AQ96" s="2">
        <v>18.5</v>
      </c>
      <c r="AR96" s="2">
        <v>0</v>
      </c>
      <c r="AS96" s="2">
        <v>0</v>
      </c>
      <c r="AT96" s="2">
        <v>80</v>
      </c>
      <c r="AU96" s="2">
        <v>60</v>
      </c>
      <c r="AV96" s="2">
        <v>1</v>
      </c>
      <c r="AW96" s="2">
        <v>1</v>
      </c>
      <c r="AX96" s="2"/>
      <c r="AY96" s="2"/>
      <c r="AZ96" s="2">
        <v>1</v>
      </c>
      <c r="BA96" s="2">
        <v>1</v>
      </c>
      <c r="BB96" s="2">
        <v>1</v>
      </c>
      <c r="BC96" s="2">
        <v>1</v>
      </c>
      <c r="BD96" s="2" t="s">
        <v>719</v>
      </c>
      <c r="BE96" s="2" t="s">
        <v>719</v>
      </c>
      <c r="BF96" s="2" t="s">
        <v>719</v>
      </c>
      <c r="BG96" s="2" t="s">
        <v>719</v>
      </c>
      <c r="BH96" s="2">
        <v>0</v>
      </c>
      <c r="BI96" s="2">
        <v>2</v>
      </c>
      <c r="BJ96" s="2" t="s">
        <v>71</v>
      </c>
      <c r="BK96" s="2"/>
      <c r="BL96" s="2"/>
      <c r="BM96" s="2">
        <v>106001</v>
      </c>
      <c r="BN96" s="2">
        <v>0</v>
      </c>
      <c r="BO96" s="2" t="s">
        <v>719</v>
      </c>
      <c r="BP96" s="2">
        <v>0</v>
      </c>
      <c r="BQ96" s="2">
        <v>3</v>
      </c>
      <c r="BR96" s="2">
        <v>0</v>
      </c>
      <c r="BS96" s="2">
        <v>1</v>
      </c>
      <c r="BT96" s="2">
        <v>1</v>
      </c>
      <c r="BU96" s="2">
        <v>1</v>
      </c>
      <c r="BV96" s="2">
        <v>1</v>
      </c>
      <c r="BW96" s="2">
        <v>1</v>
      </c>
      <c r="BX96" s="2">
        <v>1</v>
      </c>
      <c r="BY96" s="2" t="s">
        <v>719</v>
      </c>
      <c r="BZ96" s="2">
        <v>80</v>
      </c>
      <c r="CA96" s="2">
        <v>60</v>
      </c>
      <c r="CB96" s="2"/>
      <c r="CC96" s="2"/>
      <c r="CD96" s="2"/>
      <c r="CE96" s="2"/>
      <c r="CF96" s="2">
        <v>0</v>
      </c>
      <c r="CG96" s="2">
        <v>0</v>
      </c>
      <c r="CH96" s="2"/>
      <c r="CI96" s="2"/>
      <c r="CJ96" s="2"/>
      <c r="CK96" s="2"/>
      <c r="CL96" s="2"/>
      <c r="CM96" s="2">
        <v>0</v>
      </c>
      <c r="CN96" s="2" t="s">
        <v>710</v>
      </c>
      <c r="CO96" s="2">
        <v>0</v>
      </c>
      <c r="CP96" s="2">
        <f t="shared" si="95"/>
        <v>461.58000000000004</v>
      </c>
      <c r="CQ96" s="2">
        <f t="shared" si="96"/>
        <v>0</v>
      </c>
      <c r="CR96" s="2">
        <f t="shared" si="97"/>
        <v>212.364</v>
      </c>
      <c r="CS96" s="2">
        <f t="shared" si="98"/>
        <v>20.885999999999999</v>
      </c>
      <c r="CT96" s="2">
        <f t="shared" si="99"/>
        <v>95.352000000000004</v>
      </c>
      <c r="CU96" s="2">
        <f t="shared" si="100"/>
        <v>0</v>
      </c>
      <c r="CV96" s="2">
        <f t="shared" si="101"/>
        <v>11.1</v>
      </c>
      <c r="CW96" s="2">
        <f t="shared" si="102"/>
        <v>0</v>
      </c>
      <c r="CX96" s="2">
        <f t="shared" si="103"/>
        <v>0</v>
      </c>
      <c r="CY96" s="2">
        <f t="shared" si="104"/>
        <v>139.488</v>
      </c>
      <c r="CZ96" s="2">
        <f t="shared" si="105"/>
        <v>104.616</v>
      </c>
      <c r="DA96" s="2"/>
      <c r="DB96" s="2"/>
      <c r="DC96" s="2" t="s">
        <v>719</v>
      </c>
      <c r="DD96" s="2" t="s">
        <v>758</v>
      </c>
      <c r="DE96" s="2" t="s">
        <v>63</v>
      </c>
      <c r="DF96" s="2" t="s">
        <v>63</v>
      </c>
      <c r="DG96" s="2" t="s">
        <v>63</v>
      </c>
      <c r="DH96" s="2" t="s">
        <v>719</v>
      </c>
      <c r="DI96" s="2" t="s">
        <v>63</v>
      </c>
      <c r="DJ96" s="2" t="s">
        <v>63</v>
      </c>
      <c r="DK96" s="2" t="s">
        <v>719</v>
      </c>
      <c r="DL96" s="2" t="s">
        <v>719</v>
      </c>
      <c r="DM96" s="2" t="s">
        <v>719</v>
      </c>
      <c r="DN96" s="2">
        <v>0</v>
      </c>
      <c r="DO96" s="2">
        <v>0</v>
      </c>
      <c r="DP96" s="2">
        <v>1</v>
      </c>
      <c r="DQ96" s="2">
        <v>1</v>
      </c>
      <c r="DR96" s="2"/>
      <c r="DS96" s="2"/>
      <c r="DT96" s="2"/>
      <c r="DU96" s="2">
        <v>1009</v>
      </c>
      <c r="DV96" s="2" t="s">
        <v>61</v>
      </c>
      <c r="DW96" s="2" t="s">
        <v>61</v>
      </c>
      <c r="DX96" s="2">
        <v>1000</v>
      </c>
      <c r="DY96" s="2"/>
      <c r="DZ96" s="2"/>
      <c r="EA96" s="2"/>
      <c r="EB96" s="2"/>
      <c r="EC96" s="2"/>
      <c r="ED96" s="2"/>
      <c r="EE96" s="2">
        <v>28232181</v>
      </c>
      <c r="EF96" s="2">
        <v>3</v>
      </c>
      <c r="EG96" s="2" t="s">
        <v>64</v>
      </c>
      <c r="EH96" s="2">
        <v>0</v>
      </c>
      <c r="EI96" s="2" t="s">
        <v>719</v>
      </c>
      <c r="EJ96" s="2">
        <v>2</v>
      </c>
      <c r="EK96" s="2">
        <v>106001</v>
      </c>
      <c r="EL96" s="2" t="s">
        <v>65</v>
      </c>
      <c r="EM96" s="2" t="s">
        <v>66</v>
      </c>
      <c r="EN96" s="2"/>
      <c r="EO96" s="2" t="s">
        <v>67</v>
      </c>
      <c r="EP96" s="2"/>
      <c r="EQ96" s="2">
        <v>256</v>
      </c>
      <c r="ER96" s="2">
        <v>1238.28</v>
      </c>
      <c r="ES96" s="2">
        <v>725.42</v>
      </c>
      <c r="ET96" s="2">
        <v>353.94</v>
      </c>
      <c r="EU96" s="2">
        <v>34.81</v>
      </c>
      <c r="EV96" s="2">
        <v>158.91999999999999</v>
      </c>
      <c r="EW96" s="2">
        <v>18.5</v>
      </c>
      <c r="EX96" s="2">
        <v>0</v>
      </c>
      <c r="EY96" s="2">
        <v>0</v>
      </c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>
        <v>0</v>
      </c>
      <c r="FR96" s="2">
        <f t="shared" si="106"/>
        <v>0</v>
      </c>
      <c r="FS96" s="2">
        <v>0</v>
      </c>
      <c r="FT96" s="2"/>
      <c r="FU96" s="2"/>
      <c r="FV96" s="2"/>
      <c r="FW96" s="2"/>
      <c r="FX96" s="2">
        <v>80</v>
      </c>
      <c r="FY96" s="2">
        <v>60</v>
      </c>
      <c r="FZ96" s="2"/>
      <c r="GA96" s="2" t="s">
        <v>719</v>
      </c>
      <c r="GB96" s="2"/>
      <c r="GC96" s="2"/>
      <c r="GD96" s="2">
        <v>0</v>
      </c>
      <c r="GE96" s="2"/>
      <c r="GF96" s="2">
        <v>-1385095269</v>
      </c>
      <c r="GG96" s="2">
        <v>2</v>
      </c>
      <c r="GH96" s="2">
        <v>1</v>
      </c>
      <c r="GI96" s="2">
        <v>-2</v>
      </c>
      <c r="GJ96" s="2">
        <v>0</v>
      </c>
      <c r="GK96" s="2">
        <f>ROUND(R96*(R12)/100,2)</f>
        <v>0</v>
      </c>
      <c r="GL96" s="2">
        <f t="shared" si="107"/>
        <v>0</v>
      </c>
      <c r="GM96" s="2">
        <f t="shared" si="108"/>
        <v>705.69</v>
      </c>
      <c r="GN96" s="2">
        <f t="shared" si="109"/>
        <v>0</v>
      </c>
      <c r="GO96" s="2">
        <f t="shared" si="110"/>
        <v>705.69</v>
      </c>
      <c r="GP96" s="2">
        <f t="shared" si="111"/>
        <v>0</v>
      </c>
      <c r="GQ96" s="2"/>
      <c r="GR96" s="2">
        <v>0</v>
      </c>
      <c r="GS96" s="2">
        <v>3</v>
      </c>
      <c r="GT96" s="2">
        <v>0</v>
      </c>
      <c r="GU96" s="2" t="s">
        <v>719</v>
      </c>
      <c r="GV96" s="2">
        <f t="shared" si="112"/>
        <v>0</v>
      </c>
      <c r="GW96" s="2">
        <v>1</v>
      </c>
      <c r="GX96" s="2">
        <f t="shared" si="113"/>
        <v>0</v>
      </c>
      <c r="GY96" s="2"/>
      <c r="GZ96" s="2"/>
      <c r="HA96" s="2">
        <v>0</v>
      </c>
      <c r="HB96" s="2">
        <v>0</v>
      </c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>
        <v>0</v>
      </c>
      <c r="IL96" s="2"/>
      <c r="IM96" s="2"/>
      <c r="IN96" s="2"/>
      <c r="IO96" s="2"/>
      <c r="IP96" s="2"/>
      <c r="IQ96" s="2"/>
      <c r="IR96" s="2"/>
      <c r="IS96" s="2"/>
      <c r="IT96" s="2"/>
      <c r="IU96" s="2"/>
    </row>
    <row r="97" spans="1:255" x14ac:dyDescent="0.2">
      <c r="A97">
        <v>17</v>
      </c>
      <c r="B97">
        <v>1</v>
      </c>
      <c r="C97">
        <f>ROW(SmtRes!A370)</f>
        <v>370</v>
      </c>
      <c r="D97">
        <f>ROW(EtalonRes!A374)</f>
        <v>374</v>
      </c>
      <c r="E97" t="s">
        <v>78</v>
      </c>
      <c r="F97" t="s">
        <v>69</v>
      </c>
      <c r="G97" t="s">
        <v>79</v>
      </c>
      <c r="H97" t="s">
        <v>61</v>
      </c>
      <c r="I97">
        <v>1.5</v>
      </c>
      <c r="J97">
        <v>0</v>
      </c>
      <c r="O97">
        <f t="shared" si="75"/>
        <v>5107.3999999999996</v>
      </c>
      <c r="P97">
        <f t="shared" si="76"/>
        <v>0</v>
      </c>
      <c r="Q97">
        <f t="shared" si="77"/>
        <v>2452.8000000000002</v>
      </c>
      <c r="R97">
        <f t="shared" si="78"/>
        <v>581.47</v>
      </c>
      <c r="S97">
        <f t="shared" si="79"/>
        <v>2654.6</v>
      </c>
      <c r="T97">
        <f t="shared" si="80"/>
        <v>0</v>
      </c>
      <c r="U97">
        <f t="shared" si="81"/>
        <v>16.649999999999999</v>
      </c>
      <c r="V97">
        <f t="shared" si="82"/>
        <v>0</v>
      </c>
      <c r="W97">
        <f t="shared" si="83"/>
        <v>0</v>
      </c>
      <c r="X97">
        <f t="shared" si="84"/>
        <v>2200.5300000000002</v>
      </c>
      <c r="Y97">
        <f t="shared" si="85"/>
        <v>1553.31</v>
      </c>
      <c r="AA97">
        <v>28925308</v>
      </c>
      <c r="AB97">
        <f t="shared" si="86"/>
        <v>307.71600000000001</v>
      </c>
      <c r="AC97">
        <f t="shared" si="87"/>
        <v>0</v>
      </c>
      <c r="AD97">
        <f t="shared" si="88"/>
        <v>212.364</v>
      </c>
      <c r="AE97">
        <f t="shared" si="89"/>
        <v>20.885999999999999</v>
      </c>
      <c r="AF97">
        <f t="shared" si="90"/>
        <v>95.352000000000004</v>
      </c>
      <c r="AG97">
        <f t="shared" si="91"/>
        <v>0</v>
      </c>
      <c r="AH97">
        <f t="shared" si="92"/>
        <v>11.1</v>
      </c>
      <c r="AI97">
        <f t="shared" si="93"/>
        <v>0</v>
      </c>
      <c r="AJ97">
        <f t="shared" si="94"/>
        <v>0</v>
      </c>
      <c r="AK97">
        <v>1238.28</v>
      </c>
      <c r="AL97">
        <v>725.42</v>
      </c>
      <c r="AM97">
        <v>353.94</v>
      </c>
      <c r="AN97">
        <v>34.81</v>
      </c>
      <c r="AO97">
        <v>158.91999999999999</v>
      </c>
      <c r="AP97">
        <v>0</v>
      </c>
      <c r="AQ97">
        <v>18.5</v>
      </c>
      <c r="AR97">
        <v>0</v>
      </c>
      <c r="AS97">
        <v>0</v>
      </c>
      <c r="AT97">
        <v>68</v>
      </c>
      <c r="AU97">
        <v>48</v>
      </c>
      <c r="AV97">
        <v>1</v>
      </c>
      <c r="AW97">
        <v>1</v>
      </c>
      <c r="AZ97">
        <v>1</v>
      </c>
      <c r="BA97">
        <v>18.559999999999999</v>
      </c>
      <c r="BB97">
        <v>7.7</v>
      </c>
      <c r="BC97">
        <v>5.21</v>
      </c>
      <c r="BD97" t="s">
        <v>719</v>
      </c>
      <c r="BE97" t="s">
        <v>719</v>
      </c>
      <c r="BF97" t="s">
        <v>719</v>
      </c>
      <c r="BG97" t="s">
        <v>719</v>
      </c>
      <c r="BH97">
        <v>0</v>
      </c>
      <c r="BI97">
        <v>2</v>
      </c>
      <c r="BJ97" t="s">
        <v>71</v>
      </c>
      <c r="BM97">
        <v>106001</v>
      </c>
      <c r="BN97">
        <v>0</v>
      </c>
      <c r="BO97" t="s">
        <v>750</v>
      </c>
      <c r="BP97">
        <v>1</v>
      </c>
      <c r="BQ97">
        <v>3</v>
      </c>
      <c r="BR97">
        <v>0</v>
      </c>
      <c r="BS97">
        <v>18.559999999999999</v>
      </c>
      <c r="BT97">
        <v>1</v>
      </c>
      <c r="BU97">
        <v>1</v>
      </c>
      <c r="BV97">
        <v>1</v>
      </c>
      <c r="BW97">
        <v>1</v>
      </c>
      <c r="BX97">
        <v>1</v>
      </c>
      <c r="BY97" t="s">
        <v>719</v>
      </c>
      <c r="BZ97">
        <v>80</v>
      </c>
      <c r="CA97">
        <v>60</v>
      </c>
      <c r="CF97">
        <v>0</v>
      </c>
      <c r="CG97">
        <v>0</v>
      </c>
      <c r="CM97">
        <v>0</v>
      </c>
      <c r="CN97" t="s">
        <v>710</v>
      </c>
      <c r="CO97">
        <v>0</v>
      </c>
      <c r="CP97">
        <f t="shared" si="95"/>
        <v>5107.3999999999996</v>
      </c>
      <c r="CQ97">
        <f t="shared" si="96"/>
        <v>0</v>
      </c>
      <c r="CR97">
        <f t="shared" si="97"/>
        <v>1635.2028</v>
      </c>
      <c r="CS97">
        <f t="shared" si="98"/>
        <v>387.64415999999994</v>
      </c>
      <c r="CT97">
        <f t="shared" si="99"/>
        <v>1769.7331199999999</v>
      </c>
      <c r="CU97">
        <f t="shared" si="100"/>
        <v>0</v>
      </c>
      <c r="CV97">
        <f t="shared" si="101"/>
        <v>11.1</v>
      </c>
      <c r="CW97">
        <f t="shared" si="102"/>
        <v>0</v>
      </c>
      <c r="CX97">
        <f t="shared" si="103"/>
        <v>0</v>
      </c>
      <c r="CY97">
        <f t="shared" si="104"/>
        <v>2200.5275999999999</v>
      </c>
      <c r="CZ97">
        <f t="shared" si="105"/>
        <v>1553.3136</v>
      </c>
      <c r="DC97" t="s">
        <v>719</v>
      </c>
      <c r="DD97" t="s">
        <v>758</v>
      </c>
      <c r="DE97" t="s">
        <v>63</v>
      </c>
      <c r="DF97" t="s">
        <v>63</v>
      </c>
      <c r="DG97" t="s">
        <v>63</v>
      </c>
      <c r="DH97" t="s">
        <v>719</v>
      </c>
      <c r="DI97" t="s">
        <v>63</v>
      </c>
      <c r="DJ97" t="s">
        <v>63</v>
      </c>
      <c r="DK97" t="s">
        <v>719</v>
      </c>
      <c r="DL97" t="s">
        <v>719</v>
      </c>
      <c r="DM97" t="s">
        <v>719</v>
      </c>
      <c r="DN97">
        <v>0</v>
      </c>
      <c r="DO97">
        <v>0</v>
      </c>
      <c r="DP97">
        <v>1</v>
      </c>
      <c r="DQ97">
        <v>1</v>
      </c>
      <c r="DU97">
        <v>1009</v>
      </c>
      <c r="DV97" t="s">
        <v>61</v>
      </c>
      <c r="DW97" t="s">
        <v>61</v>
      </c>
      <c r="DX97">
        <v>1000</v>
      </c>
      <c r="EE97">
        <v>28232181</v>
      </c>
      <c r="EF97">
        <v>3</v>
      </c>
      <c r="EG97" t="s">
        <v>64</v>
      </c>
      <c r="EH97">
        <v>0</v>
      </c>
      <c r="EI97" t="s">
        <v>719</v>
      </c>
      <c r="EJ97">
        <v>2</v>
      </c>
      <c r="EK97">
        <v>106001</v>
      </c>
      <c r="EL97" t="s">
        <v>65</v>
      </c>
      <c r="EM97" t="s">
        <v>66</v>
      </c>
      <c r="EO97" t="s">
        <v>67</v>
      </c>
      <c r="EQ97">
        <v>256</v>
      </c>
      <c r="ER97">
        <v>1238.28</v>
      </c>
      <c r="ES97">
        <v>725.42</v>
      </c>
      <c r="ET97">
        <v>353.94</v>
      </c>
      <c r="EU97">
        <v>34.81</v>
      </c>
      <c r="EV97">
        <v>158.91999999999999</v>
      </c>
      <c r="EW97">
        <v>18.5</v>
      </c>
      <c r="EX97">
        <v>0</v>
      </c>
      <c r="EY97">
        <v>0</v>
      </c>
      <c r="FQ97">
        <v>0</v>
      </c>
      <c r="FR97">
        <f t="shared" si="106"/>
        <v>0</v>
      </c>
      <c r="FS97">
        <v>0</v>
      </c>
      <c r="FV97" t="s">
        <v>749</v>
      </c>
      <c r="FW97" t="s">
        <v>751</v>
      </c>
      <c r="FX97">
        <v>80</v>
      </c>
      <c r="FY97">
        <v>60</v>
      </c>
      <c r="GA97" t="s">
        <v>719</v>
      </c>
      <c r="GD97">
        <v>0</v>
      </c>
      <c r="GF97">
        <v>-1385095269</v>
      </c>
      <c r="GG97">
        <v>2</v>
      </c>
      <c r="GH97">
        <v>1</v>
      </c>
      <c r="GI97">
        <v>4</v>
      </c>
      <c r="GJ97">
        <v>0</v>
      </c>
      <c r="GK97">
        <f>ROUND(R97*(S12)/100,2)</f>
        <v>0</v>
      </c>
      <c r="GL97">
        <f t="shared" si="107"/>
        <v>0</v>
      </c>
      <c r="GM97">
        <f t="shared" si="108"/>
        <v>8861.24</v>
      </c>
      <c r="GN97">
        <f t="shared" si="109"/>
        <v>0</v>
      </c>
      <c r="GO97">
        <f t="shared" si="110"/>
        <v>8861.24</v>
      </c>
      <c r="GP97">
        <f t="shared" si="111"/>
        <v>0</v>
      </c>
      <c r="GR97">
        <v>0</v>
      </c>
      <c r="GS97">
        <v>3</v>
      </c>
      <c r="GT97">
        <v>0</v>
      </c>
      <c r="GU97" t="s">
        <v>719</v>
      </c>
      <c r="GV97">
        <f t="shared" si="112"/>
        <v>0</v>
      </c>
      <c r="GW97">
        <v>1</v>
      </c>
      <c r="GX97">
        <f t="shared" si="113"/>
        <v>0</v>
      </c>
      <c r="HA97">
        <v>0</v>
      </c>
      <c r="HB97">
        <v>0</v>
      </c>
      <c r="IK97">
        <v>0</v>
      </c>
    </row>
    <row r="98" spans="1:255" x14ac:dyDescent="0.2">
      <c r="A98" s="2">
        <v>17</v>
      </c>
      <c r="B98" s="2">
        <v>1</v>
      </c>
      <c r="C98" s="2">
        <f>ROW(SmtRes!A382)</f>
        <v>382</v>
      </c>
      <c r="D98" s="2">
        <f>ROW(EtalonRes!A386)</f>
        <v>386</v>
      </c>
      <c r="E98" s="2" t="s">
        <v>80</v>
      </c>
      <c r="F98" s="2" t="s">
        <v>81</v>
      </c>
      <c r="G98" s="2" t="s">
        <v>82</v>
      </c>
      <c r="H98" s="2" t="s">
        <v>61</v>
      </c>
      <c r="I98" s="2">
        <v>3</v>
      </c>
      <c r="J98" s="2">
        <v>0</v>
      </c>
      <c r="K98" s="2"/>
      <c r="L98" s="2"/>
      <c r="M98" s="2"/>
      <c r="N98" s="2"/>
      <c r="O98" s="2">
        <f t="shared" si="75"/>
        <v>6960.19</v>
      </c>
      <c r="P98" s="2">
        <f t="shared" si="76"/>
        <v>0</v>
      </c>
      <c r="Q98" s="2">
        <f t="shared" si="77"/>
        <v>1598.42</v>
      </c>
      <c r="R98" s="2">
        <f t="shared" si="78"/>
        <v>78.44</v>
      </c>
      <c r="S98" s="2">
        <f t="shared" si="79"/>
        <v>5361.77</v>
      </c>
      <c r="T98" s="2">
        <f t="shared" si="80"/>
        <v>0</v>
      </c>
      <c r="U98" s="2">
        <f t="shared" si="81"/>
        <v>556.20000000000005</v>
      </c>
      <c r="V98" s="2">
        <f t="shared" si="82"/>
        <v>0</v>
      </c>
      <c r="W98" s="2">
        <f t="shared" si="83"/>
        <v>0</v>
      </c>
      <c r="X98" s="2">
        <f t="shared" si="84"/>
        <v>4352.17</v>
      </c>
      <c r="Y98" s="2">
        <f t="shared" si="85"/>
        <v>3264.13</v>
      </c>
      <c r="Z98" s="2"/>
      <c r="AA98" s="2">
        <v>28925307</v>
      </c>
      <c r="AB98" s="2">
        <f t="shared" si="86"/>
        <v>2320.0619999999999</v>
      </c>
      <c r="AC98" s="2">
        <f t="shared" si="87"/>
        <v>0</v>
      </c>
      <c r="AD98" s="2">
        <f t="shared" si="88"/>
        <v>532.80600000000004</v>
      </c>
      <c r="AE98" s="2">
        <f t="shared" si="89"/>
        <v>26.148</v>
      </c>
      <c r="AF98" s="2">
        <f t="shared" si="90"/>
        <v>1787.2560000000001</v>
      </c>
      <c r="AG98" s="2">
        <f t="shared" si="91"/>
        <v>0</v>
      </c>
      <c r="AH98" s="2">
        <f t="shared" si="92"/>
        <v>185.4</v>
      </c>
      <c r="AI98" s="2">
        <f t="shared" si="93"/>
        <v>0</v>
      </c>
      <c r="AJ98" s="2">
        <f t="shared" si="94"/>
        <v>0</v>
      </c>
      <c r="AK98" s="2">
        <v>4318.01</v>
      </c>
      <c r="AL98" s="2">
        <v>451.24</v>
      </c>
      <c r="AM98" s="2">
        <v>888.01</v>
      </c>
      <c r="AN98" s="2">
        <v>43.58</v>
      </c>
      <c r="AO98" s="2">
        <v>2978.76</v>
      </c>
      <c r="AP98" s="2">
        <v>0</v>
      </c>
      <c r="AQ98" s="2">
        <v>309</v>
      </c>
      <c r="AR98" s="2">
        <v>0</v>
      </c>
      <c r="AS98" s="2">
        <v>0</v>
      </c>
      <c r="AT98" s="2">
        <v>80</v>
      </c>
      <c r="AU98" s="2">
        <v>60</v>
      </c>
      <c r="AV98" s="2">
        <v>1</v>
      </c>
      <c r="AW98" s="2">
        <v>1</v>
      </c>
      <c r="AX98" s="2"/>
      <c r="AY98" s="2"/>
      <c r="AZ98" s="2">
        <v>1</v>
      </c>
      <c r="BA98" s="2">
        <v>1</v>
      </c>
      <c r="BB98" s="2">
        <v>1</v>
      </c>
      <c r="BC98" s="2">
        <v>1</v>
      </c>
      <c r="BD98" s="2" t="s">
        <v>719</v>
      </c>
      <c r="BE98" s="2" t="s">
        <v>719</v>
      </c>
      <c r="BF98" s="2" t="s">
        <v>719</v>
      </c>
      <c r="BG98" s="2" t="s">
        <v>719</v>
      </c>
      <c r="BH98" s="2">
        <v>0</v>
      </c>
      <c r="BI98" s="2">
        <v>2</v>
      </c>
      <c r="BJ98" s="2" t="s">
        <v>83</v>
      </c>
      <c r="BK98" s="2"/>
      <c r="BL98" s="2"/>
      <c r="BM98" s="2">
        <v>106001</v>
      </c>
      <c r="BN98" s="2">
        <v>0</v>
      </c>
      <c r="BO98" s="2" t="s">
        <v>719</v>
      </c>
      <c r="BP98" s="2">
        <v>0</v>
      </c>
      <c r="BQ98" s="2">
        <v>3</v>
      </c>
      <c r="BR98" s="2">
        <v>0</v>
      </c>
      <c r="BS98" s="2">
        <v>1</v>
      </c>
      <c r="BT98" s="2">
        <v>1</v>
      </c>
      <c r="BU98" s="2">
        <v>1</v>
      </c>
      <c r="BV98" s="2">
        <v>1</v>
      </c>
      <c r="BW98" s="2">
        <v>1</v>
      </c>
      <c r="BX98" s="2">
        <v>1</v>
      </c>
      <c r="BY98" s="2" t="s">
        <v>719</v>
      </c>
      <c r="BZ98" s="2">
        <v>80</v>
      </c>
      <c r="CA98" s="2">
        <v>60</v>
      </c>
      <c r="CB98" s="2"/>
      <c r="CC98" s="2"/>
      <c r="CD98" s="2"/>
      <c r="CE98" s="2"/>
      <c r="CF98" s="2">
        <v>0</v>
      </c>
      <c r="CG98" s="2">
        <v>0</v>
      </c>
      <c r="CH98" s="2"/>
      <c r="CI98" s="2"/>
      <c r="CJ98" s="2"/>
      <c r="CK98" s="2"/>
      <c r="CL98" s="2"/>
      <c r="CM98" s="2">
        <v>0</v>
      </c>
      <c r="CN98" s="2" t="s">
        <v>710</v>
      </c>
      <c r="CO98" s="2">
        <v>0</v>
      </c>
      <c r="CP98" s="2">
        <f t="shared" si="95"/>
        <v>6960.1900000000005</v>
      </c>
      <c r="CQ98" s="2">
        <f t="shared" si="96"/>
        <v>0</v>
      </c>
      <c r="CR98" s="2">
        <f t="shared" si="97"/>
        <v>532.80600000000004</v>
      </c>
      <c r="CS98" s="2">
        <f t="shared" si="98"/>
        <v>26.148</v>
      </c>
      <c r="CT98" s="2">
        <f t="shared" si="99"/>
        <v>1787.2560000000001</v>
      </c>
      <c r="CU98" s="2">
        <f t="shared" si="100"/>
        <v>0</v>
      </c>
      <c r="CV98" s="2">
        <f t="shared" si="101"/>
        <v>185.4</v>
      </c>
      <c r="CW98" s="2">
        <f t="shared" si="102"/>
        <v>0</v>
      </c>
      <c r="CX98" s="2">
        <f t="shared" si="103"/>
        <v>0</v>
      </c>
      <c r="CY98" s="2">
        <f t="shared" si="104"/>
        <v>4352.1679999999997</v>
      </c>
      <c r="CZ98" s="2">
        <f t="shared" si="105"/>
        <v>3264.1259999999997</v>
      </c>
      <c r="DA98" s="2"/>
      <c r="DB98" s="2"/>
      <c r="DC98" s="2" t="s">
        <v>719</v>
      </c>
      <c r="DD98" s="2" t="s">
        <v>758</v>
      </c>
      <c r="DE98" s="2" t="s">
        <v>63</v>
      </c>
      <c r="DF98" s="2" t="s">
        <v>63</v>
      </c>
      <c r="DG98" s="2" t="s">
        <v>63</v>
      </c>
      <c r="DH98" s="2" t="s">
        <v>719</v>
      </c>
      <c r="DI98" s="2" t="s">
        <v>63</v>
      </c>
      <c r="DJ98" s="2" t="s">
        <v>63</v>
      </c>
      <c r="DK98" s="2" t="s">
        <v>719</v>
      </c>
      <c r="DL98" s="2" t="s">
        <v>719</v>
      </c>
      <c r="DM98" s="2" t="s">
        <v>719</v>
      </c>
      <c r="DN98" s="2">
        <v>0</v>
      </c>
      <c r="DO98" s="2">
        <v>0</v>
      </c>
      <c r="DP98" s="2">
        <v>1</v>
      </c>
      <c r="DQ98" s="2">
        <v>1</v>
      </c>
      <c r="DR98" s="2"/>
      <c r="DS98" s="2"/>
      <c r="DT98" s="2"/>
      <c r="DU98" s="2">
        <v>1009</v>
      </c>
      <c r="DV98" s="2" t="s">
        <v>61</v>
      </c>
      <c r="DW98" s="2" t="s">
        <v>61</v>
      </c>
      <c r="DX98" s="2">
        <v>1000</v>
      </c>
      <c r="DY98" s="2"/>
      <c r="DZ98" s="2"/>
      <c r="EA98" s="2"/>
      <c r="EB98" s="2"/>
      <c r="EC98" s="2"/>
      <c r="ED98" s="2"/>
      <c r="EE98" s="2">
        <v>28232181</v>
      </c>
      <c r="EF98" s="2">
        <v>3</v>
      </c>
      <c r="EG98" s="2" t="s">
        <v>64</v>
      </c>
      <c r="EH98" s="2">
        <v>0</v>
      </c>
      <c r="EI98" s="2" t="s">
        <v>719</v>
      </c>
      <c r="EJ98" s="2">
        <v>2</v>
      </c>
      <c r="EK98" s="2">
        <v>106001</v>
      </c>
      <c r="EL98" s="2" t="s">
        <v>65</v>
      </c>
      <c r="EM98" s="2" t="s">
        <v>66</v>
      </c>
      <c r="EN98" s="2"/>
      <c r="EO98" s="2" t="s">
        <v>67</v>
      </c>
      <c r="EP98" s="2"/>
      <c r="EQ98" s="2">
        <v>256</v>
      </c>
      <c r="ER98" s="2">
        <v>4318.01</v>
      </c>
      <c r="ES98" s="2">
        <v>451.24</v>
      </c>
      <c r="ET98" s="2">
        <v>888.01</v>
      </c>
      <c r="EU98" s="2">
        <v>43.58</v>
      </c>
      <c r="EV98" s="2">
        <v>2978.76</v>
      </c>
      <c r="EW98" s="2">
        <v>309</v>
      </c>
      <c r="EX98" s="2">
        <v>0</v>
      </c>
      <c r="EY98" s="2">
        <v>0</v>
      </c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>
        <v>0</v>
      </c>
      <c r="FR98" s="2">
        <f t="shared" si="106"/>
        <v>0</v>
      </c>
      <c r="FS98" s="2">
        <v>0</v>
      </c>
      <c r="FT98" s="2"/>
      <c r="FU98" s="2"/>
      <c r="FV98" s="2"/>
      <c r="FW98" s="2"/>
      <c r="FX98" s="2">
        <v>80</v>
      </c>
      <c r="FY98" s="2">
        <v>60</v>
      </c>
      <c r="FZ98" s="2"/>
      <c r="GA98" s="2" t="s">
        <v>719</v>
      </c>
      <c r="GB98" s="2"/>
      <c r="GC98" s="2"/>
      <c r="GD98" s="2">
        <v>0</v>
      </c>
      <c r="GE98" s="2"/>
      <c r="GF98" s="2">
        <v>-1361739783</v>
      </c>
      <c r="GG98" s="2">
        <v>2</v>
      </c>
      <c r="GH98" s="2">
        <v>1</v>
      </c>
      <c r="GI98" s="2">
        <v>-2</v>
      </c>
      <c r="GJ98" s="2">
        <v>0</v>
      </c>
      <c r="GK98" s="2">
        <f>ROUND(R98*(R12)/100,2)</f>
        <v>0</v>
      </c>
      <c r="GL98" s="2">
        <f t="shared" si="107"/>
        <v>0</v>
      </c>
      <c r="GM98" s="2">
        <f t="shared" si="108"/>
        <v>14576.49</v>
      </c>
      <c r="GN98" s="2">
        <f t="shared" si="109"/>
        <v>0</v>
      </c>
      <c r="GO98" s="2">
        <f t="shared" si="110"/>
        <v>14576.49</v>
      </c>
      <c r="GP98" s="2">
        <f t="shared" si="111"/>
        <v>0</v>
      </c>
      <c r="GQ98" s="2"/>
      <c r="GR98" s="2">
        <v>0</v>
      </c>
      <c r="GS98" s="2">
        <v>3</v>
      </c>
      <c r="GT98" s="2">
        <v>0</v>
      </c>
      <c r="GU98" s="2" t="s">
        <v>719</v>
      </c>
      <c r="GV98" s="2">
        <f t="shared" si="112"/>
        <v>0</v>
      </c>
      <c r="GW98" s="2">
        <v>1</v>
      </c>
      <c r="GX98" s="2">
        <f t="shared" si="113"/>
        <v>0</v>
      </c>
      <c r="GY98" s="2"/>
      <c r="GZ98" s="2"/>
      <c r="HA98" s="2">
        <v>0</v>
      </c>
      <c r="HB98" s="2">
        <v>0</v>
      </c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>
        <v>0</v>
      </c>
      <c r="IL98" s="2"/>
      <c r="IM98" s="2"/>
      <c r="IN98" s="2"/>
      <c r="IO98" s="2"/>
      <c r="IP98" s="2"/>
      <c r="IQ98" s="2"/>
      <c r="IR98" s="2"/>
      <c r="IS98" s="2"/>
      <c r="IT98" s="2"/>
      <c r="IU98" s="2"/>
    </row>
    <row r="99" spans="1:255" x14ac:dyDescent="0.2">
      <c r="A99">
        <v>17</v>
      </c>
      <c r="B99">
        <v>1</v>
      </c>
      <c r="C99">
        <f>ROW(SmtRes!A394)</f>
        <v>394</v>
      </c>
      <c r="D99">
        <f>ROW(EtalonRes!A398)</f>
        <v>398</v>
      </c>
      <c r="E99" t="s">
        <v>80</v>
      </c>
      <c r="F99" t="s">
        <v>81</v>
      </c>
      <c r="G99" t="s">
        <v>82</v>
      </c>
      <c r="H99" t="s">
        <v>61</v>
      </c>
      <c r="I99">
        <v>3</v>
      </c>
      <c r="J99">
        <v>0</v>
      </c>
      <c r="O99">
        <f t="shared" si="75"/>
        <v>111822.23</v>
      </c>
      <c r="P99">
        <f t="shared" si="76"/>
        <v>0</v>
      </c>
      <c r="Q99">
        <f t="shared" si="77"/>
        <v>12307.82</v>
      </c>
      <c r="R99">
        <f t="shared" si="78"/>
        <v>1455.92</v>
      </c>
      <c r="S99">
        <f t="shared" si="79"/>
        <v>99514.41</v>
      </c>
      <c r="T99">
        <f t="shared" si="80"/>
        <v>0</v>
      </c>
      <c r="U99">
        <f t="shared" si="81"/>
        <v>556.20000000000005</v>
      </c>
      <c r="V99">
        <f t="shared" si="82"/>
        <v>0</v>
      </c>
      <c r="W99">
        <f t="shared" si="83"/>
        <v>0</v>
      </c>
      <c r="X99">
        <f t="shared" si="84"/>
        <v>68659.820000000007</v>
      </c>
      <c r="Y99">
        <f t="shared" si="85"/>
        <v>48465.760000000002</v>
      </c>
      <c r="AA99">
        <v>28925308</v>
      </c>
      <c r="AB99">
        <f t="shared" si="86"/>
        <v>2320.0619999999999</v>
      </c>
      <c r="AC99">
        <f t="shared" si="87"/>
        <v>0</v>
      </c>
      <c r="AD99">
        <f t="shared" si="88"/>
        <v>532.80600000000004</v>
      </c>
      <c r="AE99">
        <f t="shared" si="89"/>
        <v>26.148</v>
      </c>
      <c r="AF99">
        <f t="shared" si="90"/>
        <v>1787.2560000000001</v>
      </c>
      <c r="AG99">
        <f t="shared" si="91"/>
        <v>0</v>
      </c>
      <c r="AH99">
        <f t="shared" si="92"/>
        <v>185.4</v>
      </c>
      <c r="AI99">
        <f t="shared" si="93"/>
        <v>0</v>
      </c>
      <c r="AJ99">
        <f t="shared" si="94"/>
        <v>0</v>
      </c>
      <c r="AK99">
        <v>4318.01</v>
      </c>
      <c r="AL99">
        <v>451.24</v>
      </c>
      <c r="AM99">
        <v>888.01</v>
      </c>
      <c r="AN99">
        <v>43.58</v>
      </c>
      <c r="AO99">
        <v>2978.76</v>
      </c>
      <c r="AP99">
        <v>0</v>
      </c>
      <c r="AQ99">
        <v>309</v>
      </c>
      <c r="AR99">
        <v>0</v>
      </c>
      <c r="AS99">
        <v>0</v>
      </c>
      <c r="AT99">
        <v>68</v>
      </c>
      <c r="AU99">
        <v>48</v>
      </c>
      <c r="AV99">
        <v>1</v>
      </c>
      <c r="AW99">
        <v>1</v>
      </c>
      <c r="AZ99">
        <v>1</v>
      </c>
      <c r="BA99">
        <v>18.559999999999999</v>
      </c>
      <c r="BB99">
        <v>7.7</v>
      </c>
      <c r="BC99">
        <v>5.21</v>
      </c>
      <c r="BD99" t="s">
        <v>719</v>
      </c>
      <c r="BE99" t="s">
        <v>719</v>
      </c>
      <c r="BF99" t="s">
        <v>719</v>
      </c>
      <c r="BG99" t="s">
        <v>719</v>
      </c>
      <c r="BH99">
        <v>0</v>
      </c>
      <c r="BI99">
        <v>2</v>
      </c>
      <c r="BJ99" t="s">
        <v>83</v>
      </c>
      <c r="BM99">
        <v>106001</v>
      </c>
      <c r="BN99">
        <v>0</v>
      </c>
      <c r="BO99" t="s">
        <v>750</v>
      </c>
      <c r="BP99">
        <v>1</v>
      </c>
      <c r="BQ99">
        <v>3</v>
      </c>
      <c r="BR99">
        <v>0</v>
      </c>
      <c r="BS99">
        <v>18.559999999999999</v>
      </c>
      <c r="BT99">
        <v>1</v>
      </c>
      <c r="BU99">
        <v>1</v>
      </c>
      <c r="BV99">
        <v>1</v>
      </c>
      <c r="BW99">
        <v>1</v>
      </c>
      <c r="BX99">
        <v>1</v>
      </c>
      <c r="BY99" t="s">
        <v>719</v>
      </c>
      <c r="BZ99">
        <v>80</v>
      </c>
      <c r="CA99">
        <v>60</v>
      </c>
      <c r="CF99">
        <v>0</v>
      </c>
      <c r="CG99">
        <v>0</v>
      </c>
      <c r="CM99">
        <v>0</v>
      </c>
      <c r="CN99" t="s">
        <v>710</v>
      </c>
      <c r="CO99">
        <v>0</v>
      </c>
      <c r="CP99">
        <f t="shared" si="95"/>
        <v>111822.23000000001</v>
      </c>
      <c r="CQ99">
        <f t="shared" si="96"/>
        <v>0</v>
      </c>
      <c r="CR99">
        <f t="shared" si="97"/>
        <v>4102.6062000000002</v>
      </c>
      <c r="CS99">
        <f t="shared" si="98"/>
        <v>485.30687999999998</v>
      </c>
      <c r="CT99">
        <f t="shared" si="99"/>
        <v>33171.471359999996</v>
      </c>
      <c r="CU99">
        <f t="shared" si="100"/>
        <v>0</v>
      </c>
      <c r="CV99">
        <f t="shared" si="101"/>
        <v>185.4</v>
      </c>
      <c r="CW99">
        <f t="shared" si="102"/>
        <v>0</v>
      </c>
      <c r="CX99">
        <f t="shared" si="103"/>
        <v>0</v>
      </c>
      <c r="CY99">
        <f t="shared" si="104"/>
        <v>68659.824399999998</v>
      </c>
      <c r="CZ99">
        <f t="shared" si="105"/>
        <v>48465.758399999999</v>
      </c>
      <c r="DC99" t="s">
        <v>719</v>
      </c>
      <c r="DD99" t="s">
        <v>758</v>
      </c>
      <c r="DE99" t="s">
        <v>63</v>
      </c>
      <c r="DF99" t="s">
        <v>63</v>
      </c>
      <c r="DG99" t="s">
        <v>63</v>
      </c>
      <c r="DH99" t="s">
        <v>719</v>
      </c>
      <c r="DI99" t="s">
        <v>63</v>
      </c>
      <c r="DJ99" t="s">
        <v>63</v>
      </c>
      <c r="DK99" t="s">
        <v>719</v>
      </c>
      <c r="DL99" t="s">
        <v>719</v>
      </c>
      <c r="DM99" t="s">
        <v>719</v>
      </c>
      <c r="DN99">
        <v>0</v>
      </c>
      <c r="DO99">
        <v>0</v>
      </c>
      <c r="DP99">
        <v>1</v>
      </c>
      <c r="DQ99">
        <v>1</v>
      </c>
      <c r="DU99">
        <v>1009</v>
      </c>
      <c r="DV99" t="s">
        <v>61</v>
      </c>
      <c r="DW99" t="s">
        <v>61</v>
      </c>
      <c r="DX99">
        <v>1000</v>
      </c>
      <c r="EE99">
        <v>28232181</v>
      </c>
      <c r="EF99">
        <v>3</v>
      </c>
      <c r="EG99" t="s">
        <v>64</v>
      </c>
      <c r="EH99">
        <v>0</v>
      </c>
      <c r="EI99" t="s">
        <v>719</v>
      </c>
      <c r="EJ99">
        <v>2</v>
      </c>
      <c r="EK99">
        <v>106001</v>
      </c>
      <c r="EL99" t="s">
        <v>65</v>
      </c>
      <c r="EM99" t="s">
        <v>66</v>
      </c>
      <c r="EO99" t="s">
        <v>67</v>
      </c>
      <c r="EQ99">
        <v>256</v>
      </c>
      <c r="ER99">
        <v>4318.01</v>
      </c>
      <c r="ES99">
        <v>451.24</v>
      </c>
      <c r="ET99">
        <v>888.01</v>
      </c>
      <c r="EU99">
        <v>43.58</v>
      </c>
      <c r="EV99">
        <v>2978.76</v>
      </c>
      <c r="EW99">
        <v>309</v>
      </c>
      <c r="EX99">
        <v>0</v>
      </c>
      <c r="EY99">
        <v>0</v>
      </c>
      <c r="FQ99">
        <v>0</v>
      </c>
      <c r="FR99">
        <f t="shared" si="106"/>
        <v>0</v>
      </c>
      <c r="FS99">
        <v>0</v>
      </c>
      <c r="FV99" t="s">
        <v>749</v>
      </c>
      <c r="FW99" t="s">
        <v>751</v>
      </c>
      <c r="FX99">
        <v>80</v>
      </c>
      <c r="FY99">
        <v>60</v>
      </c>
      <c r="GA99" t="s">
        <v>719</v>
      </c>
      <c r="GD99">
        <v>0</v>
      </c>
      <c r="GF99">
        <v>-1361739783</v>
      </c>
      <c r="GG99">
        <v>2</v>
      </c>
      <c r="GH99">
        <v>1</v>
      </c>
      <c r="GI99">
        <v>4</v>
      </c>
      <c r="GJ99">
        <v>0</v>
      </c>
      <c r="GK99">
        <f>ROUND(R99*(S12)/100,2)</f>
        <v>0</v>
      </c>
      <c r="GL99">
        <f t="shared" si="107"/>
        <v>0</v>
      </c>
      <c r="GM99">
        <f t="shared" si="108"/>
        <v>228947.81</v>
      </c>
      <c r="GN99">
        <f t="shared" si="109"/>
        <v>0</v>
      </c>
      <c r="GO99">
        <f t="shared" si="110"/>
        <v>228947.81</v>
      </c>
      <c r="GP99">
        <f t="shared" si="111"/>
        <v>0</v>
      </c>
      <c r="GR99">
        <v>0</v>
      </c>
      <c r="GS99">
        <v>3</v>
      </c>
      <c r="GT99">
        <v>0</v>
      </c>
      <c r="GU99" t="s">
        <v>719</v>
      </c>
      <c r="GV99">
        <f t="shared" si="112"/>
        <v>0</v>
      </c>
      <c r="GW99">
        <v>1</v>
      </c>
      <c r="GX99">
        <f t="shared" si="113"/>
        <v>0</v>
      </c>
      <c r="HA99">
        <v>0</v>
      </c>
      <c r="HB99">
        <v>0</v>
      </c>
      <c r="IK99">
        <v>0</v>
      </c>
    </row>
    <row r="100" spans="1:255" x14ac:dyDescent="0.2">
      <c r="A100" s="2">
        <v>17</v>
      </c>
      <c r="B100" s="2">
        <v>1</v>
      </c>
      <c r="C100" s="2">
        <f>ROW(SmtRes!A406)</f>
        <v>406</v>
      </c>
      <c r="D100" s="2">
        <f>ROW(EtalonRes!A410)</f>
        <v>410</v>
      </c>
      <c r="E100" s="2" t="s">
        <v>84</v>
      </c>
      <c r="F100" s="2" t="s">
        <v>81</v>
      </c>
      <c r="G100" s="2" t="s">
        <v>85</v>
      </c>
      <c r="H100" s="2" t="s">
        <v>61</v>
      </c>
      <c r="I100" s="2">
        <v>3</v>
      </c>
      <c r="J100" s="2">
        <v>0</v>
      </c>
      <c r="K100" s="2"/>
      <c r="L100" s="2"/>
      <c r="M100" s="2"/>
      <c r="N100" s="2"/>
      <c r="O100" s="2">
        <f t="shared" si="75"/>
        <v>6960.19</v>
      </c>
      <c r="P100" s="2">
        <f t="shared" si="76"/>
        <v>0</v>
      </c>
      <c r="Q100" s="2">
        <f t="shared" si="77"/>
        <v>1598.42</v>
      </c>
      <c r="R100" s="2">
        <f t="shared" si="78"/>
        <v>78.44</v>
      </c>
      <c r="S100" s="2">
        <f t="shared" si="79"/>
        <v>5361.77</v>
      </c>
      <c r="T100" s="2">
        <f t="shared" si="80"/>
        <v>0</v>
      </c>
      <c r="U100" s="2">
        <f t="shared" si="81"/>
        <v>556.20000000000005</v>
      </c>
      <c r="V100" s="2">
        <f t="shared" si="82"/>
        <v>0</v>
      </c>
      <c r="W100" s="2">
        <f t="shared" si="83"/>
        <v>0</v>
      </c>
      <c r="X100" s="2">
        <f t="shared" si="84"/>
        <v>4352.17</v>
      </c>
      <c r="Y100" s="2">
        <f t="shared" si="85"/>
        <v>3264.13</v>
      </c>
      <c r="Z100" s="2"/>
      <c r="AA100" s="2">
        <v>28925307</v>
      </c>
      <c r="AB100" s="2">
        <f t="shared" si="86"/>
        <v>2320.0619999999999</v>
      </c>
      <c r="AC100" s="2">
        <f t="shared" si="87"/>
        <v>0</v>
      </c>
      <c r="AD100" s="2">
        <f t="shared" si="88"/>
        <v>532.80600000000004</v>
      </c>
      <c r="AE100" s="2">
        <f t="shared" si="89"/>
        <v>26.148</v>
      </c>
      <c r="AF100" s="2">
        <f t="shared" si="90"/>
        <v>1787.2560000000001</v>
      </c>
      <c r="AG100" s="2">
        <f t="shared" si="91"/>
        <v>0</v>
      </c>
      <c r="AH100" s="2">
        <f t="shared" si="92"/>
        <v>185.4</v>
      </c>
      <c r="AI100" s="2">
        <f t="shared" si="93"/>
        <v>0</v>
      </c>
      <c r="AJ100" s="2">
        <f t="shared" si="94"/>
        <v>0</v>
      </c>
      <c r="AK100" s="2">
        <v>4318.01</v>
      </c>
      <c r="AL100" s="2">
        <v>451.24</v>
      </c>
      <c r="AM100" s="2">
        <v>888.01</v>
      </c>
      <c r="AN100" s="2">
        <v>43.58</v>
      </c>
      <c r="AO100" s="2">
        <v>2978.76</v>
      </c>
      <c r="AP100" s="2">
        <v>0</v>
      </c>
      <c r="AQ100" s="2">
        <v>309</v>
      </c>
      <c r="AR100" s="2">
        <v>0</v>
      </c>
      <c r="AS100" s="2">
        <v>0</v>
      </c>
      <c r="AT100" s="2">
        <v>80</v>
      </c>
      <c r="AU100" s="2">
        <v>60</v>
      </c>
      <c r="AV100" s="2">
        <v>1</v>
      </c>
      <c r="AW100" s="2">
        <v>1</v>
      </c>
      <c r="AX100" s="2"/>
      <c r="AY100" s="2"/>
      <c r="AZ100" s="2">
        <v>1</v>
      </c>
      <c r="BA100" s="2">
        <v>1</v>
      </c>
      <c r="BB100" s="2">
        <v>1</v>
      </c>
      <c r="BC100" s="2">
        <v>1</v>
      </c>
      <c r="BD100" s="2" t="s">
        <v>719</v>
      </c>
      <c r="BE100" s="2" t="s">
        <v>719</v>
      </c>
      <c r="BF100" s="2" t="s">
        <v>719</v>
      </c>
      <c r="BG100" s="2" t="s">
        <v>719</v>
      </c>
      <c r="BH100" s="2">
        <v>0</v>
      </c>
      <c r="BI100" s="2">
        <v>2</v>
      </c>
      <c r="BJ100" s="2" t="s">
        <v>83</v>
      </c>
      <c r="BK100" s="2"/>
      <c r="BL100" s="2"/>
      <c r="BM100" s="2">
        <v>106001</v>
      </c>
      <c r="BN100" s="2">
        <v>0</v>
      </c>
      <c r="BO100" s="2" t="s">
        <v>719</v>
      </c>
      <c r="BP100" s="2">
        <v>0</v>
      </c>
      <c r="BQ100" s="2">
        <v>3</v>
      </c>
      <c r="BR100" s="2">
        <v>0</v>
      </c>
      <c r="BS100" s="2">
        <v>1</v>
      </c>
      <c r="BT100" s="2">
        <v>1</v>
      </c>
      <c r="BU100" s="2">
        <v>1</v>
      </c>
      <c r="BV100" s="2">
        <v>1</v>
      </c>
      <c r="BW100" s="2">
        <v>1</v>
      </c>
      <c r="BX100" s="2">
        <v>1</v>
      </c>
      <c r="BY100" s="2" t="s">
        <v>719</v>
      </c>
      <c r="BZ100" s="2">
        <v>80</v>
      </c>
      <c r="CA100" s="2">
        <v>60</v>
      </c>
      <c r="CB100" s="2"/>
      <c r="CC100" s="2"/>
      <c r="CD100" s="2"/>
      <c r="CE100" s="2"/>
      <c r="CF100" s="2">
        <v>0</v>
      </c>
      <c r="CG100" s="2">
        <v>0</v>
      </c>
      <c r="CH100" s="2"/>
      <c r="CI100" s="2"/>
      <c r="CJ100" s="2"/>
      <c r="CK100" s="2"/>
      <c r="CL100" s="2"/>
      <c r="CM100" s="2">
        <v>0</v>
      </c>
      <c r="CN100" s="2" t="s">
        <v>710</v>
      </c>
      <c r="CO100" s="2">
        <v>0</v>
      </c>
      <c r="CP100" s="2">
        <f t="shared" si="95"/>
        <v>6960.1900000000005</v>
      </c>
      <c r="CQ100" s="2">
        <f t="shared" si="96"/>
        <v>0</v>
      </c>
      <c r="CR100" s="2">
        <f t="shared" si="97"/>
        <v>532.80600000000004</v>
      </c>
      <c r="CS100" s="2">
        <f t="shared" si="98"/>
        <v>26.148</v>
      </c>
      <c r="CT100" s="2">
        <f t="shared" si="99"/>
        <v>1787.2560000000001</v>
      </c>
      <c r="CU100" s="2">
        <f t="shared" si="100"/>
        <v>0</v>
      </c>
      <c r="CV100" s="2">
        <f t="shared" si="101"/>
        <v>185.4</v>
      </c>
      <c r="CW100" s="2">
        <f t="shared" si="102"/>
        <v>0</v>
      </c>
      <c r="CX100" s="2">
        <f t="shared" si="103"/>
        <v>0</v>
      </c>
      <c r="CY100" s="2">
        <f t="shared" si="104"/>
        <v>4352.1679999999997</v>
      </c>
      <c r="CZ100" s="2">
        <f t="shared" si="105"/>
        <v>3264.1259999999997</v>
      </c>
      <c r="DA100" s="2"/>
      <c r="DB100" s="2"/>
      <c r="DC100" s="2" t="s">
        <v>719</v>
      </c>
      <c r="DD100" s="2" t="s">
        <v>758</v>
      </c>
      <c r="DE100" s="2" t="s">
        <v>63</v>
      </c>
      <c r="DF100" s="2" t="s">
        <v>63</v>
      </c>
      <c r="DG100" s="2" t="s">
        <v>63</v>
      </c>
      <c r="DH100" s="2" t="s">
        <v>719</v>
      </c>
      <c r="DI100" s="2" t="s">
        <v>63</v>
      </c>
      <c r="DJ100" s="2" t="s">
        <v>63</v>
      </c>
      <c r="DK100" s="2" t="s">
        <v>719</v>
      </c>
      <c r="DL100" s="2" t="s">
        <v>719</v>
      </c>
      <c r="DM100" s="2" t="s">
        <v>719</v>
      </c>
      <c r="DN100" s="2">
        <v>0</v>
      </c>
      <c r="DO100" s="2">
        <v>0</v>
      </c>
      <c r="DP100" s="2">
        <v>1</v>
      </c>
      <c r="DQ100" s="2">
        <v>1</v>
      </c>
      <c r="DR100" s="2"/>
      <c r="DS100" s="2"/>
      <c r="DT100" s="2"/>
      <c r="DU100" s="2">
        <v>1009</v>
      </c>
      <c r="DV100" s="2" t="s">
        <v>61</v>
      </c>
      <c r="DW100" s="2" t="s">
        <v>61</v>
      </c>
      <c r="DX100" s="2">
        <v>1000</v>
      </c>
      <c r="DY100" s="2"/>
      <c r="DZ100" s="2"/>
      <c r="EA100" s="2"/>
      <c r="EB100" s="2"/>
      <c r="EC100" s="2"/>
      <c r="ED100" s="2"/>
      <c r="EE100" s="2">
        <v>28232181</v>
      </c>
      <c r="EF100" s="2">
        <v>3</v>
      </c>
      <c r="EG100" s="2" t="s">
        <v>64</v>
      </c>
      <c r="EH100" s="2">
        <v>0</v>
      </c>
      <c r="EI100" s="2" t="s">
        <v>719</v>
      </c>
      <c r="EJ100" s="2">
        <v>2</v>
      </c>
      <c r="EK100" s="2">
        <v>106001</v>
      </c>
      <c r="EL100" s="2" t="s">
        <v>65</v>
      </c>
      <c r="EM100" s="2" t="s">
        <v>66</v>
      </c>
      <c r="EN100" s="2"/>
      <c r="EO100" s="2" t="s">
        <v>67</v>
      </c>
      <c r="EP100" s="2"/>
      <c r="EQ100" s="2">
        <v>256</v>
      </c>
      <c r="ER100" s="2">
        <v>4318.01</v>
      </c>
      <c r="ES100" s="2">
        <v>451.24</v>
      </c>
      <c r="ET100" s="2">
        <v>888.01</v>
      </c>
      <c r="EU100" s="2">
        <v>43.58</v>
      </c>
      <c r="EV100" s="2">
        <v>2978.76</v>
      </c>
      <c r="EW100" s="2">
        <v>309</v>
      </c>
      <c r="EX100" s="2">
        <v>0</v>
      </c>
      <c r="EY100" s="2">
        <v>0</v>
      </c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>
        <v>0</v>
      </c>
      <c r="FR100" s="2">
        <f t="shared" si="106"/>
        <v>0</v>
      </c>
      <c r="FS100" s="2">
        <v>0</v>
      </c>
      <c r="FT100" s="2"/>
      <c r="FU100" s="2"/>
      <c r="FV100" s="2"/>
      <c r="FW100" s="2"/>
      <c r="FX100" s="2">
        <v>80</v>
      </c>
      <c r="FY100" s="2">
        <v>60</v>
      </c>
      <c r="FZ100" s="2"/>
      <c r="GA100" s="2" t="s">
        <v>719</v>
      </c>
      <c r="GB100" s="2"/>
      <c r="GC100" s="2"/>
      <c r="GD100" s="2">
        <v>0</v>
      </c>
      <c r="GE100" s="2"/>
      <c r="GF100" s="2">
        <v>-1840645157</v>
      </c>
      <c r="GG100" s="2">
        <v>2</v>
      </c>
      <c r="GH100" s="2">
        <v>1</v>
      </c>
      <c r="GI100" s="2">
        <v>-2</v>
      </c>
      <c r="GJ100" s="2">
        <v>0</v>
      </c>
      <c r="GK100" s="2">
        <f>ROUND(R100*(R12)/100,2)</f>
        <v>0</v>
      </c>
      <c r="GL100" s="2">
        <f t="shared" si="107"/>
        <v>0</v>
      </c>
      <c r="GM100" s="2">
        <f t="shared" si="108"/>
        <v>14576.49</v>
      </c>
      <c r="GN100" s="2">
        <f t="shared" si="109"/>
        <v>0</v>
      </c>
      <c r="GO100" s="2">
        <f t="shared" si="110"/>
        <v>14576.49</v>
      </c>
      <c r="GP100" s="2">
        <f t="shared" si="111"/>
        <v>0</v>
      </c>
      <c r="GQ100" s="2"/>
      <c r="GR100" s="2">
        <v>0</v>
      </c>
      <c r="GS100" s="2">
        <v>3</v>
      </c>
      <c r="GT100" s="2">
        <v>0</v>
      </c>
      <c r="GU100" s="2" t="s">
        <v>719</v>
      </c>
      <c r="GV100" s="2">
        <f t="shared" si="112"/>
        <v>0</v>
      </c>
      <c r="GW100" s="2">
        <v>1</v>
      </c>
      <c r="GX100" s="2">
        <f t="shared" si="113"/>
        <v>0</v>
      </c>
      <c r="GY100" s="2"/>
      <c r="GZ100" s="2"/>
      <c r="HA100" s="2">
        <v>0</v>
      </c>
      <c r="HB100" s="2">
        <v>0</v>
      </c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>
        <v>0</v>
      </c>
      <c r="IL100" s="2"/>
      <c r="IM100" s="2"/>
      <c r="IN100" s="2"/>
      <c r="IO100" s="2"/>
      <c r="IP100" s="2"/>
      <c r="IQ100" s="2"/>
      <c r="IR100" s="2"/>
      <c r="IS100" s="2"/>
      <c r="IT100" s="2"/>
      <c r="IU100" s="2"/>
    </row>
    <row r="101" spans="1:255" x14ac:dyDescent="0.2">
      <c r="A101">
        <v>17</v>
      </c>
      <c r="B101">
        <v>1</v>
      </c>
      <c r="C101">
        <f>ROW(SmtRes!A418)</f>
        <v>418</v>
      </c>
      <c r="D101">
        <f>ROW(EtalonRes!A422)</f>
        <v>422</v>
      </c>
      <c r="E101" t="s">
        <v>84</v>
      </c>
      <c r="F101" t="s">
        <v>81</v>
      </c>
      <c r="G101" t="s">
        <v>85</v>
      </c>
      <c r="H101" t="s">
        <v>61</v>
      </c>
      <c r="I101">
        <v>3</v>
      </c>
      <c r="J101">
        <v>0</v>
      </c>
      <c r="O101">
        <f t="shared" si="75"/>
        <v>111822.23</v>
      </c>
      <c r="P101">
        <f t="shared" si="76"/>
        <v>0</v>
      </c>
      <c r="Q101">
        <f t="shared" si="77"/>
        <v>12307.82</v>
      </c>
      <c r="R101">
        <f t="shared" si="78"/>
        <v>1455.92</v>
      </c>
      <c r="S101">
        <f t="shared" si="79"/>
        <v>99514.41</v>
      </c>
      <c r="T101">
        <f t="shared" si="80"/>
        <v>0</v>
      </c>
      <c r="U101">
        <f t="shared" si="81"/>
        <v>556.20000000000005</v>
      </c>
      <c r="V101">
        <f t="shared" si="82"/>
        <v>0</v>
      </c>
      <c r="W101">
        <f t="shared" si="83"/>
        <v>0</v>
      </c>
      <c r="X101">
        <f t="shared" si="84"/>
        <v>68659.820000000007</v>
      </c>
      <c r="Y101">
        <f t="shared" si="85"/>
        <v>48465.760000000002</v>
      </c>
      <c r="AA101">
        <v>28925308</v>
      </c>
      <c r="AB101">
        <f t="shared" si="86"/>
        <v>2320.0619999999999</v>
      </c>
      <c r="AC101">
        <f t="shared" si="87"/>
        <v>0</v>
      </c>
      <c r="AD101">
        <f t="shared" si="88"/>
        <v>532.80600000000004</v>
      </c>
      <c r="AE101">
        <f t="shared" si="89"/>
        <v>26.148</v>
      </c>
      <c r="AF101">
        <f t="shared" si="90"/>
        <v>1787.2560000000001</v>
      </c>
      <c r="AG101">
        <f t="shared" si="91"/>
        <v>0</v>
      </c>
      <c r="AH101">
        <f t="shared" si="92"/>
        <v>185.4</v>
      </c>
      <c r="AI101">
        <f t="shared" si="93"/>
        <v>0</v>
      </c>
      <c r="AJ101">
        <f t="shared" si="94"/>
        <v>0</v>
      </c>
      <c r="AK101">
        <v>4318.01</v>
      </c>
      <c r="AL101">
        <v>451.24</v>
      </c>
      <c r="AM101">
        <v>888.01</v>
      </c>
      <c r="AN101">
        <v>43.58</v>
      </c>
      <c r="AO101">
        <v>2978.76</v>
      </c>
      <c r="AP101">
        <v>0</v>
      </c>
      <c r="AQ101">
        <v>309</v>
      </c>
      <c r="AR101">
        <v>0</v>
      </c>
      <c r="AS101">
        <v>0</v>
      </c>
      <c r="AT101">
        <v>68</v>
      </c>
      <c r="AU101">
        <v>48</v>
      </c>
      <c r="AV101">
        <v>1</v>
      </c>
      <c r="AW101">
        <v>1</v>
      </c>
      <c r="AZ101">
        <v>1</v>
      </c>
      <c r="BA101">
        <v>18.559999999999999</v>
      </c>
      <c r="BB101">
        <v>7.7</v>
      </c>
      <c r="BC101">
        <v>5.21</v>
      </c>
      <c r="BD101" t="s">
        <v>719</v>
      </c>
      <c r="BE101" t="s">
        <v>719</v>
      </c>
      <c r="BF101" t="s">
        <v>719</v>
      </c>
      <c r="BG101" t="s">
        <v>719</v>
      </c>
      <c r="BH101">
        <v>0</v>
      </c>
      <c r="BI101">
        <v>2</v>
      </c>
      <c r="BJ101" t="s">
        <v>83</v>
      </c>
      <c r="BM101">
        <v>106001</v>
      </c>
      <c r="BN101">
        <v>0</v>
      </c>
      <c r="BO101" t="s">
        <v>750</v>
      </c>
      <c r="BP101">
        <v>1</v>
      </c>
      <c r="BQ101">
        <v>3</v>
      </c>
      <c r="BR101">
        <v>0</v>
      </c>
      <c r="BS101">
        <v>18.559999999999999</v>
      </c>
      <c r="BT101">
        <v>1</v>
      </c>
      <c r="BU101">
        <v>1</v>
      </c>
      <c r="BV101">
        <v>1</v>
      </c>
      <c r="BW101">
        <v>1</v>
      </c>
      <c r="BX101">
        <v>1</v>
      </c>
      <c r="BY101" t="s">
        <v>719</v>
      </c>
      <c r="BZ101">
        <v>80</v>
      </c>
      <c r="CA101">
        <v>60</v>
      </c>
      <c r="CF101">
        <v>0</v>
      </c>
      <c r="CG101">
        <v>0</v>
      </c>
      <c r="CM101">
        <v>0</v>
      </c>
      <c r="CN101" t="s">
        <v>710</v>
      </c>
      <c r="CO101">
        <v>0</v>
      </c>
      <c r="CP101">
        <f t="shared" si="95"/>
        <v>111822.23000000001</v>
      </c>
      <c r="CQ101">
        <f t="shared" si="96"/>
        <v>0</v>
      </c>
      <c r="CR101">
        <f t="shared" si="97"/>
        <v>4102.6062000000002</v>
      </c>
      <c r="CS101">
        <f t="shared" si="98"/>
        <v>485.30687999999998</v>
      </c>
      <c r="CT101">
        <f t="shared" si="99"/>
        <v>33171.471359999996</v>
      </c>
      <c r="CU101">
        <f t="shared" si="100"/>
        <v>0</v>
      </c>
      <c r="CV101">
        <f t="shared" si="101"/>
        <v>185.4</v>
      </c>
      <c r="CW101">
        <f t="shared" si="102"/>
        <v>0</v>
      </c>
      <c r="CX101">
        <f t="shared" si="103"/>
        <v>0</v>
      </c>
      <c r="CY101">
        <f t="shared" si="104"/>
        <v>68659.824399999998</v>
      </c>
      <c r="CZ101">
        <f t="shared" si="105"/>
        <v>48465.758399999999</v>
      </c>
      <c r="DC101" t="s">
        <v>719</v>
      </c>
      <c r="DD101" t="s">
        <v>758</v>
      </c>
      <c r="DE101" t="s">
        <v>63</v>
      </c>
      <c r="DF101" t="s">
        <v>63</v>
      </c>
      <c r="DG101" t="s">
        <v>63</v>
      </c>
      <c r="DH101" t="s">
        <v>719</v>
      </c>
      <c r="DI101" t="s">
        <v>63</v>
      </c>
      <c r="DJ101" t="s">
        <v>63</v>
      </c>
      <c r="DK101" t="s">
        <v>719</v>
      </c>
      <c r="DL101" t="s">
        <v>719</v>
      </c>
      <c r="DM101" t="s">
        <v>719</v>
      </c>
      <c r="DN101">
        <v>0</v>
      </c>
      <c r="DO101">
        <v>0</v>
      </c>
      <c r="DP101">
        <v>1</v>
      </c>
      <c r="DQ101">
        <v>1</v>
      </c>
      <c r="DU101">
        <v>1009</v>
      </c>
      <c r="DV101" t="s">
        <v>61</v>
      </c>
      <c r="DW101" t="s">
        <v>61</v>
      </c>
      <c r="DX101">
        <v>1000</v>
      </c>
      <c r="EE101">
        <v>28232181</v>
      </c>
      <c r="EF101">
        <v>3</v>
      </c>
      <c r="EG101" t="s">
        <v>64</v>
      </c>
      <c r="EH101">
        <v>0</v>
      </c>
      <c r="EI101" t="s">
        <v>719</v>
      </c>
      <c r="EJ101">
        <v>2</v>
      </c>
      <c r="EK101">
        <v>106001</v>
      </c>
      <c r="EL101" t="s">
        <v>65</v>
      </c>
      <c r="EM101" t="s">
        <v>66</v>
      </c>
      <c r="EO101" t="s">
        <v>67</v>
      </c>
      <c r="EQ101">
        <v>256</v>
      </c>
      <c r="ER101">
        <v>4318.01</v>
      </c>
      <c r="ES101">
        <v>451.24</v>
      </c>
      <c r="ET101">
        <v>888.01</v>
      </c>
      <c r="EU101">
        <v>43.58</v>
      </c>
      <c r="EV101">
        <v>2978.76</v>
      </c>
      <c r="EW101">
        <v>309</v>
      </c>
      <c r="EX101">
        <v>0</v>
      </c>
      <c r="EY101">
        <v>0</v>
      </c>
      <c r="FQ101">
        <v>0</v>
      </c>
      <c r="FR101">
        <f t="shared" si="106"/>
        <v>0</v>
      </c>
      <c r="FS101">
        <v>0</v>
      </c>
      <c r="FV101" t="s">
        <v>749</v>
      </c>
      <c r="FW101" t="s">
        <v>751</v>
      </c>
      <c r="FX101">
        <v>80</v>
      </c>
      <c r="FY101">
        <v>60</v>
      </c>
      <c r="GA101" t="s">
        <v>719</v>
      </c>
      <c r="GD101">
        <v>0</v>
      </c>
      <c r="GF101">
        <v>-1840645157</v>
      </c>
      <c r="GG101">
        <v>2</v>
      </c>
      <c r="GH101">
        <v>1</v>
      </c>
      <c r="GI101">
        <v>4</v>
      </c>
      <c r="GJ101">
        <v>0</v>
      </c>
      <c r="GK101">
        <f>ROUND(R101*(S12)/100,2)</f>
        <v>0</v>
      </c>
      <c r="GL101">
        <f t="shared" si="107"/>
        <v>0</v>
      </c>
      <c r="GM101">
        <f t="shared" si="108"/>
        <v>228947.81</v>
      </c>
      <c r="GN101">
        <f t="shared" si="109"/>
        <v>0</v>
      </c>
      <c r="GO101">
        <f t="shared" si="110"/>
        <v>228947.81</v>
      </c>
      <c r="GP101">
        <f t="shared" si="111"/>
        <v>0</v>
      </c>
      <c r="GR101">
        <v>0</v>
      </c>
      <c r="GS101">
        <v>3</v>
      </c>
      <c r="GT101">
        <v>0</v>
      </c>
      <c r="GU101" t="s">
        <v>719</v>
      </c>
      <c r="GV101">
        <f t="shared" si="112"/>
        <v>0</v>
      </c>
      <c r="GW101">
        <v>1</v>
      </c>
      <c r="GX101">
        <f t="shared" si="113"/>
        <v>0</v>
      </c>
      <c r="HA101">
        <v>0</v>
      </c>
      <c r="HB101">
        <v>0</v>
      </c>
      <c r="IK101">
        <v>0</v>
      </c>
    </row>
    <row r="102" spans="1:255" x14ac:dyDescent="0.2">
      <c r="A102" s="2">
        <v>17</v>
      </c>
      <c r="B102" s="2">
        <v>1</v>
      </c>
      <c r="C102" s="2">
        <f>ROW(SmtRes!A436)</f>
        <v>436</v>
      </c>
      <c r="D102" s="2">
        <f>ROW(EtalonRes!A441)</f>
        <v>441</v>
      </c>
      <c r="E102" s="2" t="s">
        <v>86</v>
      </c>
      <c r="F102" s="2" t="s">
        <v>87</v>
      </c>
      <c r="G102" s="2" t="s">
        <v>88</v>
      </c>
      <c r="H102" s="2" t="s">
        <v>61</v>
      </c>
      <c r="I102" s="2">
        <v>0.1</v>
      </c>
      <c r="J102" s="2">
        <v>0</v>
      </c>
      <c r="K102" s="2"/>
      <c r="L102" s="2"/>
      <c r="M102" s="2"/>
      <c r="N102" s="2"/>
      <c r="O102" s="2">
        <f t="shared" si="75"/>
        <v>24.99</v>
      </c>
      <c r="P102" s="2">
        <f t="shared" si="76"/>
        <v>0</v>
      </c>
      <c r="Q102" s="2">
        <f t="shared" si="77"/>
        <v>6.44</v>
      </c>
      <c r="R102" s="2">
        <f t="shared" si="78"/>
        <v>0.16</v>
      </c>
      <c r="S102" s="2">
        <f t="shared" si="79"/>
        <v>18.55</v>
      </c>
      <c r="T102" s="2">
        <f t="shared" si="80"/>
        <v>0</v>
      </c>
      <c r="U102" s="2">
        <f t="shared" si="81"/>
        <v>2.4379200000000001</v>
      </c>
      <c r="V102" s="2">
        <f t="shared" si="82"/>
        <v>0</v>
      </c>
      <c r="W102" s="2">
        <f t="shared" si="83"/>
        <v>0</v>
      </c>
      <c r="X102" s="2">
        <f t="shared" si="84"/>
        <v>16.84</v>
      </c>
      <c r="Y102" s="2">
        <f t="shared" si="85"/>
        <v>13.47</v>
      </c>
      <c r="Z102" s="2"/>
      <c r="AA102" s="2">
        <v>28925307</v>
      </c>
      <c r="AB102" s="2">
        <f t="shared" si="86"/>
        <v>249.89760000000001</v>
      </c>
      <c r="AC102" s="2">
        <f t="shared" si="87"/>
        <v>0</v>
      </c>
      <c r="AD102" s="2">
        <f>ROUND((((((ET102*0.4)*1.2))-(((EU102*0.4)*1.2)))+AE102),6)</f>
        <v>64.372799999999998</v>
      </c>
      <c r="AE102" s="2">
        <f>ROUND((((EU102*0.4)*1.2)),6)</f>
        <v>1.6032</v>
      </c>
      <c r="AF102" s="2">
        <f>ROUND((((EV102*0.4)*1.2)),6)</f>
        <v>185.5248</v>
      </c>
      <c r="AG102" s="2">
        <f t="shared" si="91"/>
        <v>0</v>
      </c>
      <c r="AH102" s="2">
        <f>(((EW102*0.4)*1.2))</f>
        <v>24.379200000000001</v>
      </c>
      <c r="AI102" s="2">
        <f>(((EX102*0.4)*1.2))</f>
        <v>0</v>
      </c>
      <c r="AJ102" s="2">
        <f t="shared" si="94"/>
        <v>0</v>
      </c>
      <c r="AK102" s="2">
        <v>631.99</v>
      </c>
      <c r="AL102" s="2">
        <v>111.37</v>
      </c>
      <c r="AM102" s="2">
        <v>134.11000000000001</v>
      </c>
      <c r="AN102" s="2">
        <v>3.34</v>
      </c>
      <c r="AO102" s="2">
        <v>386.51</v>
      </c>
      <c r="AP102" s="2">
        <v>0</v>
      </c>
      <c r="AQ102" s="2">
        <v>50.79</v>
      </c>
      <c r="AR102" s="2">
        <v>0</v>
      </c>
      <c r="AS102" s="2">
        <v>0</v>
      </c>
      <c r="AT102" s="2">
        <v>90</v>
      </c>
      <c r="AU102" s="2">
        <v>72</v>
      </c>
      <c r="AV102" s="2">
        <v>1</v>
      </c>
      <c r="AW102" s="2">
        <v>1</v>
      </c>
      <c r="AX102" s="2"/>
      <c r="AY102" s="2"/>
      <c r="AZ102" s="2">
        <v>1</v>
      </c>
      <c r="BA102" s="2">
        <v>1</v>
      </c>
      <c r="BB102" s="2">
        <v>1</v>
      </c>
      <c r="BC102" s="2">
        <v>1</v>
      </c>
      <c r="BD102" s="2" t="s">
        <v>719</v>
      </c>
      <c r="BE102" s="2" t="s">
        <v>719</v>
      </c>
      <c r="BF102" s="2" t="s">
        <v>719</v>
      </c>
      <c r="BG102" s="2" t="s">
        <v>719</v>
      </c>
      <c r="BH102" s="2">
        <v>0</v>
      </c>
      <c r="BI102" s="2">
        <v>1</v>
      </c>
      <c r="BJ102" s="2" t="s">
        <v>89</v>
      </c>
      <c r="BK102" s="2"/>
      <c r="BL102" s="2"/>
      <c r="BM102" s="2">
        <v>9001</v>
      </c>
      <c r="BN102" s="2">
        <v>0</v>
      </c>
      <c r="BO102" s="2" t="s">
        <v>719</v>
      </c>
      <c r="BP102" s="2">
        <v>0</v>
      </c>
      <c r="BQ102" s="2">
        <v>2</v>
      </c>
      <c r="BR102" s="2">
        <v>0</v>
      </c>
      <c r="BS102" s="2">
        <v>1</v>
      </c>
      <c r="BT102" s="2">
        <v>1</v>
      </c>
      <c r="BU102" s="2">
        <v>1</v>
      </c>
      <c r="BV102" s="2">
        <v>1</v>
      </c>
      <c r="BW102" s="2">
        <v>1</v>
      </c>
      <c r="BX102" s="2">
        <v>1</v>
      </c>
      <c r="BY102" s="2" t="s">
        <v>719</v>
      </c>
      <c r="BZ102" s="2">
        <v>90</v>
      </c>
      <c r="CA102" s="2">
        <v>85</v>
      </c>
      <c r="CB102" s="2"/>
      <c r="CC102" s="2"/>
      <c r="CD102" s="2"/>
      <c r="CE102" s="2"/>
      <c r="CF102" s="2">
        <v>0</v>
      </c>
      <c r="CG102" s="2">
        <v>0</v>
      </c>
      <c r="CH102" s="2"/>
      <c r="CI102" s="2"/>
      <c r="CJ102" s="2"/>
      <c r="CK102" s="2"/>
      <c r="CL102" s="2"/>
      <c r="CM102" s="2">
        <v>0</v>
      </c>
      <c r="CN102" s="2" t="s">
        <v>711</v>
      </c>
      <c r="CO102" s="2">
        <v>0</v>
      </c>
      <c r="CP102" s="2">
        <f t="shared" si="95"/>
        <v>24.990000000000002</v>
      </c>
      <c r="CQ102" s="2">
        <f t="shared" si="96"/>
        <v>0</v>
      </c>
      <c r="CR102" s="2">
        <f t="shared" si="97"/>
        <v>64.372799999999998</v>
      </c>
      <c r="CS102" s="2">
        <f t="shared" si="98"/>
        <v>1.6032</v>
      </c>
      <c r="CT102" s="2">
        <f t="shared" si="99"/>
        <v>185.5248</v>
      </c>
      <c r="CU102" s="2">
        <f t="shared" si="100"/>
        <v>0</v>
      </c>
      <c r="CV102" s="2">
        <f t="shared" si="101"/>
        <v>24.379200000000001</v>
      </c>
      <c r="CW102" s="2">
        <f t="shared" si="102"/>
        <v>0</v>
      </c>
      <c r="CX102" s="2">
        <f t="shared" si="103"/>
        <v>0</v>
      </c>
      <c r="CY102" s="2">
        <f t="shared" si="104"/>
        <v>16.839000000000002</v>
      </c>
      <c r="CZ102" s="2">
        <f t="shared" si="105"/>
        <v>13.471200000000001</v>
      </c>
      <c r="DA102" s="2"/>
      <c r="DB102" s="2"/>
      <c r="DC102" s="2" t="s">
        <v>719</v>
      </c>
      <c r="DD102" s="2" t="s">
        <v>758</v>
      </c>
      <c r="DE102" s="2" t="s">
        <v>90</v>
      </c>
      <c r="DF102" s="2" t="s">
        <v>90</v>
      </c>
      <c r="DG102" s="2" t="s">
        <v>90</v>
      </c>
      <c r="DH102" s="2" t="s">
        <v>719</v>
      </c>
      <c r="DI102" s="2" t="s">
        <v>90</v>
      </c>
      <c r="DJ102" s="2" t="s">
        <v>90</v>
      </c>
      <c r="DK102" s="2" t="s">
        <v>719</v>
      </c>
      <c r="DL102" s="2" t="s">
        <v>719</v>
      </c>
      <c r="DM102" s="2" t="s">
        <v>719</v>
      </c>
      <c r="DN102" s="2">
        <v>0</v>
      </c>
      <c r="DO102" s="2">
        <v>0</v>
      </c>
      <c r="DP102" s="2">
        <v>1</v>
      </c>
      <c r="DQ102" s="2">
        <v>1</v>
      </c>
      <c r="DR102" s="2"/>
      <c r="DS102" s="2"/>
      <c r="DT102" s="2"/>
      <c r="DU102" s="2">
        <v>1009</v>
      </c>
      <c r="DV102" s="2" t="s">
        <v>61</v>
      </c>
      <c r="DW102" s="2" t="s">
        <v>61</v>
      </c>
      <c r="DX102" s="2">
        <v>1000</v>
      </c>
      <c r="DY102" s="2"/>
      <c r="DZ102" s="2"/>
      <c r="EA102" s="2"/>
      <c r="EB102" s="2"/>
      <c r="EC102" s="2"/>
      <c r="ED102" s="2"/>
      <c r="EE102" s="2">
        <v>28232299</v>
      </c>
      <c r="EF102" s="2">
        <v>2</v>
      </c>
      <c r="EG102" s="2" t="s">
        <v>745</v>
      </c>
      <c r="EH102" s="2">
        <v>0</v>
      </c>
      <c r="EI102" s="2" t="s">
        <v>719</v>
      </c>
      <c r="EJ102" s="2">
        <v>1</v>
      </c>
      <c r="EK102" s="2">
        <v>9001</v>
      </c>
      <c r="EL102" s="2" t="s">
        <v>91</v>
      </c>
      <c r="EM102" s="2" t="s">
        <v>92</v>
      </c>
      <c r="EN102" s="2"/>
      <c r="EO102" s="2" t="s">
        <v>93</v>
      </c>
      <c r="EP102" s="2"/>
      <c r="EQ102" s="2">
        <v>256</v>
      </c>
      <c r="ER102" s="2">
        <v>631.99</v>
      </c>
      <c r="ES102" s="2">
        <v>111.37</v>
      </c>
      <c r="ET102" s="2">
        <v>134.11000000000001</v>
      </c>
      <c r="EU102" s="2">
        <v>3.34</v>
      </c>
      <c r="EV102" s="2">
        <v>386.51</v>
      </c>
      <c r="EW102" s="2">
        <v>50.79</v>
      </c>
      <c r="EX102" s="2">
        <v>0</v>
      </c>
      <c r="EY102" s="2">
        <v>0</v>
      </c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>
        <v>0</v>
      </c>
      <c r="FR102" s="2">
        <f t="shared" si="106"/>
        <v>0</v>
      </c>
      <c r="FS102" s="2">
        <v>0</v>
      </c>
      <c r="FT102" s="2"/>
      <c r="FU102" s="2" t="s">
        <v>749</v>
      </c>
      <c r="FV102" s="2"/>
      <c r="FW102" s="2"/>
      <c r="FX102" s="2">
        <v>90</v>
      </c>
      <c r="FY102" s="2">
        <v>72.25</v>
      </c>
      <c r="FZ102" s="2"/>
      <c r="GA102" s="2" t="s">
        <v>719</v>
      </c>
      <c r="GB102" s="2"/>
      <c r="GC102" s="2"/>
      <c r="GD102" s="2">
        <v>0</v>
      </c>
      <c r="GE102" s="2"/>
      <c r="GF102" s="2">
        <v>-232232895</v>
      </c>
      <c r="GG102" s="2">
        <v>2</v>
      </c>
      <c r="GH102" s="2">
        <v>1</v>
      </c>
      <c r="GI102" s="2">
        <v>-2</v>
      </c>
      <c r="GJ102" s="2">
        <v>0</v>
      </c>
      <c r="GK102" s="2">
        <f>ROUND(R102*(R12)/100,2)</f>
        <v>0</v>
      </c>
      <c r="GL102" s="2">
        <f t="shared" si="107"/>
        <v>0</v>
      </c>
      <c r="GM102" s="2">
        <f t="shared" si="108"/>
        <v>55.3</v>
      </c>
      <c r="GN102" s="2">
        <f t="shared" si="109"/>
        <v>55.3</v>
      </c>
      <c r="GO102" s="2">
        <f t="shared" si="110"/>
        <v>0</v>
      </c>
      <c r="GP102" s="2">
        <f t="shared" si="111"/>
        <v>0</v>
      </c>
      <c r="GQ102" s="2"/>
      <c r="GR102" s="2">
        <v>0</v>
      </c>
      <c r="GS102" s="2">
        <v>3</v>
      </c>
      <c r="GT102" s="2">
        <v>0</v>
      </c>
      <c r="GU102" s="2" t="s">
        <v>719</v>
      </c>
      <c r="GV102" s="2">
        <f t="shared" si="112"/>
        <v>0</v>
      </c>
      <c r="GW102" s="2">
        <v>1</v>
      </c>
      <c r="GX102" s="2">
        <f t="shared" si="113"/>
        <v>0</v>
      </c>
      <c r="GY102" s="2"/>
      <c r="GZ102" s="2"/>
      <c r="HA102" s="2">
        <v>0</v>
      </c>
      <c r="HB102" s="2">
        <v>0</v>
      </c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>
        <v>0</v>
      </c>
      <c r="IL102" s="2"/>
      <c r="IM102" s="2"/>
      <c r="IN102" s="2"/>
      <c r="IO102" s="2"/>
      <c r="IP102" s="2"/>
      <c r="IQ102" s="2"/>
      <c r="IR102" s="2"/>
      <c r="IS102" s="2"/>
      <c r="IT102" s="2"/>
      <c r="IU102" s="2"/>
    </row>
    <row r="103" spans="1:255" x14ac:dyDescent="0.2">
      <c r="A103">
        <v>17</v>
      </c>
      <c r="B103">
        <v>1</v>
      </c>
      <c r="C103">
        <f>ROW(SmtRes!A454)</f>
        <v>454</v>
      </c>
      <c r="D103">
        <f>ROW(EtalonRes!A460)</f>
        <v>460</v>
      </c>
      <c r="E103" t="s">
        <v>86</v>
      </c>
      <c r="F103" t="s">
        <v>87</v>
      </c>
      <c r="G103" t="s">
        <v>88</v>
      </c>
      <c r="H103" t="s">
        <v>61</v>
      </c>
      <c r="I103">
        <v>0.1</v>
      </c>
      <c r="J103">
        <v>0</v>
      </c>
      <c r="O103">
        <f t="shared" si="75"/>
        <v>393.9</v>
      </c>
      <c r="P103">
        <f t="shared" si="76"/>
        <v>0</v>
      </c>
      <c r="Q103">
        <f t="shared" si="77"/>
        <v>49.57</v>
      </c>
      <c r="R103">
        <f t="shared" si="78"/>
        <v>2.98</v>
      </c>
      <c r="S103">
        <f t="shared" si="79"/>
        <v>344.33</v>
      </c>
      <c r="T103">
        <f t="shared" si="80"/>
        <v>0</v>
      </c>
      <c r="U103">
        <f t="shared" si="81"/>
        <v>2.4379200000000001</v>
      </c>
      <c r="V103">
        <f t="shared" si="82"/>
        <v>0</v>
      </c>
      <c r="W103">
        <f t="shared" si="83"/>
        <v>0</v>
      </c>
      <c r="X103">
        <f t="shared" si="84"/>
        <v>267.43</v>
      </c>
      <c r="Y103">
        <f t="shared" si="85"/>
        <v>201.44</v>
      </c>
      <c r="AA103">
        <v>28925308</v>
      </c>
      <c r="AB103">
        <f t="shared" si="86"/>
        <v>249.89760000000001</v>
      </c>
      <c r="AC103">
        <f t="shared" si="87"/>
        <v>0</v>
      </c>
      <c r="AD103">
        <f>ROUND((((((ET103*0.4)*1.2))-(((EU103*0.4)*1.2)))+AE103),6)</f>
        <v>64.372799999999998</v>
      </c>
      <c r="AE103">
        <f>ROUND((((EU103*0.4)*1.2)),6)</f>
        <v>1.6032</v>
      </c>
      <c r="AF103">
        <f>ROUND((((EV103*0.4)*1.2)),6)</f>
        <v>185.5248</v>
      </c>
      <c r="AG103">
        <f t="shared" si="91"/>
        <v>0</v>
      </c>
      <c r="AH103">
        <f>(((EW103*0.4)*1.2))</f>
        <v>24.379200000000001</v>
      </c>
      <c r="AI103">
        <f>(((EX103*0.4)*1.2))</f>
        <v>0</v>
      </c>
      <c r="AJ103">
        <f t="shared" si="94"/>
        <v>0</v>
      </c>
      <c r="AK103">
        <v>631.99</v>
      </c>
      <c r="AL103">
        <v>111.37</v>
      </c>
      <c r="AM103">
        <v>134.11000000000001</v>
      </c>
      <c r="AN103">
        <v>3.34</v>
      </c>
      <c r="AO103">
        <v>386.51</v>
      </c>
      <c r="AP103">
        <v>0</v>
      </c>
      <c r="AQ103">
        <v>50.79</v>
      </c>
      <c r="AR103">
        <v>0</v>
      </c>
      <c r="AS103">
        <v>0</v>
      </c>
      <c r="AT103">
        <v>77</v>
      </c>
      <c r="AU103">
        <v>58</v>
      </c>
      <c r="AV103">
        <v>1</v>
      </c>
      <c r="AW103">
        <v>1</v>
      </c>
      <c r="AZ103">
        <v>1</v>
      </c>
      <c r="BA103">
        <v>18.559999999999999</v>
      </c>
      <c r="BB103">
        <v>7.7</v>
      </c>
      <c r="BC103">
        <v>5.21</v>
      </c>
      <c r="BD103" t="s">
        <v>719</v>
      </c>
      <c r="BE103" t="s">
        <v>719</v>
      </c>
      <c r="BF103" t="s">
        <v>719</v>
      </c>
      <c r="BG103" t="s">
        <v>719</v>
      </c>
      <c r="BH103">
        <v>0</v>
      </c>
      <c r="BI103">
        <v>1</v>
      </c>
      <c r="BJ103" t="s">
        <v>89</v>
      </c>
      <c r="BM103">
        <v>9001</v>
      </c>
      <c r="BN103">
        <v>0</v>
      </c>
      <c r="BO103" t="s">
        <v>750</v>
      </c>
      <c r="BP103">
        <v>1</v>
      </c>
      <c r="BQ103">
        <v>2</v>
      </c>
      <c r="BR103">
        <v>0</v>
      </c>
      <c r="BS103">
        <v>18.559999999999999</v>
      </c>
      <c r="BT103">
        <v>1</v>
      </c>
      <c r="BU103">
        <v>1</v>
      </c>
      <c r="BV103">
        <v>1</v>
      </c>
      <c r="BW103">
        <v>1</v>
      </c>
      <c r="BX103">
        <v>1</v>
      </c>
      <c r="BY103" t="s">
        <v>719</v>
      </c>
      <c r="BZ103">
        <v>90</v>
      </c>
      <c r="CA103">
        <v>85</v>
      </c>
      <c r="CF103">
        <v>0</v>
      </c>
      <c r="CG103">
        <v>0</v>
      </c>
      <c r="CM103">
        <v>0</v>
      </c>
      <c r="CN103" t="s">
        <v>711</v>
      </c>
      <c r="CO103">
        <v>0</v>
      </c>
      <c r="CP103">
        <f t="shared" si="95"/>
        <v>393.9</v>
      </c>
      <c r="CQ103">
        <f t="shared" si="96"/>
        <v>0</v>
      </c>
      <c r="CR103">
        <f t="shared" si="97"/>
        <v>495.67056000000002</v>
      </c>
      <c r="CS103">
        <f t="shared" si="98"/>
        <v>29.755391999999997</v>
      </c>
      <c r="CT103">
        <f t="shared" si="99"/>
        <v>3443.3402879999999</v>
      </c>
      <c r="CU103">
        <f t="shared" si="100"/>
        <v>0</v>
      </c>
      <c r="CV103">
        <f t="shared" si="101"/>
        <v>24.379200000000001</v>
      </c>
      <c r="CW103">
        <f t="shared" si="102"/>
        <v>0</v>
      </c>
      <c r="CX103">
        <f t="shared" si="103"/>
        <v>0</v>
      </c>
      <c r="CY103">
        <f t="shared" si="104"/>
        <v>267.42869999999999</v>
      </c>
      <c r="CZ103">
        <f t="shared" si="105"/>
        <v>201.43979999999999</v>
      </c>
      <c r="DC103" t="s">
        <v>719</v>
      </c>
      <c r="DD103" t="s">
        <v>758</v>
      </c>
      <c r="DE103" t="s">
        <v>90</v>
      </c>
      <c r="DF103" t="s">
        <v>90</v>
      </c>
      <c r="DG103" t="s">
        <v>90</v>
      </c>
      <c r="DH103" t="s">
        <v>719</v>
      </c>
      <c r="DI103" t="s">
        <v>90</v>
      </c>
      <c r="DJ103" t="s">
        <v>90</v>
      </c>
      <c r="DK103" t="s">
        <v>719</v>
      </c>
      <c r="DL103" t="s">
        <v>719</v>
      </c>
      <c r="DM103" t="s">
        <v>719</v>
      </c>
      <c r="DN103">
        <v>0</v>
      </c>
      <c r="DO103">
        <v>0</v>
      </c>
      <c r="DP103">
        <v>1</v>
      </c>
      <c r="DQ103">
        <v>1</v>
      </c>
      <c r="DU103">
        <v>1009</v>
      </c>
      <c r="DV103" t="s">
        <v>61</v>
      </c>
      <c r="DW103" t="s">
        <v>61</v>
      </c>
      <c r="DX103">
        <v>1000</v>
      </c>
      <c r="EE103">
        <v>28232299</v>
      </c>
      <c r="EF103">
        <v>2</v>
      </c>
      <c r="EG103" t="s">
        <v>745</v>
      </c>
      <c r="EH103">
        <v>0</v>
      </c>
      <c r="EI103" t="s">
        <v>719</v>
      </c>
      <c r="EJ103">
        <v>1</v>
      </c>
      <c r="EK103">
        <v>9001</v>
      </c>
      <c r="EL103" t="s">
        <v>91</v>
      </c>
      <c r="EM103" t="s">
        <v>92</v>
      </c>
      <c r="EO103" t="s">
        <v>93</v>
      </c>
      <c r="EQ103">
        <v>256</v>
      </c>
      <c r="ER103">
        <v>631.99</v>
      </c>
      <c r="ES103">
        <v>111.37</v>
      </c>
      <c r="ET103">
        <v>134.11000000000001</v>
      </c>
      <c r="EU103">
        <v>3.34</v>
      </c>
      <c r="EV103">
        <v>386.51</v>
      </c>
      <c r="EW103">
        <v>50.79</v>
      </c>
      <c r="EX103">
        <v>0</v>
      </c>
      <c r="EY103">
        <v>0</v>
      </c>
      <c r="FQ103">
        <v>0</v>
      </c>
      <c r="FR103">
        <f t="shared" si="106"/>
        <v>0</v>
      </c>
      <c r="FS103">
        <v>0</v>
      </c>
      <c r="FU103" t="s">
        <v>749</v>
      </c>
      <c r="FV103" t="s">
        <v>749</v>
      </c>
      <c r="FW103" t="s">
        <v>751</v>
      </c>
      <c r="FX103">
        <v>90</v>
      </c>
      <c r="FY103">
        <v>72.25</v>
      </c>
      <c r="GA103" t="s">
        <v>719</v>
      </c>
      <c r="GD103">
        <v>0</v>
      </c>
      <c r="GF103">
        <v>-232232895</v>
      </c>
      <c r="GG103">
        <v>2</v>
      </c>
      <c r="GH103">
        <v>1</v>
      </c>
      <c r="GI103">
        <v>4</v>
      </c>
      <c r="GJ103">
        <v>0</v>
      </c>
      <c r="GK103">
        <f>ROUND(R103*(S12)/100,2)</f>
        <v>0</v>
      </c>
      <c r="GL103">
        <f t="shared" si="107"/>
        <v>0</v>
      </c>
      <c r="GM103">
        <f t="shared" si="108"/>
        <v>862.77</v>
      </c>
      <c r="GN103">
        <f t="shared" si="109"/>
        <v>862.77</v>
      </c>
      <c r="GO103">
        <f t="shared" si="110"/>
        <v>0</v>
      </c>
      <c r="GP103">
        <f t="shared" si="111"/>
        <v>0</v>
      </c>
      <c r="GR103">
        <v>0</v>
      </c>
      <c r="GS103">
        <v>3</v>
      </c>
      <c r="GT103">
        <v>0</v>
      </c>
      <c r="GU103" t="s">
        <v>719</v>
      </c>
      <c r="GV103">
        <f t="shared" si="112"/>
        <v>0</v>
      </c>
      <c r="GW103">
        <v>1</v>
      </c>
      <c r="GX103">
        <f t="shared" si="113"/>
        <v>0</v>
      </c>
      <c r="HA103">
        <v>0</v>
      </c>
      <c r="HB103">
        <v>0</v>
      </c>
      <c r="IK103">
        <v>0</v>
      </c>
    </row>
    <row r="104" spans="1:255" x14ac:dyDescent="0.2">
      <c r="A104" s="2">
        <v>17</v>
      </c>
      <c r="B104" s="2">
        <v>1</v>
      </c>
      <c r="C104" s="2">
        <f>ROW(SmtRes!A467)</f>
        <v>467</v>
      </c>
      <c r="D104" s="2">
        <f>ROW(EtalonRes!A474)</f>
        <v>474</v>
      </c>
      <c r="E104" s="2" t="s">
        <v>94</v>
      </c>
      <c r="F104" s="2" t="s">
        <v>95</v>
      </c>
      <c r="G104" s="2" t="s">
        <v>96</v>
      </c>
      <c r="H104" s="2" t="s">
        <v>97</v>
      </c>
      <c r="I104" s="2">
        <f>ROUND(162/100,9)</f>
        <v>1.62</v>
      </c>
      <c r="J104" s="2">
        <v>0</v>
      </c>
      <c r="K104" s="2"/>
      <c r="L104" s="2"/>
      <c r="M104" s="2"/>
      <c r="N104" s="2"/>
      <c r="O104" s="2">
        <f t="shared" si="75"/>
        <v>6329.82</v>
      </c>
      <c r="P104" s="2">
        <f t="shared" si="76"/>
        <v>0</v>
      </c>
      <c r="Q104" s="2">
        <f t="shared" si="77"/>
        <v>4676.62</v>
      </c>
      <c r="R104" s="2">
        <f t="shared" si="78"/>
        <v>337.89</v>
      </c>
      <c r="S104" s="2">
        <f t="shared" si="79"/>
        <v>1653.2</v>
      </c>
      <c r="T104" s="2">
        <f t="shared" si="80"/>
        <v>0</v>
      </c>
      <c r="U104" s="2">
        <f t="shared" si="81"/>
        <v>192.45600000000002</v>
      </c>
      <c r="V104" s="2">
        <f t="shared" si="82"/>
        <v>0</v>
      </c>
      <c r="W104" s="2">
        <f t="shared" si="83"/>
        <v>0</v>
      </c>
      <c r="X104" s="2">
        <f t="shared" si="84"/>
        <v>1592.87</v>
      </c>
      <c r="Y104" s="2">
        <f t="shared" si="85"/>
        <v>1194.6500000000001</v>
      </c>
      <c r="Z104" s="2"/>
      <c r="AA104" s="2">
        <v>28925307</v>
      </c>
      <c r="AB104" s="2">
        <f t="shared" si="86"/>
        <v>3907.2959999999998</v>
      </c>
      <c r="AC104" s="2">
        <f t="shared" si="87"/>
        <v>0</v>
      </c>
      <c r="AD104" s="2">
        <f t="shared" ref="AD104:AD111" si="114">ROUND((((((ET104*1.2)*0.5))-(((EU104*1.2)*0.5)))+AE104),6)</f>
        <v>2886.8040000000001</v>
      </c>
      <c r="AE104" s="2">
        <f t="shared" ref="AE104:AF111" si="115">ROUND((((EU104*1.2)*0.5)),6)</f>
        <v>208.572</v>
      </c>
      <c r="AF104" s="2">
        <f t="shared" si="115"/>
        <v>1020.492</v>
      </c>
      <c r="AG104" s="2">
        <f t="shared" si="91"/>
        <v>0</v>
      </c>
      <c r="AH104" s="2">
        <f t="shared" ref="AH104:AI111" si="116">(((EW104*1.2)*0.5))</f>
        <v>118.8</v>
      </c>
      <c r="AI104" s="2">
        <f t="shared" si="116"/>
        <v>0</v>
      </c>
      <c r="AJ104" s="2">
        <f t="shared" si="94"/>
        <v>0</v>
      </c>
      <c r="AK104" s="2">
        <v>6651.96</v>
      </c>
      <c r="AL104" s="2">
        <v>139.80000000000001</v>
      </c>
      <c r="AM104" s="2">
        <v>4811.34</v>
      </c>
      <c r="AN104" s="2">
        <v>347.62</v>
      </c>
      <c r="AO104" s="2">
        <v>1700.82</v>
      </c>
      <c r="AP104" s="2">
        <v>0</v>
      </c>
      <c r="AQ104" s="2">
        <v>198</v>
      </c>
      <c r="AR104" s="2">
        <v>0</v>
      </c>
      <c r="AS104" s="2">
        <v>0</v>
      </c>
      <c r="AT104" s="2">
        <v>80</v>
      </c>
      <c r="AU104" s="2">
        <v>60</v>
      </c>
      <c r="AV104" s="2">
        <v>1</v>
      </c>
      <c r="AW104" s="2">
        <v>1</v>
      </c>
      <c r="AX104" s="2"/>
      <c r="AY104" s="2"/>
      <c r="AZ104" s="2">
        <v>1</v>
      </c>
      <c r="BA104" s="2">
        <v>1</v>
      </c>
      <c r="BB104" s="2">
        <v>1</v>
      </c>
      <c r="BC104" s="2">
        <v>1</v>
      </c>
      <c r="BD104" s="2" t="s">
        <v>719</v>
      </c>
      <c r="BE104" s="2" t="s">
        <v>719</v>
      </c>
      <c r="BF104" s="2" t="s">
        <v>719</v>
      </c>
      <c r="BG104" s="2" t="s">
        <v>719</v>
      </c>
      <c r="BH104" s="2">
        <v>0</v>
      </c>
      <c r="BI104" s="2">
        <v>2</v>
      </c>
      <c r="BJ104" s="2" t="s">
        <v>98</v>
      </c>
      <c r="BK104" s="2"/>
      <c r="BL104" s="2"/>
      <c r="BM104" s="2">
        <v>112001</v>
      </c>
      <c r="BN104" s="2">
        <v>0</v>
      </c>
      <c r="BO104" s="2" t="s">
        <v>719</v>
      </c>
      <c r="BP104" s="2">
        <v>0</v>
      </c>
      <c r="BQ104" s="2">
        <v>3</v>
      </c>
      <c r="BR104" s="2">
        <v>0</v>
      </c>
      <c r="BS104" s="2">
        <v>1</v>
      </c>
      <c r="BT104" s="2">
        <v>1</v>
      </c>
      <c r="BU104" s="2">
        <v>1</v>
      </c>
      <c r="BV104" s="2">
        <v>1</v>
      </c>
      <c r="BW104" s="2">
        <v>1</v>
      </c>
      <c r="BX104" s="2">
        <v>1</v>
      </c>
      <c r="BY104" s="2" t="s">
        <v>719</v>
      </c>
      <c r="BZ104" s="2">
        <v>80</v>
      </c>
      <c r="CA104" s="2">
        <v>60</v>
      </c>
      <c r="CB104" s="2"/>
      <c r="CC104" s="2"/>
      <c r="CD104" s="2"/>
      <c r="CE104" s="2"/>
      <c r="CF104" s="2">
        <v>0</v>
      </c>
      <c r="CG104" s="2">
        <v>0</v>
      </c>
      <c r="CH104" s="2"/>
      <c r="CI104" s="2"/>
      <c r="CJ104" s="2"/>
      <c r="CK104" s="2"/>
      <c r="CL104" s="2"/>
      <c r="CM104" s="2">
        <v>0</v>
      </c>
      <c r="CN104" s="2" t="s">
        <v>712</v>
      </c>
      <c r="CO104" s="2">
        <v>0</v>
      </c>
      <c r="CP104" s="2">
        <f t="shared" si="95"/>
        <v>6329.82</v>
      </c>
      <c r="CQ104" s="2">
        <f t="shared" si="96"/>
        <v>0</v>
      </c>
      <c r="CR104" s="2">
        <f t="shared" si="97"/>
        <v>2886.8040000000001</v>
      </c>
      <c r="CS104" s="2">
        <f t="shared" si="98"/>
        <v>208.572</v>
      </c>
      <c r="CT104" s="2">
        <f t="shared" si="99"/>
        <v>1020.492</v>
      </c>
      <c r="CU104" s="2">
        <f t="shared" si="100"/>
        <v>0</v>
      </c>
      <c r="CV104" s="2">
        <f t="shared" si="101"/>
        <v>118.8</v>
      </c>
      <c r="CW104" s="2">
        <f t="shared" si="102"/>
        <v>0</v>
      </c>
      <c r="CX104" s="2">
        <f t="shared" si="103"/>
        <v>0</v>
      </c>
      <c r="CY104" s="2">
        <f t="shared" si="104"/>
        <v>1592.8720000000001</v>
      </c>
      <c r="CZ104" s="2">
        <f t="shared" si="105"/>
        <v>1194.654</v>
      </c>
      <c r="DA104" s="2"/>
      <c r="DB104" s="2"/>
      <c r="DC104" s="2" t="s">
        <v>719</v>
      </c>
      <c r="DD104" s="2" t="s">
        <v>758</v>
      </c>
      <c r="DE104" s="2" t="s">
        <v>99</v>
      </c>
      <c r="DF104" s="2" t="s">
        <v>99</v>
      </c>
      <c r="DG104" s="2" t="s">
        <v>99</v>
      </c>
      <c r="DH104" s="2" t="s">
        <v>719</v>
      </c>
      <c r="DI104" s="2" t="s">
        <v>99</v>
      </c>
      <c r="DJ104" s="2" t="s">
        <v>99</v>
      </c>
      <c r="DK104" s="2" t="s">
        <v>719</v>
      </c>
      <c r="DL104" s="2" t="s">
        <v>719</v>
      </c>
      <c r="DM104" s="2" t="s">
        <v>719</v>
      </c>
      <c r="DN104" s="2">
        <v>0</v>
      </c>
      <c r="DO104" s="2">
        <v>0</v>
      </c>
      <c r="DP104" s="2">
        <v>1</v>
      </c>
      <c r="DQ104" s="2">
        <v>1</v>
      </c>
      <c r="DR104" s="2"/>
      <c r="DS104" s="2"/>
      <c r="DT104" s="2"/>
      <c r="DU104" s="2">
        <v>1003</v>
      </c>
      <c r="DV104" s="2" t="s">
        <v>97</v>
      </c>
      <c r="DW104" s="2" t="s">
        <v>97</v>
      </c>
      <c r="DX104" s="2">
        <v>100</v>
      </c>
      <c r="DY104" s="2"/>
      <c r="DZ104" s="2"/>
      <c r="EA104" s="2"/>
      <c r="EB104" s="2"/>
      <c r="EC104" s="2"/>
      <c r="ED104" s="2"/>
      <c r="EE104" s="2">
        <v>28232192</v>
      </c>
      <c r="EF104" s="2">
        <v>3</v>
      </c>
      <c r="EG104" s="2" t="s">
        <v>64</v>
      </c>
      <c r="EH104" s="2">
        <v>0</v>
      </c>
      <c r="EI104" s="2" t="s">
        <v>719</v>
      </c>
      <c r="EJ104" s="2">
        <v>2</v>
      </c>
      <c r="EK104" s="2">
        <v>112001</v>
      </c>
      <c r="EL104" s="2" t="s">
        <v>100</v>
      </c>
      <c r="EM104" s="2" t="s">
        <v>101</v>
      </c>
      <c r="EN104" s="2"/>
      <c r="EO104" s="2" t="s">
        <v>102</v>
      </c>
      <c r="EP104" s="2"/>
      <c r="EQ104" s="2">
        <v>0</v>
      </c>
      <c r="ER104" s="2">
        <v>6651.96</v>
      </c>
      <c r="ES104" s="2">
        <v>139.80000000000001</v>
      </c>
      <c r="ET104" s="2">
        <v>4811.34</v>
      </c>
      <c r="EU104" s="2">
        <v>347.62</v>
      </c>
      <c r="EV104" s="2">
        <v>1700.82</v>
      </c>
      <c r="EW104" s="2">
        <v>198</v>
      </c>
      <c r="EX104" s="2">
        <v>0</v>
      </c>
      <c r="EY104" s="2">
        <v>0</v>
      </c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>
        <v>0</v>
      </c>
      <c r="FR104" s="2">
        <f t="shared" si="106"/>
        <v>0</v>
      </c>
      <c r="FS104" s="2">
        <v>0</v>
      </c>
      <c r="FT104" s="2"/>
      <c r="FU104" s="2"/>
      <c r="FV104" s="2"/>
      <c r="FW104" s="2"/>
      <c r="FX104" s="2">
        <v>80</v>
      </c>
      <c r="FY104" s="2">
        <v>60</v>
      </c>
      <c r="FZ104" s="2"/>
      <c r="GA104" s="2" t="s">
        <v>719</v>
      </c>
      <c r="GB104" s="2"/>
      <c r="GC104" s="2"/>
      <c r="GD104" s="2">
        <v>0</v>
      </c>
      <c r="GE104" s="2"/>
      <c r="GF104" s="2">
        <v>143773446</v>
      </c>
      <c r="GG104" s="2">
        <v>2</v>
      </c>
      <c r="GH104" s="2">
        <v>1</v>
      </c>
      <c r="GI104" s="2">
        <v>-2</v>
      </c>
      <c r="GJ104" s="2">
        <v>0</v>
      </c>
      <c r="GK104" s="2">
        <f>ROUND(R104*(R12)/100,2)</f>
        <v>0</v>
      </c>
      <c r="GL104" s="2">
        <f t="shared" si="107"/>
        <v>0</v>
      </c>
      <c r="GM104" s="2">
        <f t="shared" si="108"/>
        <v>9117.34</v>
      </c>
      <c r="GN104" s="2">
        <f t="shared" si="109"/>
        <v>0</v>
      </c>
      <c r="GO104" s="2">
        <f t="shared" si="110"/>
        <v>9117.34</v>
      </c>
      <c r="GP104" s="2">
        <f t="shared" si="111"/>
        <v>0</v>
      </c>
      <c r="GQ104" s="2"/>
      <c r="GR104" s="2">
        <v>0</v>
      </c>
      <c r="GS104" s="2">
        <v>3</v>
      </c>
      <c r="GT104" s="2">
        <v>0</v>
      </c>
      <c r="GU104" s="2" t="s">
        <v>719</v>
      </c>
      <c r="GV104" s="2">
        <f t="shared" si="112"/>
        <v>0</v>
      </c>
      <c r="GW104" s="2">
        <v>1</v>
      </c>
      <c r="GX104" s="2">
        <f t="shared" si="113"/>
        <v>0</v>
      </c>
      <c r="GY104" s="2"/>
      <c r="GZ104" s="2"/>
      <c r="HA104" s="2">
        <v>0</v>
      </c>
      <c r="HB104" s="2">
        <v>0</v>
      </c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>
        <v>0</v>
      </c>
      <c r="IL104" s="2"/>
      <c r="IM104" s="2"/>
      <c r="IN104" s="2"/>
      <c r="IO104" s="2"/>
      <c r="IP104" s="2"/>
      <c r="IQ104" s="2"/>
      <c r="IR104" s="2"/>
      <c r="IS104" s="2"/>
      <c r="IT104" s="2"/>
      <c r="IU104" s="2"/>
    </row>
    <row r="105" spans="1:255" x14ac:dyDescent="0.2">
      <c r="A105">
        <v>17</v>
      </c>
      <c r="B105">
        <v>1</v>
      </c>
      <c r="C105">
        <f>ROW(SmtRes!A480)</f>
        <v>480</v>
      </c>
      <c r="D105">
        <f>ROW(EtalonRes!A488)</f>
        <v>488</v>
      </c>
      <c r="E105" t="s">
        <v>94</v>
      </c>
      <c r="F105" t="s">
        <v>95</v>
      </c>
      <c r="G105" t="s">
        <v>96</v>
      </c>
      <c r="H105" t="s">
        <v>97</v>
      </c>
      <c r="I105">
        <f>ROUND(162/100,9)</f>
        <v>1.62</v>
      </c>
      <c r="J105">
        <v>0</v>
      </c>
      <c r="O105">
        <f t="shared" si="75"/>
        <v>66693.33</v>
      </c>
      <c r="P105">
        <f t="shared" si="76"/>
        <v>0</v>
      </c>
      <c r="Q105">
        <f t="shared" si="77"/>
        <v>36009.99</v>
      </c>
      <c r="R105">
        <f t="shared" si="78"/>
        <v>6271.18</v>
      </c>
      <c r="S105">
        <f t="shared" si="79"/>
        <v>30683.34</v>
      </c>
      <c r="T105">
        <f t="shared" si="80"/>
        <v>0</v>
      </c>
      <c r="U105">
        <f t="shared" si="81"/>
        <v>192.45600000000002</v>
      </c>
      <c r="V105">
        <f t="shared" si="82"/>
        <v>0</v>
      </c>
      <c r="W105">
        <f t="shared" si="83"/>
        <v>0</v>
      </c>
      <c r="X105">
        <f t="shared" si="84"/>
        <v>25129.07</v>
      </c>
      <c r="Y105">
        <f t="shared" si="85"/>
        <v>17738.169999999998</v>
      </c>
      <c r="AA105">
        <v>28925308</v>
      </c>
      <c r="AB105">
        <f t="shared" si="86"/>
        <v>3907.2959999999998</v>
      </c>
      <c r="AC105">
        <f t="shared" si="87"/>
        <v>0</v>
      </c>
      <c r="AD105">
        <f t="shared" si="114"/>
        <v>2886.8040000000001</v>
      </c>
      <c r="AE105">
        <f t="shared" si="115"/>
        <v>208.572</v>
      </c>
      <c r="AF105">
        <f t="shared" si="115"/>
        <v>1020.492</v>
      </c>
      <c r="AG105">
        <f t="shared" si="91"/>
        <v>0</v>
      </c>
      <c r="AH105">
        <f t="shared" si="116"/>
        <v>118.8</v>
      </c>
      <c r="AI105">
        <f t="shared" si="116"/>
        <v>0</v>
      </c>
      <c r="AJ105">
        <f t="shared" si="94"/>
        <v>0</v>
      </c>
      <c r="AK105">
        <v>6651.96</v>
      </c>
      <c r="AL105">
        <v>139.80000000000001</v>
      </c>
      <c r="AM105">
        <v>4811.34</v>
      </c>
      <c r="AN105">
        <v>347.62</v>
      </c>
      <c r="AO105">
        <v>1700.82</v>
      </c>
      <c r="AP105">
        <v>0</v>
      </c>
      <c r="AQ105">
        <v>198</v>
      </c>
      <c r="AR105">
        <v>0</v>
      </c>
      <c r="AS105">
        <v>0</v>
      </c>
      <c r="AT105">
        <v>68</v>
      </c>
      <c r="AU105">
        <v>48</v>
      </c>
      <c r="AV105">
        <v>1</v>
      </c>
      <c r="AW105">
        <v>1</v>
      </c>
      <c r="AZ105">
        <v>1</v>
      </c>
      <c r="BA105">
        <v>18.559999999999999</v>
      </c>
      <c r="BB105">
        <v>7.7</v>
      </c>
      <c r="BC105">
        <v>5.21</v>
      </c>
      <c r="BD105" t="s">
        <v>719</v>
      </c>
      <c r="BE105" t="s">
        <v>719</v>
      </c>
      <c r="BF105" t="s">
        <v>719</v>
      </c>
      <c r="BG105" t="s">
        <v>719</v>
      </c>
      <c r="BH105">
        <v>0</v>
      </c>
      <c r="BI105">
        <v>2</v>
      </c>
      <c r="BJ105" t="s">
        <v>98</v>
      </c>
      <c r="BM105">
        <v>112001</v>
      </c>
      <c r="BN105">
        <v>0</v>
      </c>
      <c r="BO105" t="s">
        <v>750</v>
      </c>
      <c r="BP105">
        <v>1</v>
      </c>
      <c r="BQ105">
        <v>3</v>
      </c>
      <c r="BR105">
        <v>0</v>
      </c>
      <c r="BS105">
        <v>18.559999999999999</v>
      </c>
      <c r="BT105">
        <v>1</v>
      </c>
      <c r="BU105">
        <v>1</v>
      </c>
      <c r="BV105">
        <v>1</v>
      </c>
      <c r="BW105">
        <v>1</v>
      </c>
      <c r="BX105">
        <v>1</v>
      </c>
      <c r="BY105" t="s">
        <v>719</v>
      </c>
      <c r="BZ105">
        <v>80</v>
      </c>
      <c r="CA105">
        <v>60</v>
      </c>
      <c r="CF105">
        <v>0</v>
      </c>
      <c r="CG105">
        <v>0</v>
      </c>
      <c r="CM105">
        <v>0</v>
      </c>
      <c r="CN105" t="s">
        <v>712</v>
      </c>
      <c r="CO105">
        <v>0</v>
      </c>
      <c r="CP105">
        <f t="shared" si="95"/>
        <v>66693.33</v>
      </c>
      <c r="CQ105">
        <f t="shared" si="96"/>
        <v>0</v>
      </c>
      <c r="CR105">
        <f t="shared" si="97"/>
        <v>22228.390800000001</v>
      </c>
      <c r="CS105">
        <f t="shared" si="98"/>
        <v>3871.0963199999997</v>
      </c>
      <c r="CT105">
        <f t="shared" si="99"/>
        <v>18940.33152</v>
      </c>
      <c r="CU105">
        <f t="shared" si="100"/>
        <v>0</v>
      </c>
      <c r="CV105">
        <f t="shared" si="101"/>
        <v>118.8</v>
      </c>
      <c r="CW105">
        <f t="shared" si="102"/>
        <v>0</v>
      </c>
      <c r="CX105">
        <f t="shared" si="103"/>
        <v>0</v>
      </c>
      <c r="CY105">
        <f t="shared" si="104"/>
        <v>25129.073600000003</v>
      </c>
      <c r="CZ105">
        <f t="shared" si="105"/>
        <v>17738.169600000001</v>
      </c>
      <c r="DC105" t="s">
        <v>719</v>
      </c>
      <c r="DD105" t="s">
        <v>758</v>
      </c>
      <c r="DE105" t="s">
        <v>99</v>
      </c>
      <c r="DF105" t="s">
        <v>99</v>
      </c>
      <c r="DG105" t="s">
        <v>99</v>
      </c>
      <c r="DH105" t="s">
        <v>719</v>
      </c>
      <c r="DI105" t="s">
        <v>99</v>
      </c>
      <c r="DJ105" t="s">
        <v>99</v>
      </c>
      <c r="DK105" t="s">
        <v>719</v>
      </c>
      <c r="DL105" t="s">
        <v>719</v>
      </c>
      <c r="DM105" t="s">
        <v>719</v>
      </c>
      <c r="DN105">
        <v>0</v>
      </c>
      <c r="DO105">
        <v>0</v>
      </c>
      <c r="DP105">
        <v>1</v>
      </c>
      <c r="DQ105">
        <v>1</v>
      </c>
      <c r="DU105">
        <v>1003</v>
      </c>
      <c r="DV105" t="s">
        <v>97</v>
      </c>
      <c r="DW105" t="s">
        <v>97</v>
      </c>
      <c r="DX105">
        <v>100</v>
      </c>
      <c r="EE105">
        <v>28232192</v>
      </c>
      <c r="EF105">
        <v>3</v>
      </c>
      <c r="EG105" t="s">
        <v>64</v>
      </c>
      <c r="EH105">
        <v>0</v>
      </c>
      <c r="EI105" t="s">
        <v>719</v>
      </c>
      <c r="EJ105">
        <v>2</v>
      </c>
      <c r="EK105">
        <v>112001</v>
      </c>
      <c r="EL105" t="s">
        <v>100</v>
      </c>
      <c r="EM105" t="s">
        <v>101</v>
      </c>
      <c r="EO105" t="s">
        <v>102</v>
      </c>
      <c r="EQ105">
        <v>0</v>
      </c>
      <c r="ER105">
        <v>6651.96</v>
      </c>
      <c r="ES105">
        <v>139.80000000000001</v>
      </c>
      <c r="ET105">
        <v>4811.34</v>
      </c>
      <c r="EU105">
        <v>347.62</v>
      </c>
      <c r="EV105">
        <v>1700.82</v>
      </c>
      <c r="EW105">
        <v>198</v>
      </c>
      <c r="EX105">
        <v>0</v>
      </c>
      <c r="EY105">
        <v>0</v>
      </c>
      <c r="FQ105">
        <v>0</v>
      </c>
      <c r="FR105">
        <f t="shared" si="106"/>
        <v>0</v>
      </c>
      <c r="FS105">
        <v>0</v>
      </c>
      <c r="FV105" t="s">
        <v>749</v>
      </c>
      <c r="FW105" t="s">
        <v>751</v>
      </c>
      <c r="FX105">
        <v>80</v>
      </c>
      <c r="FY105">
        <v>60</v>
      </c>
      <c r="GA105" t="s">
        <v>719</v>
      </c>
      <c r="GD105">
        <v>0</v>
      </c>
      <c r="GF105">
        <v>143773446</v>
      </c>
      <c r="GG105">
        <v>2</v>
      </c>
      <c r="GH105">
        <v>1</v>
      </c>
      <c r="GI105">
        <v>4</v>
      </c>
      <c r="GJ105">
        <v>0</v>
      </c>
      <c r="GK105">
        <f>ROUND(R105*(S12)/100,2)</f>
        <v>0</v>
      </c>
      <c r="GL105">
        <f t="shared" si="107"/>
        <v>0</v>
      </c>
      <c r="GM105">
        <f t="shared" si="108"/>
        <v>109560.57</v>
      </c>
      <c r="GN105">
        <f t="shared" si="109"/>
        <v>0</v>
      </c>
      <c r="GO105">
        <f t="shared" si="110"/>
        <v>109560.57</v>
      </c>
      <c r="GP105">
        <f t="shared" si="111"/>
        <v>0</v>
      </c>
      <c r="GR105">
        <v>0</v>
      </c>
      <c r="GS105">
        <v>3</v>
      </c>
      <c r="GT105">
        <v>0</v>
      </c>
      <c r="GU105" t="s">
        <v>719</v>
      </c>
      <c r="GV105">
        <f t="shared" si="112"/>
        <v>0</v>
      </c>
      <c r="GW105">
        <v>1</v>
      </c>
      <c r="GX105">
        <f t="shared" si="113"/>
        <v>0</v>
      </c>
      <c r="HA105">
        <v>0</v>
      </c>
      <c r="HB105">
        <v>0</v>
      </c>
      <c r="IK105">
        <v>0</v>
      </c>
    </row>
    <row r="106" spans="1:255" x14ac:dyDescent="0.2">
      <c r="A106" s="2">
        <v>17</v>
      </c>
      <c r="B106" s="2">
        <v>1</v>
      </c>
      <c r="C106" s="2">
        <f>ROW(SmtRes!A487)</f>
        <v>487</v>
      </c>
      <c r="D106" s="2">
        <f>ROW(EtalonRes!A495)</f>
        <v>495</v>
      </c>
      <c r="E106" s="2" t="s">
        <v>103</v>
      </c>
      <c r="F106" s="2" t="s">
        <v>104</v>
      </c>
      <c r="G106" s="2" t="s">
        <v>105</v>
      </c>
      <c r="H106" s="2" t="s">
        <v>106</v>
      </c>
      <c r="I106" s="2">
        <v>31</v>
      </c>
      <c r="J106" s="2">
        <v>0</v>
      </c>
      <c r="K106" s="2"/>
      <c r="L106" s="2"/>
      <c r="M106" s="2"/>
      <c r="N106" s="2"/>
      <c r="O106" s="2">
        <f t="shared" si="75"/>
        <v>681.51</v>
      </c>
      <c r="P106" s="2">
        <f t="shared" si="76"/>
        <v>0</v>
      </c>
      <c r="Q106" s="2">
        <f t="shared" si="77"/>
        <v>90.4</v>
      </c>
      <c r="R106" s="2">
        <f t="shared" si="78"/>
        <v>0</v>
      </c>
      <c r="S106" s="2">
        <f t="shared" si="79"/>
        <v>591.11</v>
      </c>
      <c r="T106" s="2">
        <f t="shared" si="80"/>
        <v>0</v>
      </c>
      <c r="U106" s="2">
        <f t="shared" si="81"/>
        <v>68.820000000000007</v>
      </c>
      <c r="V106" s="2">
        <f t="shared" si="82"/>
        <v>0</v>
      </c>
      <c r="W106" s="2">
        <f t="shared" si="83"/>
        <v>0</v>
      </c>
      <c r="X106" s="2">
        <f t="shared" si="84"/>
        <v>472.89</v>
      </c>
      <c r="Y106" s="2">
        <f t="shared" si="85"/>
        <v>354.67</v>
      </c>
      <c r="Z106" s="2"/>
      <c r="AA106" s="2">
        <v>28925307</v>
      </c>
      <c r="AB106" s="2">
        <f t="shared" si="86"/>
        <v>21.984000000000002</v>
      </c>
      <c r="AC106" s="2">
        <f t="shared" si="87"/>
        <v>0</v>
      </c>
      <c r="AD106" s="2">
        <f t="shared" si="114"/>
        <v>2.9159999999999999</v>
      </c>
      <c r="AE106" s="2">
        <f t="shared" si="115"/>
        <v>0</v>
      </c>
      <c r="AF106" s="2">
        <f t="shared" si="115"/>
        <v>19.068000000000001</v>
      </c>
      <c r="AG106" s="2">
        <f t="shared" si="91"/>
        <v>0</v>
      </c>
      <c r="AH106" s="2">
        <f t="shared" si="116"/>
        <v>2.2200000000000002</v>
      </c>
      <c r="AI106" s="2">
        <f t="shared" si="116"/>
        <v>0</v>
      </c>
      <c r="AJ106" s="2">
        <f t="shared" si="94"/>
        <v>0</v>
      </c>
      <c r="AK106" s="2">
        <v>42.84</v>
      </c>
      <c r="AL106" s="2">
        <v>6.2</v>
      </c>
      <c r="AM106" s="2">
        <v>4.8600000000000003</v>
      </c>
      <c r="AN106" s="2">
        <v>0</v>
      </c>
      <c r="AO106" s="2">
        <v>31.78</v>
      </c>
      <c r="AP106" s="2">
        <v>0</v>
      </c>
      <c r="AQ106" s="2">
        <v>3.7</v>
      </c>
      <c r="AR106" s="2">
        <v>0</v>
      </c>
      <c r="AS106" s="2">
        <v>0</v>
      </c>
      <c r="AT106" s="2">
        <v>80</v>
      </c>
      <c r="AU106" s="2">
        <v>60</v>
      </c>
      <c r="AV106" s="2">
        <v>1</v>
      </c>
      <c r="AW106" s="2">
        <v>1</v>
      </c>
      <c r="AX106" s="2"/>
      <c r="AY106" s="2"/>
      <c r="AZ106" s="2">
        <v>1</v>
      </c>
      <c r="BA106" s="2">
        <v>1</v>
      </c>
      <c r="BB106" s="2">
        <v>1</v>
      </c>
      <c r="BC106" s="2">
        <v>1</v>
      </c>
      <c r="BD106" s="2" t="s">
        <v>719</v>
      </c>
      <c r="BE106" s="2" t="s">
        <v>719</v>
      </c>
      <c r="BF106" s="2" t="s">
        <v>719</v>
      </c>
      <c r="BG106" s="2" t="s">
        <v>719</v>
      </c>
      <c r="BH106" s="2">
        <v>0</v>
      </c>
      <c r="BI106" s="2">
        <v>2</v>
      </c>
      <c r="BJ106" s="2" t="s">
        <v>107</v>
      </c>
      <c r="BK106" s="2"/>
      <c r="BL106" s="2"/>
      <c r="BM106" s="2">
        <v>112001</v>
      </c>
      <c r="BN106" s="2">
        <v>0</v>
      </c>
      <c r="BO106" s="2" t="s">
        <v>719</v>
      </c>
      <c r="BP106" s="2">
        <v>0</v>
      </c>
      <c r="BQ106" s="2">
        <v>3</v>
      </c>
      <c r="BR106" s="2">
        <v>0</v>
      </c>
      <c r="BS106" s="2">
        <v>1</v>
      </c>
      <c r="BT106" s="2">
        <v>1</v>
      </c>
      <c r="BU106" s="2">
        <v>1</v>
      </c>
      <c r="BV106" s="2">
        <v>1</v>
      </c>
      <c r="BW106" s="2">
        <v>1</v>
      </c>
      <c r="BX106" s="2">
        <v>1</v>
      </c>
      <c r="BY106" s="2" t="s">
        <v>719</v>
      </c>
      <c r="BZ106" s="2">
        <v>80</v>
      </c>
      <c r="CA106" s="2">
        <v>60</v>
      </c>
      <c r="CB106" s="2"/>
      <c r="CC106" s="2"/>
      <c r="CD106" s="2"/>
      <c r="CE106" s="2"/>
      <c r="CF106" s="2">
        <v>0</v>
      </c>
      <c r="CG106" s="2">
        <v>0</v>
      </c>
      <c r="CH106" s="2"/>
      <c r="CI106" s="2"/>
      <c r="CJ106" s="2"/>
      <c r="CK106" s="2"/>
      <c r="CL106" s="2"/>
      <c r="CM106" s="2">
        <v>0</v>
      </c>
      <c r="CN106" s="2" t="s">
        <v>712</v>
      </c>
      <c r="CO106" s="2">
        <v>0</v>
      </c>
      <c r="CP106" s="2">
        <f t="shared" si="95"/>
        <v>681.51</v>
      </c>
      <c r="CQ106" s="2">
        <f t="shared" si="96"/>
        <v>0</v>
      </c>
      <c r="CR106" s="2">
        <f t="shared" si="97"/>
        <v>2.9159999999999999</v>
      </c>
      <c r="CS106" s="2">
        <f t="shared" si="98"/>
        <v>0</v>
      </c>
      <c r="CT106" s="2">
        <f t="shared" si="99"/>
        <v>19.068000000000001</v>
      </c>
      <c r="CU106" s="2">
        <f t="shared" si="100"/>
        <v>0</v>
      </c>
      <c r="CV106" s="2">
        <f t="shared" si="101"/>
        <v>2.2200000000000002</v>
      </c>
      <c r="CW106" s="2">
        <f t="shared" si="102"/>
        <v>0</v>
      </c>
      <c r="CX106" s="2">
        <f t="shared" si="103"/>
        <v>0</v>
      </c>
      <c r="CY106" s="2">
        <f t="shared" si="104"/>
        <v>472.88800000000003</v>
      </c>
      <c r="CZ106" s="2">
        <f t="shared" si="105"/>
        <v>354.666</v>
      </c>
      <c r="DA106" s="2"/>
      <c r="DB106" s="2"/>
      <c r="DC106" s="2" t="s">
        <v>719</v>
      </c>
      <c r="DD106" s="2" t="s">
        <v>758</v>
      </c>
      <c r="DE106" s="2" t="s">
        <v>99</v>
      </c>
      <c r="DF106" s="2" t="s">
        <v>99</v>
      </c>
      <c r="DG106" s="2" t="s">
        <v>99</v>
      </c>
      <c r="DH106" s="2" t="s">
        <v>719</v>
      </c>
      <c r="DI106" s="2" t="s">
        <v>99</v>
      </c>
      <c r="DJ106" s="2" t="s">
        <v>99</v>
      </c>
      <c r="DK106" s="2" t="s">
        <v>719</v>
      </c>
      <c r="DL106" s="2" t="s">
        <v>719</v>
      </c>
      <c r="DM106" s="2" t="s">
        <v>719</v>
      </c>
      <c r="DN106" s="2">
        <v>0</v>
      </c>
      <c r="DO106" s="2">
        <v>0</v>
      </c>
      <c r="DP106" s="2">
        <v>1</v>
      </c>
      <c r="DQ106" s="2">
        <v>1</v>
      </c>
      <c r="DR106" s="2"/>
      <c r="DS106" s="2"/>
      <c r="DT106" s="2"/>
      <c r="DU106" s="2">
        <v>1010</v>
      </c>
      <c r="DV106" s="2" t="s">
        <v>106</v>
      </c>
      <c r="DW106" s="2" t="s">
        <v>106</v>
      </c>
      <c r="DX106" s="2">
        <v>1</v>
      </c>
      <c r="DY106" s="2"/>
      <c r="DZ106" s="2"/>
      <c r="EA106" s="2"/>
      <c r="EB106" s="2"/>
      <c r="EC106" s="2"/>
      <c r="ED106" s="2"/>
      <c r="EE106" s="2">
        <v>28232192</v>
      </c>
      <c r="EF106" s="2">
        <v>3</v>
      </c>
      <c r="EG106" s="2" t="s">
        <v>64</v>
      </c>
      <c r="EH106" s="2">
        <v>0</v>
      </c>
      <c r="EI106" s="2" t="s">
        <v>719</v>
      </c>
      <c r="EJ106" s="2">
        <v>2</v>
      </c>
      <c r="EK106" s="2">
        <v>112001</v>
      </c>
      <c r="EL106" s="2" t="s">
        <v>100</v>
      </c>
      <c r="EM106" s="2" t="s">
        <v>101</v>
      </c>
      <c r="EN106" s="2"/>
      <c r="EO106" s="2" t="s">
        <v>102</v>
      </c>
      <c r="EP106" s="2"/>
      <c r="EQ106" s="2">
        <v>0</v>
      </c>
      <c r="ER106" s="2">
        <v>42.84</v>
      </c>
      <c r="ES106" s="2">
        <v>6.2</v>
      </c>
      <c r="ET106" s="2">
        <v>4.8600000000000003</v>
      </c>
      <c r="EU106" s="2">
        <v>0</v>
      </c>
      <c r="EV106" s="2">
        <v>31.78</v>
      </c>
      <c r="EW106" s="2">
        <v>3.7</v>
      </c>
      <c r="EX106" s="2">
        <v>0</v>
      </c>
      <c r="EY106" s="2">
        <v>0</v>
      </c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>
        <v>0</v>
      </c>
      <c r="FR106" s="2">
        <f t="shared" si="106"/>
        <v>0</v>
      </c>
      <c r="FS106" s="2">
        <v>0</v>
      </c>
      <c r="FT106" s="2"/>
      <c r="FU106" s="2"/>
      <c r="FV106" s="2"/>
      <c r="FW106" s="2"/>
      <c r="FX106" s="2">
        <v>80</v>
      </c>
      <c r="FY106" s="2">
        <v>60</v>
      </c>
      <c r="FZ106" s="2"/>
      <c r="GA106" s="2" t="s">
        <v>719</v>
      </c>
      <c r="GB106" s="2"/>
      <c r="GC106" s="2"/>
      <c r="GD106" s="2">
        <v>0</v>
      </c>
      <c r="GE106" s="2"/>
      <c r="GF106" s="2">
        <v>235910600</v>
      </c>
      <c r="GG106" s="2">
        <v>2</v>
      </c>
      <c r="GH106" s="2">
        <v>1</v>
      </c>
      <c r="GI106" s="2">
        <v>-2</v>
      </c>
      <c r="GJ106" s="2">
        <v>0</v>
      </c>
      <c r="GK106" s="2">
        <f>ROUND(R106*(R12)/100,2)</f>
        <v>0</v>
      </c>
      <c r="GL106" s="2">
        <f t="shared" si="107"/>
        <v>0</v>
      </c>
      <c r="GM106" s="2">
        <f t="shared" si="108"/>
        <v>1509.07</v>
      </c>
      <c r="GN106" s="2">
        <f t="shared" si="109"/>
        <v>0</v>
      </c>
      <c r="GO106" s="2">
        <f t="shared" si="110"/>
        <v>1509.07</v>
      </c>
      <c r="GP106" s="2">
        <f t="shared" si="111"/>
        <v>0</v>
      </c>
      <c r="GQ106" s="2"/>
      <c r="GR106" s="2">
        <v>0</v>
      </c>
      <c r="GS106" s="2">
        <v>3</v>
      </c>
      <c r="GT106" s="2">
        <v>0</v>
      </c>
      <c r="GU106" s="2" t="s">
        <v>719</v>
      </c>
      <c r="GV106" s="2">
        <f t="shared" si="112"/>
        <v>0</v>
      </c>
      <c r="GW106" s="2">
        <v>1</v>
      </c>
      <c r="GX106" s="2">
        <f t="shared" si="113"/>
        <v>0</v>
      </c>
      <c r="GY106" s="2"/>
      <c r="GZ106" s="2"/>
      <c r="HA106" s="2">
        <v>0</v>
      </c>
      <c r="HB106" s="2">
        <v>0</v>
      </c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>
        <v>0</v>
      </c>
      <c r="IL106" s="2"/>
      <c r="IM106" s="2"/>
      <c r="IN106" s="2"/>
      <c r="IO106" s="2"/>
      <c r="IP106" s="2"/>
      <c r="IQ106" s="2"/>
      <c r="IR106" s="2"/>
      <c r="IS106" s="2"/>
      <c r="IT106" s="2"/>
      <c r="IU106" s="2"/>
    </row>
    <row r="107" spans="1:255" x14ac:dyDescent="0.2">
      <c r="A107">
        <v>17</v>
      </c>
      <c r="B107">
        <v>1</v>
      </c>
      <c r="C107">
        <f>ROW(SmtRes!A494)</f>
        <v>494</v>
      </c>
      <c r="D107">
        <f>ROW(EtalonRes!A502)</f>
        <v>502</v>
      </c>
      <c r="E107" t="s">
        <v>103</v>
      </c>
      <c r="F107" t="s">
        <v>104</v>
      </c>
      <c r="G107" t="s">
        <v>105</v>
      </c>
      <c r="H107" t="s">
        <v>106</v>
      </c>
      <c r="I107">
        <v>31</v>
      </c>
      <c r="J107">
        <v>0</v>
      </c>
      <c r="O107">
        <f t="shared" si="75"/>
        <v>11667.01</v>
      </c>
      <c r="P107">
        <f t="shared" si="76"/>
        <v>0</v>
      </c>
      <c r="Q107">
        <f t="shared" si="77"/>
        <v>696.05</v>
      </c>
      <c r="R107">
        <f t="shared" si="78"/>
        <v>0</v>
      </c>
      <c r="S107">
        <f t="shared" si="79"/>
        <v>10970.96</v>
      </c>
      <c r="T107">
        <f t="shared" si="80"/>
        <v>0</v>
      </c>
      <c r="U107">
        <f t="shared" si="81"/>
        <v>68.820000000000007</v>
      </c>
      <c r="V107">
        <f t="shared" si="82"/>
        <v>0</v>
      </c>
      <c r="W107">
        <f t="shared" si="83"/>
        <v>0</v>
      </c>
      <c r="X107">
        <f t="shared" si="84"/>
        <v>7460.25</v>
      </c>
      <c r="Y107">
        <f t="shared" si="85"/>
        <v>5266.06</v>
      </c>
      <c r="AA107">
        <v>28925308</v>
      </c>
      <c r="AB107">
        <f t="shared" si="86"/>
        <v>21.984000000000002</v>
      </c>
      <c r="AC107">
        <f t="shared" si="87"/>
        <v>0</v>
      </c>
      <c r="AD107">
        <f t="shared" si="114"/>
        <v>2.9159999999999999</v>
      </c>
      <c r="AE107">
        <f t="shared" si="115"/>
        <v>0</v>
      </c>
      <c r="AF107">
        <f t="shared" si="115"/>
        <v>19.068000000000001</v>
      </c>
      <c r="AG107">
        <f t="shared" si="91"/>
        <v>0</v>
      </c>
      <c r="AH107">
        <f t="shared" si="116"/>
        <v>2.2200000000000002</v>
      </c>
      <c r="AI107">
        <f t="shared" si="116"/>
        <v>0</v>
      </c>
      <c r="AJ107">
        <f t="shared" si="94"/>
        <v>0</v>
      </c>
      <c r="AK107">
        <v>42.84</v>
      </c>
      <c r="AL107">
        <v>6.2</v>
      </c>
      <c r="AM107">
        <v>4.8600000000000003</v>
      </c>
      <c r="AN107">
        <v>0</v>
      </c>
      <c r="AO107">
        <v>31.78</v>
      </c>
      <c r="AP107">
        <v>0</v>
      </c>
      <c r="AQ107">
        <v>3.7</v>
      </c>
      <c r="AR107">
        <v>0</v>
      </c>
      <c r="AS107">
        <v>0</v>
      </c>
      <c r="AT107">
        <v>68</v>
      </c>
      <c r="AU107">
        <v>48</v>
      </c>
      <c r="AV107">
        <v>1</v>
      </c>
      <c r="AW107">
        <v>1</v>
      </c>
      <c r="AZ107">
        <v>1</v>
      </c>
      <c r="BA107">
        <v>18.559999999999999</v>
      </c>
      <c r="BB107">
        <v>7.7</v>
      </c>
      <c r="BC107">
        <v>5.21</v>
      </c>
      <c r="BD107" t="s">
        <v>719</v>
      </c>
      <c r="BE107" t="s">
        <v>719</v>
      </c>
      <c r="BF107" t="s">
        <v>719</v>
      </c>
      <c r="BG107" t="s">
        <v>719</v>
      </c>
      <c r="BH107">
        <v>0</v>
      </c>
      <c r="BI107">
        <v>2</v>
      </c>
      <c r="BJ107" t="s">
        <v>107</v>
      </c>
      <c r="BM107">
        <v>112001</v>
      </c>
      <c r="BN107">
        <v>0</v>
      </c>
      <c r="BO107" t="s">
        <v>750</v>
      </c>
      <c r="BP107">
        <v>1</v>
      </c>
      <c r="BQ107">
        <v>3</v>
      </c>
      <c r="BR107">
        <v>0</v>
      </c>
      <c r="BS107">
        <v>18.559999999999999</v>
      </c>
      <c r="BT107">
        <v>1</v>
      </c>
      <c r="BU107">
        <v>1</v>
      </c>
      <c r="BV107">
        <v>1</v>
      </c>
      <c r="BW107">
        <v>1</v>
      </c>
      <c r="BX107">
        <v>1</v>
      </c>
      <c r="BY107" t="s">
        <v>719</v>
      </c>
      <c r="BZ107">
        <v>80</v>
      </c>
      <c r="CA107">
        <v>60</v>
      </c>
      <c r="CF107">
        <v>0</v>
      </c>
      <c r="CG107">
        <v>0</v>
      </c>
      <c r="CM107">
        <v>0</v>
      </c>
      <c r="CN107" t="s">
        <v>712</v>
      </c>
      <c r="CO107">
        <v>0</v>
      </c>
      <c r="CP107">
        <f t="shared" si="95"/>
        <v>11667.009999999998</v>
      </c>
      <c r="CQ107">
        <f t="shared" si="96"/>
        <v>0</v>
      </c>
      <c r="CR107">
        <f t="shared" si="97"/>
        <v>22.453199999999999</v>
      </c>
      <c r="CS107">
        <f t="shared" si="98"/>
        <v>0</v>
      </c>
      <c r="CT107">
        <f t="shared" si="99"/>
        <v>353.90208000000001</v>
      </c>
      <c r="CU107">
        <f t="shared" si="100"/>
        <v>0</v>
      </c>
      <c r="CV107">
        <f t="shared" si="101"/>
        <v>2.2200000000000002</v>
      </c>
      <c r="CW107">
        <f t="shared" si="102"/>
        <v>0</v>
      </c>
      <c r="CX107">
        <f t="shared" si="103"/>
        <v>0</v>
      </c>
      <c r="CY107">
        <f t="shared" si="104"/>
        <v>7460.2527999999993</v>
      </c>
      <c r="CZ107">
        <f t="shared" si="105"/>
        <v>5266.0607999999993</v>
      </c>
      <c r="DC107" t="s">
        <v>719</v>
      </c>
      <c r="DD107" t="s">
        <v>758</v>
      </c>
      <c r="DE107" t="s">
        <v>99</v>
      </c>
      <c r="DF107" t="s">
        <v>99</v>
      </c>
      <c r="DG107" t="s">
        <v>99</v>
      </c>
      <c r="DH107" t="s">
        <v>719</v>
      </c>
      <c r="DI107" t="s">
        <v>99</v>
      </c>
      <c r="DJ107" t="s">
        <v>99</v>
      </c>
      <c r="DK107" t="s">
        <v>719</v>
      </c>
      <c r="DL107" t="s">
        <v>719</v>
      </c>
      <c r="DM107" t="s">
        <v>719</v>
      </c>
      <c r="DN107">
        <v>0</v>
      </c>
      <c r="DO107">
        <v>0</v>
      </c>
      <c r="DP107">
        <v>1</v>
      </c>
      <c r="DQ107">
        <v>1</v>
      </c>
      <c r="DU107">
        <v>1010</v>
      </c>
      <c r="DV107" t="s">
        <v>106</v>
      </c>
      <c r="DW107" t="s">
        <v>106</v>
      </c>
      <c r="DX107">
        <v>1</v>
      </c>
      <c r="EE107">
        <v>28232192</v>
      </c>
      <c r="EF107">
        <v>3</v>
      </c>
      <c r="EG107" t="s">
        <v>64</v>
      </c>
      <c r="EH107">
        <v>0</v>
      </c>
      <c r="EI107" t="s">
        <v>719</v>
      </c>
      <c r="EJ107">
        <v>2</v>
      </c>
      <c r="EK107">
        <v>112001</v>
      </c>
      <c r="EL107" t="s">
        <v>100</v>
      </c>
      <c r="EM107" t="s">
        <v>101</v>
      </c>
      <c r="EO107" t="s">
        <v>102</v>
      </c>
      <c r="EQ107">
        <v>0</v>
      </c>
      <c r="ER107">
        <v>42.84</v>
      </c>
      <c r="ES107">
        <v>6.2</v>
      </c>
      <c r="ET107">
        <v>4.8600000000000003</v>
      </c>
      <c r="EU107">
        <v>0</v>
      </c>
      <c r="EV107">
        <v>31.78</v>
      </c>
      <c r="EW107">
        <v>3.7</v>
      </c>
      <c r="EX107">
        <v>0</v>
      </c>
      <c r="EY107">
        <v>0</v>
      </c>
      <c r="FQ107">
        <v>0</v>
      </c>
      <c r="FR107">
        <f t="shared" si="106"/>
        <v>0</v>
      </c>
      <c r="FS107">
        <v>0</v>
      </c>
      <c r="FV107" t="s">
        <v>749</v>
      </c>
      <c r="FW107" t="s">
        <v>751</v>
      </c>
      <c r="FX107">
        <v>80</v>
      </c>
      <c r="FY107">
        <v>60</v>
      </c>
      <c r="GA107" t="s">
        <v>719</v>
      </c>
      <c r="GD107">
        <v>0</v>
      </c>
      <c r="GF107">
        <v>235910600</v>
      </c>
      <c r="GG107">
        <v>2</v>
      </c>
      <c r="GH107">
        <v>1</v>
      </c>
      <c r="GI107">
        <v>4</v>
      </c>
      <c r="GJ107">
        <v>0</v>
      </c>
      <c r="GK107">
        <f>ROUND(R107*(S12)/100,2)</f>
        <v>0</v>
      </c>
      <c r="GL107">
        <f t="shared" si="107"/>
        <v>0</v>
      </c>
      <c r="GM107">
        <f t="shared" si="108"/>
        <v>24393.32</v>
      </c>
      <c r="GN107">
        <f t="shared" si="109"/>
        <v>0</v>
      </c>
      <c r="GO107">
        <f t="shared" si="110"/>
        <v>24393.32</v>
      </c>
      <c r="GP107">
        <f t="shared" si="111"/>
        <v>0</v>
      </c>
      <c r="GR107">
        <v>0</v>
      </c>
      <c r="GS107">
        <v>3</v>
      </c>
      <c r="GT107">
        <v>0</v>
      </c>
      <c r="GU107" t="s">
        <v>719</v>
      </c>
      <c r="GV107">
        <f t="shared" si="112"/>
        <v>0</v>
      </c>
      <c r="GW107">
        <v>1</v>
      </c>
      <c r="GX107">
        <f t="shared" si="113"/>
        <v>0</v>
      </c>
      <c r="HA107">
        <v>0</v>
      </c>
      <c r="HB107">
        <v>0</v>
      </c>
      <c r="IK107">
        <v>0</v>
      </c>
    </row>
    <row r="108" spans="1:255" x14ac:dyDescent="0.2">
      <c r="A108" s="2">
        <v>17</v>
      </c>
      <c r="B108" s="2">
        <v>1</v>
      </c>
      <c r="C108" s="2">
        <f>ROW(SmtRes!A500)</f>
        <v>500</v>
      </c>
      <c r="D108" s="2">
        <f>ROW(EtalonRes!A508)</f>
        <v>508</v>
      </c>
      <c r="E108" s="2" t="s">
        <v>108</v>
      </c>
      <c r="F108" s="2" t="s">
        <v>109</v>
      </c>
      <c r="G108" s="2" t="s">
        <v>110</v>
      </c>
      <c r="H108" s="2" t="s">
        <v>106</v>
      </c>
      <c r="I108" s="2">
        <v>2</v>
      </c>
      <c r="J108" s="2">
        <v>0</v>
      </c>
      <c r="K108" s="2"/>
      <c r="L108" s="2"/>
      <c r="M108" s="2"/>
      <c r="N108" s="2"/>
      <c r="O108" s="2">
        <f t="shared" si="75"/>
        <v>280.27</v>
      </c>
      <c r="P108" s="2">
        <f t="shared" si="76"/>
        <v>0</v>
      </c>
      <c r="Q108" s="2">
        <f t="shared" si="77"/>
        <v>200.48</v>
      </c>
      <c r="R108" s="2">
        <f t="shared" si="78"/>
        <v>21.14</v>
      </c>
      <c r="S108" s="2">
        <f t="shared" si="79"/>
        <v>79.790000000000006</v>
      </c>
      <c r="T108" s="2">
        <f t="shared" si="80"/>
        <v>0</v>
      </c>
      <c r="U108" s="2">
        <f t="shared" si="81"/>
        <v>9.2880000000000003</v>
      </c>
      <c r="V108" s="2">
        <f t="shared" si="82"/>
        <v>0</v>
      </c>
      <c r="W108" s="2">
        <f t="shared" si="83"/>
        <v>0</v>
      </c>
      <c r="X108" s="2">
        <f t="shared" si="84"/>
        <v>80.739999999999995</v>
      </c>
      <c r="Y108" s="2">
        <f t="shared" si="85"/>
        <v>60.56</v>
      </c>
      <c r="Z108" s="2"/>
      <c r="AA108" s="2">
        <v>28925307</v>
      </c>
      <c r="AB108" s="2">
        <f t="shared" si="86"/>
        <v>140.136</v>
      </c>
      <c r="AC108" s="2">
        <f t="shared" si="87"/>
        <v>0</v>
      </c>
      <c r="AD108" s="2">
        <f t="shared" si="114"/>
        <v>100.242</v>
      </c>
      <c r="AE108" s="2">
        <f t="shared" si="115"/>
        <v>10.571999999999999</v>
      </c>
      <c r="AF108" s="2">
        <f t="shared" si="115"/>
        <v>39.893999999999998</v>
      </c>
      <c r="AG108" s="2">
        <f t="shared" si="91"/>
        <v>0</v>
      </c>
      <c r="AH108" s="2">
        <f t="shared" si="116"/>
        <v>4.6440000000000001</v>
      </c>
      <c r="AI108" s="2">
        <f t="shared" si="116"/>
        <v>0</v>
      </c>
      <c r="AJ108" s="2">
        <f t="shared" si="94"/>
        <v>0</v>
      </c>
      <c r="AK108" s="2">
        <v>243.89</v>
      </c>
      <c r="AL108" s="2">
        <v>10.33</v>
      </c>
      <c r="AM108" s="2">
        <v>167.07</v>
      </c>
      <c r="AN108" s="2">
        <v>17.62</v>
      </c>
      <c r="AO108" s="2">
        <v>66.489999999999995</v>
      </c>
      <c r="AP108" s="2">
        <v>0</v>
      </c>
      <c r="AQ108" s="2">
        <v>7.74</v>
      </c>
      <c r="AR108" s="2">
        <v>0</v>
      </c>
      <c r="AS108" s="2">
        <v>0</v>
      </c>
      <c r="AT108" s="2">
        <v>80</v>
      </c>
      <c r="AU108" s="2">
        <v>60</v>
      </c>
      <c r="AV108" s="2">
        <v>1</v>
      </c>
      <c r="AW108" s="2">
        <v>1</v>
      </c>
      <c r="AX108" s="2"/>
      <c r="AY108" s="2"/>
      <c r="AZ108" s="2">
        <v>1</v>
      </c>
      <c r="BA108" s="2">
        <v>1</v>
      </c>
      <c r="BB108" s="2">
        <v>1</v>
      </c>
      <c r="BC108" s="2">
        <v>1</v>
      </c>
      <c r="BD108" s="2" t="s">
        <v>719</v>
      </c>
      <c r="BE108" s="2" t="s">
        <v>719</v>
      </c>
      <c r="BF108" s="2" t="s">
        <v>719</v>
      </c>
      <c r="BG108" s="2" t="s">
        <v>719</v>
      </c>
      <c r="BH108" s="2">
        <v>0</v>
      </c>
      <c r="BI108" s="2">
        <v>2</v>
      </c>
      <c r="BJ108" s="2" t="s">
        <v>111</v>
      </c>
      <c r="BK108" s="2"/>
      <c r="BL108" s="2"/>
      <c r="BM108" s="2">
        <v>112001</v>
      </c>
      <c r="BN108" s="2">
        <v>0</v>
      </c>
      <c r="BO108" s="2" t="s">
        <v>719</v>
      </c>
      <c r="BP108" s="2">
        <v>0</v>
      </c>
      <c r="BQ108" s="2">
        <v>3</v>
      </c>
      <c r="BR108" s="2">
        <v>0</v>
      </c>
      <c r="BS108" s="2">
        <v>1</v>
      </c>
      <c r="BT108" s="2">
        <v>1</v>
      </c>
      <c r="BU108" s="2">
        <v>1</v>
      </c>
      <c r="BV108" s="2">
        <v>1</v>
      </c>
      <c r="BW108" s="2">
        <v>1</v>
      </c>
      <c r="BX108" s="2">
        <v>1</v>
      </c>
      <c r="BY108" s="2" t="s">
        <v>719</v>
      </c>
      <c r="BZ108" s="2">
        <v>80</v>
      </c>
      <c r="CA108" s="2">
        <v>60</v>
      </c>
      <c r="CB108" s="2"/>
      <c r="CC108" s="2"/>
      <c r="CD108" s="2"/>
      <c r="CE108" s="2"/>
      <c r="CF108" s="2">
        <v>0</v>
      </c>
      <c r="CG108" s="2">
        <v>0</v>
      </c>
      <c r="CH108" s="2"/>
      <c r="CI108" s="2"/>
      <c r="CJ108" s="2"/>
      <c r="CK108" s="2"/>
      <c r="CL108" s="2"/>
      <c r="CM108" s="2">
        <v>0</v>
      </c>
      <c r="CN108" s="2" t="s">
        <v>712</v>
      </c>
      <c r="CO108" s="2">
        <v>0</v>
      </c>
      <c r="CP108" s="2">
        <f t="shared" si="95"/>
        <v>280.27</v>
      </c>
      <c r="CQ108" s="2">
        <f t="shared" si="96"/>
        <v>0</v>
      </c>
      <c r="CR108" s="2">
        <f t="shared" si="97"/>
        <v>100.242</v>
      </c>
      <c r="CS108" s="2">
        <f t="shared" si="98"/>
        <v>10.571999999999999</v>
      </c>
      <c r="CT108" s="2">
        <f t="shared" si="99"/>
        <v>39.893999999999998</v>
      </c>
      <c r="CU108" s="2">
        <f t="shared" si="100"/>
        <v>0</v>
      </c>
      <c r="CV108" s="2">
        <f t="shared" si="101"/>
        <v>4.6440000000000001</v>
      </c>
      <c r="CW108" s="2">
        <f t="shared" si="102"/>
        <v>0</v>
      </c>
      <c r="CX108" s="2">
        <f t="shared" si="103"/>
        <v>0</v>
      </c>
      <c r="CY108" s="2">
        <f t="shared" si="104"/>
        <v>80.744</v>
      </c>
      <c r="CZ108" s="2">
        <f t="shared" si="105"/>
        <v>60.558</v>
      </c>
      <c r="DA108" s="2"/>
      <c r="DB108" s="2"/>
      <c r="DC108" s="2" t="s">
        <v>719</v>
      </c>
      <c r="DD108" s="2" t="s">
        <v>758</v>
      </c>
      <c r="DE108" s="2" t="s">
        <v>99</v>
      </c>
      <c r="DF108" s="2" t="s">
        <v>99</v>
      </c>
      <c r="DG108" s="2" t="s">
        <v>99</v>
      </c>
      <c r="DH108" s="2" t="s">
        <v>719</v>
      </c>
      <c r="DI108" s="2" t="s">
        <v>99</v>
      </c>
      <c r="DJ108" s="2" t="s">
        <v>99</v>
      </c>
      <c r="DK108" s="2" t="s">
        <v>719</v>
      </c>
      <c r="DL108" s="2" t="s">
        <v>719</v>
      </c>
      <c r="DM108" s="2" t="s">
        <v>719</v>
      </c>
      <c r="DN108" s="2">
        <v>0</v>
      </c>
      <c r="DO108" s="2">
        <v>0</v>
      </c>
      <c r="DP108" s="2">
        <v>1</v>
      </c>
      <c r="DQ108" s="2">
        <v>1</v>
      </c>
      <c r="DR108" s="2"/>
      <c r="DS108" s="2"/>
      <c r="DT108" s="2"/>
      <c r="DU108" s="2">
        <v>1010</v>
      </c>
      <c r="DV108" s="2" t="s">
        <v>106</v>
      </c>
      <c r="DW108" s="2" t="s">
        <v>106</v>
      </c>
      <c r="DX108" s="2">
        <v>1</v>
      </c>
      <c r="DY108" s="2"/>
      <c r="DZ108" s="2"/>
      <c r="EA108" s="2"/>
      <c r="EB108" s="2"/>
      <c r="EC108" s="2"/>
      <c r="ED108" s="2"/>
      <c r="EE108" s="2">
        <v>28232192</v>
      </c>
      <c r="EF108" s="2">
        <v>3</v>
      </c>
      <c r="EG108" s="2" t="s">
        <v>64</v>
      </c>
      <c r="EH108" s="2">
        <v>0</v>
      </c>
      <c r="EI108" s="2" t="s">
        <v>719</v>
      </c>
      <c r="EJ108" s="2">
        <v>2</v>
      </c>
      <c r="EK108" s="2">
        <v>112001</v>
      </c>
      <c r="EL108" s="2" t="s">
        <v>100</v>
      </c>
      <c r="EM108" s="2" t="s">
        <v>101</v>
      </c>
      <c r="EN108" s="2"/>
      <c r="EO108" s="2" t="s">
        <v>102</v>
      </c>
      <c r="EP108" s="2"/>
      <c r="EQ108" s="2">
        <v>0</v>
      </c>
      <c r="ER108" s="2">
        <v>243.89</v>
      </c>
      <c r="ES108" s="2">
        <v>10.33</v>
      </c>
      <c r="ET108" s="2">
        <v>167.07</v>
      </c>
      <c r="EU108" s="2">
        <v>17.62</v>
      </c>
      <c r="EV108" s="2">
        <v>66.489999999999995</v>
      </c>
      <c r="EW108" s="2">
        <v>7.74</v>
      </c>
      <c r="EX108" s="2">
        <v>0</v>
      </c>
      <c r="EY108" s="2">
        <v>0</v>
      </c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>
        <v>0</v>
      </c>
      <c r="FR108" s="2">
        <f t="shared" si="106"/>
        <v>0</v>
      </c>
      <c r="FS108" s="2">
        <v>0</v>
      </c>
      <c r="FT108" s="2"/>
      <c r="FU108" s="2"/>
      <c r="FV108" s="2"/>
      <c r="FW108" s="2"/>
      <c r="FX108" s="2">
        <v>80</v>
      </c>
      <c r="FY108" s="2">
        <v>60</v>
      </c>
      <c r="FZ108" s="2"/>
      <c r="GA108" s="2" t="s">
        <v>719</v>
      </c>
      <c r="GB108" s="2"/>
      <c r="GC108" s="2"/>
      <c r="GD108" s="2">
        <v>0</v>
      </c>
      <c r="GE108" s="2"/>
      <c r="GF108" s="2">
        <v>-338183707</v>
      </c>
      <c r="GG108" s="2">
        <v>2</v>
      </c>
      <c r="GH108" s="2">
        <v>1</v>
      </c>
      <c r="GI108" s="2">
        <v>-2</v>
      </c>
      <c r="GJ108" s="2">
        <v>0</v>
      </c>
      <c r="GK108" s="2">
        <f>ROUND(R108*(R12)/100,2)</f>
        <v>0</v>
      </c>
      <c r="GL108" s="2">
        <f t="shared" si="107"/>
        <v>0</v>
      </c>
      <c r="GM108" s="2">
        <f t="shared" si="108"/>
        <v>421.57</v>
      </c>
      <c r="GN108" s="2">
        <f t="shared" si="109"/>
        <v>0</v>
      </c>
      <c r="GO108" s="2">
        <f t="shared" si="110"/>
        <v>421.57</v>
      </c>
      <c r="GP108" s="2">
        <f t="shared" si="111"/>
        <v>0</v>
      </c>
      <c r="GQ108" s="2"/>
      <c r="GR108" s="2">
        <v>0</v>
      </c>
      <c r="GS108" s="2">
        <v>3</v>
      </c>
      <c r="GT108" s="2">
        <v>0</v>
      </c>
      <c r="GU108" s="2" t="s">
        <v>719</v>
      </c>
      <c r="GV108" s="2">
        <f t="shared" si="112"/>
        <v>0</v>
      </c>
      <c r="GW108" s="2">
        <v>1</v>
      </c>
      <c r="GX108" s="2">
        <f t="shared" si="113"/>
        <v>0</v>
      </c>
      <c r="GY108" s="2"/>
      <c r="GZ108" s="2"/>
      <c r="HA108" s="2">
        <v>0</v>
      </c>
      <c r="HB108" s="2">
        <v>0</v>
      </c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>
        <v>0</v>
      </c>
      <c r="IL108" s="2"/>
      <c r="IM108" s="2"/>
      <c r="IN108" s="2"/>
      <c r="IO108" s="2"/>
      <c r="IP108" s="2"/>
      <c r="IQ108" s="2"/>
      <c r="IR108" s="2"/>
      <c r="IS108" s="2"/>
      <c r="IT108" s="2"/>
      <c r="IU108" s="2"/>
    </row>
    <row r="109" spans="1:255" x14ac:dyDescent="0.2">
      <c r="A109">
        <v>17</v>
      </c>
      <c r="B109">
        <v>1</v>
      </c>
      <c r="C109">
        <f>ROW(SmtRes!A506)</f>
        <v>506</v>
      </c>
      <c r="D109">
        <f>ROW(EtalonRes!A514)</f>
        <v>514</v>
      </c>
      <c r="E109" t="s">
        <v>108</v>
      </c>
      <c r="F109" t="s">
        <v>109</v>
      </c>
      <c r="G109" t="s">
        <v>110</v>
      </c>
      <c r="H109" t="s">
        <v>106</v>
      </c>
      <c r="I109">
        <v>2</v>
      </c>
      <c r="J109">
        <v>0</v>
      </c>
      <c r="O109">
        <f t="shared" si="75"/>
        <v>3024.6</v>
      </c>
      <c r="P109">
        <f t="shared" si="76"/>
        <v>0</v>
      </c>
      <c r="Q109">
        <f t="shared" si="77"/>
        <v>1543.73</v>
      </c>
      <c r="R109">
        <f t="shared" si="78"/>
        <v>392.43</v>
      </c>
      <c r="S109">
        <f t="shared" si="79"/>
        <v>1480.87</v>
      </c>
      <c r="T109">
        <f t="shared" si="80"/>
        <v>0</v>
      </c>
      <c r="U109">
        <f t="shared" si="81"/>
        <v>9.2880000000000003</v>
      </c>
      <c r="V109">
        <f t="shared" si="82"/>
        <v>0</v>
      </c>
      <c r="W109">
        <f t="shared" si="83"/>
        <v>0</v>
      </c>
      <c r="X109">
        <f t="shared" si="84"/>
        <v>1273.8399999999999</v>
      </c>
      <c r="Y109">
        <f t="shared" si="85"/>
        <v>899.18</v>
      </c>
      <c r="AA109">
        <v>28925308</v>
      </c>
      <c r="AB109">
        <f t="shared" si="86"/>
        <v>140.136</v>
      </c>
      <c r="AC109">
        <f t="shared" si="87"/>
        <v>0</v>
      </c>
      <c r="AD109">
        <f t="shared" si="114"/>
        <v>100.242</v>
      </c>
      <c r="AE109">
        <f t="shared" si="115"/>
        <v>10.571999999999999</v>
      </c>
      <c r="AF109">
        <f t="shared" si="115"/>
        <v>39.893999999999998</v>
      </c>
      <c r="AG109">
        <f t="shared" si="91"/>
        <v>0</v>
      </c>
      <c r="AH109">
        <f t="shared" si="116"/>
        <v>4.6440000000000001</v>
      </c>
      <c r="AI109">
        <f t="shared" si="116"/>
        <v>0</v>
      </c>
      <c r="AJ109">
        <f t="shared" si="94"/>
        <v>0</v>
      </c>
      <c r="AK109">
        <v>243.89</v>
      </c>
      <c r="AL109">
        <v>10.33</v>
      </c>
      <c r="AM109">
        <v>167.07</v>
      </c>
      <c r="AN109">
        <v>17.62</v>
      </c>
      <c r="AO109">
        <v>66.489999999999995</v>
      </c>
      <c r="AP109">
        <v>0</v>
      </c>
      <c r="AQ109">
        <v>7.74</v>
      </c>
      <c r="AR109">
        <v>0</v>
      </c>
      <c r="AS109">
        <v>0</v>
      </c>
      <c r="AT109">
        <v>68</v>
      </c>
      <c r="AU109">
        <v>48</v>
      </c>
      <c r="AV109">
        <v>1</v>
      </c>
      <c r="AW109">
        <v>1</v>
      </c>
      <c r="AZ109">
        <v>1</v>
      </c>
      <c r="BA109">
        <v>18.559999999999999</v>
      </c>
      <c r="BB109">
        <v>7.7</v>
      </c>
      <c r="BC109">
        <v>5.21</v>
      </c>
      <c r="BD109" t="s">
        <v>719</v>
      </c>
      <c r="BE109" t="s">
        <v>719</v>
      </c>
      <c r="BF109" t="s">
        <v>719</v>
      </c>
      <c r="BG109" t="s">
        <v>719</v>
      </c>
      <c r="BH109">
        <v>0</v>
      </c>
      <c r="BI109">
        <v>2</v>
      </c>
      <c r="BJ109" t="s">
        <v>111</v>
      </c>
      <c r="BM109">
        <v>112001</v>
      </c>
      <c r="BN109">
        <v>0</v>
      </c>
      <c r="BO109" t="s">
        <v>750</v>
      </c>
      <c r="BP109">
        <v>1</v>
      </c>
      <c r="BQ109">
        <v>3</v>
      </c>
      <c r="BR109">
        <v>0</v>
      </c>
      <c r="BS109">
        <v>18.559999999999999</v>
      </c>
      <c r="BT109">
        <v>1</v>
      </c>
      <c r="BU109">
        <v>1</v>
      </c>
      <c r="BV109">
        <v>1</v>
      </c>
      <c r="BW109">
        <v>1</v>
      </c>
      <c r="BX109">
        <v>1</v>
      </c>
      <c r="BY109" t="s">
        <v>719</v>
      </c>
      <c r="BZ109">
        <v>80</v>
      </c>
      <c r="CA109">
        <v>60</v>
      </c>
      <c r="CF109">
        <v>0</v>
      </c>
      <c r="CG109">
        <v>0</v>
      </c>
      <c r="CM109">
        <v>0</v>
      </c>
      <c r="CN109" t="s">
        <v>712</v>
      </c>
      <c r="CO109">
        <v>0</v>
      </c>
      <c r="CP109">
        <f t="shared" si="95"/>
        <v>3024.6</v>
      </c>
      <c r="CQ109">
        <f t="shared" si="96"/>
        <v>0</v>
      </c>
      <c r="CR109">
        <f t="shared" si="97"/>
        <v>771.86340000000007</v>
      </c>
      <c r="CS109">
        <f t="shared" si="98"/>
        <v>196.21631999999997</v>
      </c>
      <c r="CT109">
        <f t="shared" si="99"/>
        <v>740.43263999999988</v>
      </c>
      <c r="CU109">
        <f t="shared" si="100"/>
        <v>0</v>
      </c>
      <c r="CV109">
        <f t="shared" si="101"/>
        <v>4.6440000000000001</v>
      </c>
      <c r="CW109">
        <f t="shared" si="102"/>
        <v>0</v>
      </c>
      <c r="CX109">
        <f t="shared" si="103"/>
        <v>0</v>
      </c>
      <c r="CY109">
        <f t="shared" si="104"/>
        <v>1273.8440000000001</v>
      </c>
      <c r="CZ109">
        <f t="shared" si="105"/>
        <v>899.18399999999997</v>
      </c>
      <c r="DC109" t="s">
        <v>719</v>
      </c>
      <c r="DD109" t="s">
        <v>758</v>
      </c>
      <c r="DE109" t="s">
        <v>99</v>
      </c>
      <c r="DF109" t="s">
        <v>99</v>
      </c>
      <c r="DG109" t="s">
        <v>99</v>
      </c>
      <c r="DH109" t="s">
        <v>719</v>
      </c>
      <c r="DI109" t="s">
        <v>99</v>
      </c>
      <c r="DJ109" t="s">
        <v>99</v>
      </c>
      <c r="DK109" t="s">
        <v>719</v>
      </c>
      <c r="DL109" t="s">
        <v>719</v>
      </c>
      <c r="DM109" t="s">
        <v>719</v>
      </c>
      <c r="DN109">
        <v>0</v>
      </c>
      <c r="DO109">
        <v>0</v>
      </c>
      <c r="DP109">
        <v>1</v>
      </c>
      <c r="DQ109">
        <v>1</v>
      </c>
      <c r="DU109">
        <v>1010</v>
      </c>
      <c r="DV109" t="s">
        <v>106</v>
      </c>
      <c r="DW109" t="s">
        <v>106</v>
      </c>
      <c r="DX109">
        <v>1</v>
      </c>
      <c r="EE109">
        <v>28232192</v>
      </c>
      <c r="EF109">
        <v>3</v>
      </c>
      <c r="EG109" t="s">
        <v>64</v>
      </c>
      <c r="EH109">
        <v>0</v>
      </c>
      <c r="EI109" t="s">
        <v>719</v>
      </c>
      <c r="EJ109">
        <v>2</v>
      </c>
      <c r="EK109">
        <v>112001</v>
      </c>
      <c r="EL109" t="s">
        <v>100</v>
      </c>
      <c r="EM109" t="s">
        <v>101</v>
      </c>
      <c r="EO109" t="s">
        <v>102</v>
      </c>
      <c r="EQ109">
        <v>0</v>
      </c>
      <c r="ER109">
        <v>243.89</v>
      </c>
      <c r="ES109">
        <v>10.33</v>
      </c>
      <c r="ET109">
        <v>167.07</v>
      </c>
      <c r="EU109">
        <v>17.62</v>
      </c>
      <c r="EV109">
        <v>66.489999999999995</v>
      </c>
      <c r="EW109">
        <v>7.74</v>
      </c>
      <c r="EX109">
        <v>0</v>
      </c>
      <c r="EY109">
        <v>0</v>
      </c>
      <c r="FQ109">
        <v>0</v>
      </c>
      <c r="FR109">
        <f t="shared" si="106"/>
        <v>0</v>
      </c>
      <c r="FS109">
        <v>0</v>
      </c>
      <c r="FV109" t="s">
        <v>749</v>
      </c>
      <c r="FW109" t="s">
        <v>751</v>
      </c>
      <c r="FX109">
        <v>80</v>
      </c>
      <c r="FY109">
        <v>60</v>
      </c>
      <c r="GA109" t="s">
        <v>719</v>
      </c>
      <c r="GD109">
        <v>0</v>
      </c>
      <c r="GF109">
        <v>-338183707</v>
      </c>
      <c r="GG109">
        <v>2</v>
      </c>
      <c r="GH109">
        <v>1</v>
      </c>
      <c r="GI109">
        <v>4</v>
      </c>
      <c r="GJ109">
        <v>0</v>
      </c>
      <c r="GK109">
        <f>ROUND(R109*(S12)/100,2)</f>
        <v>0</v>
      </c>
      <c r="GL109">
        <f t="shared" si="107"/>
        <v>0</v>
      </c>
      <c r="GM109">
        <f t="shared" si="108"/>
        <v>5197.62</v>
      </c>
      <c r="GN109">
        <f t="shared" si="109"/>
        <v>0</v>
      </c>
      <c r="GO109">
        <f t="shared" si="110"/>
        <v>5197.62</v>
      </c>
      <c r="GP109">
        <f t="shared" si="111"/>
        <v>0</v>
      </c>
      <c r="GR109">
        <v>0</v>
      </c>
      <c r="GS109">
        <v>3</v>
      </c>
      <c r="GT109">
        <v>0</v>
      </c>
      <c r="GU109" t="s">
        <v>719</v>
      </c>
      <c r="GV109">
        <f t="shared" si="112"/>
        <v>0</v>
      </c>
      <c r="GW109">
        <v>1</v>
      </c>
      <c r="GX109">
        <f t="shared" si="113"/>
        <v>0</v>
      </c>
      <c r="HA109">
        <v>0</v>
      </c>
      <c r="HB109">
        <v>0</v>
      </c>
      <c r="IK109">
        <v>0</v>
      </c>
    </row>
    <row r="110" spans="1:255" x14ac:dyDescent="0.2">
      <c r="A110" s="2">
        <v>17</v>
      </c>
      <c r="B110" s="2">
        <v>1</v>
      </c>
      <c r="C110" s="2">
        <f>ROW(SmtRes!A515)</f>
        <v>515</v>
      </c>
      <c r="D110" s="2">
        <f>ROW(EtalonRes!A523)</f>
        <v>523</v>
      </c>
      <c r="E110" s="2" t="s">
        <v>112</v>
      </c>
      <c r="F110" s="2" t="s">
        <v>113</v>
      </c>
      <c r="G110" s="2" t="s">
        <v>114</v>
      </c>
      <c r="H110" s="2" t="s">
        <v>61</v>
      </c>
      <c r="I110" s="2">
        <v>0.2</v>
      </c>
      <c r="J110" s="2">
        <v>0</v>
      </c>
      <c r="K110" s="2"/>
      <c r="L110" s="2"/>
      <c r="M110" s="2"/>
      <c r="N110" s="2"/>
      <c r="O110" s="2">
        <f t="shared" si="75"/>
        <v>300.19</v>
      </c>
      <c r="P110" s="2">
        <f t="shared" si="76"/>
        <v>0</v>
      </c>
      <c r="Q110" s="2">
        <f t="shared" si="77"/>
        <v>193.75</v>
      </c>
      <c r="R110" s="2">
        <f t="shared" si="78"/>
        <v>9.8699999999999992</v>
      </c>
      <c r="S110" s="2">
        <f t="shared" si="79"/>
        <v>106.44</v>
      </c>
      <c r="T110" s="2">
        <f t="shared" si="80"/>
        <v>0</v>
      </c>
      <c r="U110" s="2">
        <f t="shared" si="81"/>
        <v>12.840000000000002</v>
      </c>
      <c r="V110" s="2">
        <f t="shared" si="82"/>
        <v>0</v>
      </c>
      <c r="W110" s="2">
        <f t="shared" si="83"/>
        <v>0</v>
      </c>
      <c r="X110" s="2">
        <f t="shared" si="84"/>
        <v>93.05</v>
      </c>
      <c r="Y110" s="2">
        <f t="shared" si="85"/>
        <v>69.790000000000006</v>
      </c>
      <c r="Z110" s="2"/>
      <c r="AA110" s="2">
        <v>28925307</v>
      </c>
      <c r="AB110" s="2">
        <f t="shared" si="86"/>
        <v>1500.9780000000001</v>
      </c>
      <c r="AC110" s="2">
        <f t="shared" si="87"/>
        <v>0</v>
      </c>
      <c r="AD110" s="2">
        <f t="shared" si="114"/>
        <v>968.76</v>
      </c>
      <c r="AE110" s="2">
        <f t="shared" si="115"/>
        <v>49.356000000000002</v>
      </c>
      <c r="AF110" s="2">
        <f t="shared" si="115"/>
        <v>532.21799999999996</v>
      </c>
      <c r="AG110" s="2">
        <f t="shared" si="91"/>
        <v>0</v>
      </c>
      <c r="AH110" s="2">
        <f t="shared" si="116"/>
        <v>64.2</v>
      </c>
      <c r="AI110" s="2">
        <f t="shared" si="116"/>
        <v>0</v>
      </c>
      <c r="AJ110" s="2">
        <f t="shared" si="94"/>
        <v>0</v>
      </c>
      <c r="AK110" s="2">
        <v>2667.04</v>
      </c>
      <c r="AL110" s="2">
        <v>165.41</v>
      </c>
      <c r="AM110" s="2">
        <v>1614.6</v>
      </c>
      <c r="AN110" s="2">
        <v>82.26</v>
      </c>
      <c r="AO110" s="2">
        <v>887.03</v>
      </c>
      <c r="AP110" s="2">
        <v>0</v>
      </c>
      <c r="AQ110" s="2">
        <v>107</v>
      </c>
      <c r="AR110" s="2">
        <v>0</v>
      </c>
      <c r="AS110" s="2">
        <v>0</v>
      </c>
      <c r="AT110" s="2">
        <v>80</v>
      </c>
      <c r="AU110" s="2">
        <v>60</v>
      </c>
      <c r="AV110" s="2">
        <v>1</v>
      </c>
      <c r="AW110" s="2">
        <v>1</v>
      </c>
      <c r="AX110" s="2"/>
      <c r="AY110" s="2"/>
      <c r="AZ110" s="2">
        <v>1</v>
      </c>
      <c r="BA110" s="2">
        <v>1</v>
      </c>
      <c r="BB110" s="2">
        <v>1</v>
      </c>
      <c r="BC110" s="2">
        <v>1</v>
      </c>
      <c r="BD110" s="2" t="s">
        <v>719</v>
      </c>
      <c r="BE110" s="2" t="s">
        <v>719</v>
      </c>
      <c r="BF110" s="2" t="s">
        <v>719</v>
      </c>
      <c r="BG110" s="2" t="s">
        <v>719</v>
      </c>
      <c r="BH110" s="2">
        <v>0</v>
      </c>
      <c r="BI110" s="2">
        <v>2</v>
      </c>
      <c r="BJ110" s="2" t="s">
        <v>115</v>
      </c>
      <c r="BK110" s="2"/>
      <c r="BL110" s="2"/>
      <c r="BM110" s="2">
        <v>106001</v>
      </c>
      <c r="BN110" s="2">
        <v>0</v>
      </c>
      <c r="BO110" s="2" t="s">
        <v>719</v>
      </c>
      <c r="BP110" s="2">
        <v>0</v>
      </c>
      <c r="BQ110" s="2">
        <v>3</v>
      </c>
      <c r="BR110" s="2">
        <v>0</v>
      </c>
      <c r="BS110" s="2">
        <v>1</v>
      </c>
      <c r="BT110" s="2">
        <v>1</v>
      </c>
      <c r="BU110" s="2">
        <v>1</v>
      </c>
      <c r="BV110" s="2">
        <v>1</v>
      </c>
      <c r="BW110" s="2">
        <v>1</v>
      </c>
      <c r="BX110" s="2">
        <v>1</v>
      </c>
      <c r="BY110" s="2" t="s">
        <v>719</v>
      </c>
      <c r="BZ110" s="2">
        <v>80</v>
      </c>
      <c r="CA110" s="2">
        <v>60</v>
      </c>
      <c r="CB110" s="2"/>
      <c r="CC110" s="2"/>
      <c r="CD110" s="2"/>
      <c r="CE110" s="2"/>
      <c r="CF110" s="2">
        <v>0</v>
      </c>
      <c r="CG110" s="2">
        <v>0</v>
      </c>
      <c r="CH110" s="2"/>
      <c r="CI110" s="2"/>
      <c r="CJ110" s="2"/>
      <c r="CK110" s="2"/>
      <c r="CL110" s="2"/>
      <c r="CM110" s="2">
        <v>0</v>
      </c>
      <c r="CN110" s="2" t="s">
        <v>712</v>
      </c>
      <c r="CO110" s="2">
        <v>0</v>
      </c>
      <c r="CP110" s="2">
        <f t="shared" si="95"/>
        <v>300.19</v>
      </c>
      <c r="CQ110" s="2">
        <f t="shared" si="96"/>
        <v>0</v>
      </c>
      <c r="CR110" s="2">
        <f t="shared" si="97"/>
        <v>968.76</v>
      </c>
      <c r="CS110" s="2">
        <f t="shared" si="98"/>
        <v>49.356000000000002</v>
      </c>
      <c r="CT110" s="2">
        <f t="shared" si="99"/>
        <v>532.21799999999996</v>
      </c>
      <c r="CU110" s="2">
        <f t="shared" si="100"/>
        <v>0</v>
      </c>
      <c r="CV110" s="2">
        <f t="shared" si="101"/>
        <v>64.2</v>
      </c>
      <c r="CW110" s="2">
        <f t="shared" si="102"/>
        <v>0</v>
      </c>
      <c r="CX110" s="2">
        <f t="shared" si="103"/>
        <v>0</v>
      </c>
      <c r="CY110" s="2">
        <f t="shared" si="104"/>
        <v>93.047999999999988</v>
      </c>
      <c r="CZ110" s="2">
        <f t="shared" si="105"/>
        <v>69.786000000000001</v>
      </c>
      <c r="DA110" s="2"/>
      <c r="DB110" s="2"/>
      <c r="DC110" s="2" t="s">
        <v>719</v>
      </c>
      <c r="DD110" s="2" t="s">
        <v>758</v>
      </c>
      <c r="DE110" s="2" t="s">
        <v>99</v>
      </c>
      <c r="DF110" s="2" t="s">
        <v>99</v>
      </c>
      <c r="DG110" s="2" t="s">
        <v>99</v>
      </c>
      <c r="DH110" s="2" t="s">
        <v>719</v>
      </c>
      <c r="DI110" s="2" t="s">
        <v>99</v>
      </c>
      <c r="DJ110" s="2" t="s">
        <v>99</v>
      </c>
      <c r="DK110" s="2" t="s">
        <v>719</v>
      </c>
      <c r="DL110" s="2" t="s">
        <v>719</v>
      </c>
      <c r="DM110" s="2" t="s">
        <v>719</v>
      </c>
      <c r="DN110" s="2">
        <v>0</v>
      </c>
      <c r="DO110" s="2">
        <v>0</v>
      </c>
      <c r="DP110" s="2">
        <v>1</v>
      </c>
      <c r="DQ110" s="2">
        <v>1</v>
      </c>
      <c r="DR110" s="2"/>
      <c r="DS110" s="2"/>
      <c r="DT110" s="2"/>
      <c r="DU110" s="2">
        <v>1009</v>
      </c>
      <c r="DV110" s="2" t="s">
        <v>61</v>
      </c>
      <c r="DW110" s="2" t="s">
        <v>61</v>
      </c>
      <c r="DX110" s="2">
        <v>1000</v>
      </c>
      <c r="DY110" s="2"/>
      <c r="DZ110" s="2"/>
      <c r="EA110" s="2"/>
      <c r="EB110" s="2"/>
      <c r="EC110" s="2"/>
      <c r="ED110" s="2"/>
      <c r="EE110" s="2">
        <v>28232181</v>
      </c>
      <c r="EF110" s="2">
        <v>3</v>
      </c>
      <c r="EG110" s="2" t="s">
        <v>64</v>
      </c>
      <c r="EH110" s="2">
        <v>0</v>
      </c>
      <c r="EI110" s="2" t="s">
        <v>719</v>
      </c>
      <c r="EJ110" s="2">
        <v>2</v>
      </c>
      <c r="EK110" s="2">
        <v>106001</v>
      </c>
      <c r="EL110" s="2" t="s">
        <v>65</v>
      </c>
      <c r="EM110" s="2" t="s">
        <v>66</v>
      </c>
      <c r="EN110" s="2"/>
      <c r="EO110" s="2" t="s">
        <v>102</v>
      </c>
      <c r="EP110" s="2"/>
      <c r="EQ110" s="2">
        <v>0</v>
      </c>
      <c r="ER110" s="2">
        <v>2667.04</v>
      </c>
      <c r="ES110" s="2">
        <v>165.41</v>
      </c>
      <c r="ET110" s="2">
        <v>1614.6</v>
      </c>
      <c r="EU110" s="2">
        <v>82.26</v>
      </c>
      <c r="EV110" s="2">
        <v>887.03</v>
      </c>
      <c r="EW110" s="2">
        <v>107</v>
      </c>
      <c r="EX110" s="2">
        <v>0</v>
      </c>
      <c r="EY110" s="2">
        <v>0</v>
      </c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>
        <v>0</v>
      </c>
      <c r="FR110" s="2">
        <f t="shared" si="106"/>
        <v>0</v>
      </c>
      <c r="FS110" s="2">
        <v>0</v>
      </c>
      <c r="FT110" s="2"/>
      <c r="FU110" s="2"/>
      <c r="FV110" s="2"/>
      <c r="FW110" s="2"/>
      <c r="FX110" s="2">
        <v>80</v>
      </c>
      <c r="FY110" s="2">
        <v>60</v>
      </c>
      <c r="FZ110" s="2"/>
      <c r="GA110" s="2" t="s">
        <v>719</v>
      </c>
      <c r="GB110" s="2"/>
      <c r="GC110" s="2"/>
      <c r="GD110" s="2">
        <v>0</v>
      </c>
      <c r="GE110" s="2"/>
      <c r="GF110" s="2">
        <v>-1884184797</v>
      </c>
      <c r="GG110" s="2">
        <v>2</v>
      </c>
      <c r="GH110" s="2">
        <v>1</v>
      </c>
      <c r="GI110" s="2">
        <v>-2</v>
      </c>
      <c r="GJ110" s="2">
        <v>0</v>
      </c>
      <c r="GK110" s="2">
        <f>ROUND(R110*(R12)/100,2)</f>
        <v>0</v>
      </c>
      <c r="GL110" s="2">
        <f t="shared" si="107"/>
        <v>0</v>
      </c>
      <c r="GM110" s="2">
        <f t="shared" si="108"/>
        <v>463.03</v>
      </c>
      <c r="GN110" s="2">
        <f t="shared" si="109"/>
        <v>0</v>
      </c>
      <c r="GO110" s="2">
        <f t="shared" si="110"/>
        <v>463.03</v>
      </c>
      <c r="GP110" s="2">
        <f t="shared" si="111"/>
        <v>0</v>
      </c>
      <c r="GQ110" s="2"/>
      <c r="GR110" s="2">
        <v>0</v>
      </c>
      <c r="GS110" s="2">
        <v>3</v>
      </c>
      <c r="GT110" s="2">
        <v>0</v>
      </c>
      <c r="GU110" s="2" t="s">
        <v>719</v>
      </c>
      <c r="GV110" s="2">
        <f t="shared" si="112"/>
        <v>0</v>
      </c>
      <c r="GW110" s="2">
        <v>1</v>
      </c>
      <c r="GX110" s="2">
        <f t="shared" si="113"/>
        <v>0</v>
      </c>
      <c r="GY110" s="2"/>
      <c r="GZ110" s="2"/>
      <c r="HA110" s="2">
        <v>0</v>
      </c>
      <c r="HB110" s="2">
        <v>0</v>
      </c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>
        <v>0</v>
      </c>
      <c r="IL110" s="2"/>
      <c r="IM110" s="2"/>
      <c r="IN110" s="2"/>
      <c r="IO110" s="2"/>
      <c r="IP110" s="2"/>
      <c r="IQ110" s="2"/>
      <c r="IR110" s="2"/>
      <c r="IS110" s="2"/>
      <c r="IT110" s="2"/>
      <c r="IU110" s="2"/>
    </row>
    <row r="111" spans="1:255" x14ac:dyDescent="0.2">
      <c r="A111">
        <v>17</v>
      </c>
      <c r="B111">
        <v>1</v>
      </c>
      <c r="C111">
        <f>ROW(SmtRes!A524)</f>
        <v>524</v>
      </c>
      <c r="D111">
        <f>ROW(EtalonRes!A532)</f>
        <v>532</v>
      </c>
      <c r="E111" t="s">
        <v>112</v>
      </c>
      <c r="F111" t="s">
        <v>113</v>
      </c>
      <c r="G111" t="s">
        <v>114</v>
      </c>
      <c r="H111" t="s">
        <v>61</v>
      </c>
      <c r="I111">
        <v>0.2</v>
      </c>
      <c r="J111">
        <v>0</v>
      </c>
      <c r="O111">
        <f t="shared" si="75"/>
        <v>3467.48</v>
      </c>
      <c r="P111">
        <f t="shared" si="76"/>
        <v>0</v>
      </c>
      <c r="Q111">
        <f t="shared" si="77"/>
        <v>1491.89</v>
      </c>
      <c r="R111">
        <f t="shared" si="78"/>
        <v>183.21</v>
      </c>
      <c r="S111">
        <f t="shared" si="79"/>
        <v>1975.59</v>
      </c>
      <c r="T111">
        <f t="shared" si="80"/>
        <v>0</v>
      </c>
      <c r="U111">
        <f t="shared" si="81"/>
        <v>12.840000000000002</v>
      </c>
      <c r="V111">
        <f t="shared" si="82"/>
        <v>0</v>
      </c>
      <c r="W111">
        <f t="shared" si="83"/>
        <v>0</v>
      </c>
      <c r="X111">
        <f t="shared" si="84"/>
        <v>1467.98</v>
      </c>
      <c r="Y111">
        <f t="shared" si="85"/>
        <v>1036.22</v>
      </c>
      <c r="AA111">
        <v>28925308</v>
      </c>
      <c r="AB111">
        <f t="shared" si="86"/>
        <v>1500.9780000000001</v>
      </c>
      <c r="AC111">
        <f t="shared" si="87"/>
        <v>0</v>
      </c>
      <c r="AD111">
        <f t="shared" si="114"/>
        <v>968.76</v>
      </c>
      <c r="AE111">
        <f t="shared" si="115"/>
        <v>49.356000000000002</v>
      </c>
      <c r="AF111">
        <f t="shared" si="115"/>
        <v>532.21799999999996</v>
      </c>
      <c r="AG111">
        <f t="shared" si="91"/>
        <v>0</v>
      </c>
      <c r="AH111">
        <f t="shared" si="116"/>
        <v>64.2</v>
      </c>
      <c r="AI111">
        <f t="shared" si="116"/>
        <v>0</v>
      </c>
      <c r="AJ111">
        <f t="shared" si="94"/>
        <v>0</v>
      </c>
      <c r="AK111">
        <v>2667.04</v>
      </c>
      <c r="AL111">
        <v>165.41</v>
      </c>
      <c r="AM111">
        <v>1614.6</v>
      </c>
      <c r="AN111">
        <v>82.26</v>
      </c>
      <c r="AO111">
        <v>887.03</v>
      </c>
      <c r="AP111">
        <v>0</v>
      </c>
      <c r="AQ111">
        <v>107</v>
      </c>
      <c r="AR111">
        <v>0</v>
      </c>
      <c r="AS111">
        <v>0</v>
      </c>
      <c r="AT111">
        <v>68</v>
      </c>
      <c r="AU111">
        <v>48</v>
      </c>
      <c r="AV111">
        <v>1</v>
      </c>
      <c r="AW111">
        <v>1</v>
      </c>
      <c r="AZ111">
        <v>1</v>
      </c>
      <c r="BA111">
        <v>18.559999999999999</v>
      </c>
      <c r="BB111">
        <v>7.7</v>
      </c>
      <c r="BC111">
        <v>5.21</v>
      </c>
      <c r="BD111" t="s">
        <v>719</v>
      </c>
      <c r="BE111" t="s">
        <v>719</v>
      </c>
      <c r="BF111" t="s">
        <v>719</v>
      </c>
      <c r="BG111" t="s">
        <v>719</v>
      </c>
      <c r="BH111">
        <v>0</v>
      </c>
      <c r="BI111">
        <v>2</v>
      </c>
      <c r="BJ111" t="s">
        <v>115</v>
      </c>
      <c r="BM111">
        <v>106001</v>
      </c>
      <c r="BN111">
        <v>0</v>
      </c>
      <c r="BO111" t="s">
        <v>750</v>
      </c>
      <c r="BP111">
        <v>1</v>
      </c>
      <c r="BQ111">
        <v>3</v>
      </c>
      <c r="BR111">
        <v>0</v>
      </c>
      <c r="BS111">
        <v>18.559999999999999</v>
      </c>
      <c r="BT111">
        <v>1</v>
      </c>
      <c r="BU111">
        <v>1</v>
      </c>
      <c r="BV111">
        <v>1</v>
      </c>
      <c r="BW111">
        <v>1</v>
      </c>
      <c r="BX111">
        <v>1</v>
      </c>
      <c r="BY111" t="s">
        <v>719</v>
      </c>
      <c r="BZ111">
        <v>80</v>
      </c>
      <c r="CA111">
        <v>60</v>
      </c>
      <c r="CF111">
        <v>0</v>
      </c>
      <c r="CG111">
        <v>0</v>
      </c>
      <c r="CM111">
        <v>0</v>
      </c>
      <c r="CN111" t="s">
        <v>712</v>
      </c>
      <c r="CO111">
        <v>0</v>
      </c>
      <c r="CP111">
        <f t="shared" si="95"/>
        <v>3467.48</v>
      </c>
      <c r="CQ111">
        <f t="shared" si="96"/>
        <v>0</v>
      </c>
      <c r="CR111">
        <f t="shared" si="97"/>
        <v>7459.4520000000002</v>
      </c>
      <c r="CS111">
        <f t="shared" si="98"/>
        <v>916.04735999999991</v>
      </c>
      <c r="CT111">
        <f t="shared" si="99"/>
        <v>9877.9660799999983</v>
      </c>
      <c r="CU111">
        <f t="shared" si="100"/>
        <v>0</v>
      </c>
      <c r="CV111">
        <f t="shared" si="101"/>
        <v>64.2</v>
      </c>
      <c r="CW111">
        <f t="shared" si="102"/>
        <v>0</v>
      </c>
      <c r="CX111">
        <f t="shared" si="103"/>
        <v>0</v>
      </c>
      <c r="CY111">
        <f t="shared" si="104"/>
        <v>1467.9839999999999</v>
      </c>
      <c r="CZ111">
        <f t="shared" si="105"/>
        <v>1036.2239999999999</v>
      </c>
      <c r="DC111" t="s">
        <v>719</v>
      </c>
      <c r="DD111" t="s">
        <v>758</v>
      </c>
      <c r="DE111" t="s">
        <v>99</v>
      </c>
      <c r="DF111" t="s">
        <v>99</v>
      </c>
      <c r="DG111" t="s">
        <v>99</v>
      </c>
      <c r="DH111" t="s">
        <v>719</v>
      </c>
      <c r="DI111" t="s">
        <v>99</v>
      </c>
      <c r="DJ111" t="s">
        <v>99</v>
      </c>
      <c r="DK111" t="s">
        <v>719</v>
      </c>
      <c r="DL111" t="s">
        <v>719</v>
      </c>
      <c r="DM111" t="s">
        <v>719</v>
      </c>
      <c r="DN111">
        <v>0</v>
      </c>
      <c r="DO111">
        <v>0</v>
      </c>
      <c r="DP111">
        <v>1</v>
      </c>
      <c r="DQ111">
        <v>1</v>
      </c>
      <c r="DU111">
        <v>1009</v>
      </c>
      <c r="DV111" t="s">
        <v>61</v>
      </c>
      <c r="DW111" t="s">
        <v>61</v>
      </c>
      <c r="DX111">
        <v>1000</v>
      </c>
      <c r="EE111">
        <v>28232181</v>
      </c>
      <c r="EF111">
        <v>3</v>
      </c>
      <c r="EG111" t="s">
        <v>64</v>
      </c>
      <c r="EH111">
        <v>0</v>
      </c>
      <c r="EI111" t="s">
        <v>719</v>
      </c>
      <c r="EJ111">
        <v>2</v>
      </c>
      <c r="EK111">
        <v>106001</v>
      </c>
      <c r="EL111" t="s">
        <v>65</v>
      </c>
      <c r="EM111" t="s">
        <v>66</v>
      </c>
      <c r="EO111" t="s">
        <v>102</v>
      </c>
      <c r="EQ111">
        <v>0</v>
      </c>
      <c r="ER111">
        <v>2667.04</v>
      </c>
      <c r="ES111">
        <v>165.41</v>
      </c>
      <c r="ET111">
        <v>1614.6</v>
      </c>
      <c r="EU111">
        <v>82.26</v>
      </c>
      <c r="EV111">
        <v>887.03</v>
      </c>
      <c r="EW111">
        <v>107</v>
      </c>
      <c r="EX111">
        <v>0</v>
      </c>
      <c r="EY111">
        <v>0</v>
      </c>
      <c r="FQ111">
        <v>0</v>
      </c>
      <c r="FR111">
        <f t="shared" si="106"/>
        <v>0</v>
      </c>
      <c r="FS111">
        <v>0</v>
      </c>
      <c r="FV111" t="s">
        <v>749</v>
      </c>
      <c r="FW111" t="s">
        <v>751</v>
      </c>
      <c r="FX111">
        <v>80</v>
      </c>
      <c r="FY111">
        <v>60</v>
      </c>
      <c r="GA111" t="s">
        <v>719</v>
      </c>
      <c r="GD111">
        <v>0</v>
      </c>
      <c r="GF111">
        <v>-1884184797</v>
      </c>
      <c r="GG111">
        <v>2</v>
      </c>
      <c r="GH111">
        <v>1</v>
      </c>
      <c r="GI111">
        <v>4</v>
      </c>
      <c r="GJ111">
        <v>0</v>
      </c>
      <c r="GK111">
        <f>ROUND(R111*(S12)/100,2)</f>
        <v>0</v>
      </c>
      <c r="GL111">
        <f t="shared" si="107"/>
        <v>0</v>
      </c>
      <c r="GM111">
        <f t="shared" si="108"/>
        <v>5971.68</v>
      </c>
      <c r="GN111">
        <f t="shared" si="109"/>
        <v>0</v>
      </c>
      <c r="GO111">
        <f t="shared" si="110"/>
        <v>5971.68</v>
      </c>
      <c r="GP111">
        <f t="shared" si="111"/>
        <v>0</v>
      </c>
      <c r="GR111">
        <v>0</v>
      </c>
      <c r="GS111">
        <v>3</v>
      </c>
      <c r="GT111">
        <v>0</v>
      </c>
      <c r="GU111" t="s">
        <v>719</v>
      </c>
      <c r="GV111">
        <f t="shared" si="112"/>
        <v>0</v>
      </c>
      <c r="GW111">
        <v>1</v>
      </c>
      <c r="GX111">
        <f t="shared" si="113"/>
        <v>0</v>
      </c>
      <c r="HA111">
        <v>0</v>
      </c>
      <c r="HB111">
        <v>0</v>
      </c>
      <c r="IK111">
        <v>0</v>
      </c>
    </row>
    <row r="112" spans="1:255" x14ac:dyDescent="0.2">
      <c r="A112" s="2">
        <v>17</v>
      </c>
      <c r="B112" s="2">
        <v>1</v>
      </c>
      <c r="C112" s="2">
        <f>ROW(SmtRes!A545)</f>
        <v>545</v>
      </c>
      <c r="D112" s="2">
        <f>ROW(EtalonRes!A554)</f>
        <v>554</v>
      </c>
      <c r="E112" s="2" t="s">
        <v>116</v>
      </c>
      <c r="F112" s="2" t="s">
        <v>117</v>
      </c>
      <c r="G112" s="2" t="s">
        <v>118</v>
      </c>
      <c r="H112" s="2" t="s">
        <v>61</v>
      </c>
      <c r="I112" s="2">
        <v>0.26</v>
      </c>
      <c r="J112" s="2">
        <v>0</v>
      </c>
      <c r="K112" s="2"/>
      <c r="L112" s="2"/>
      <c r="M112" s="2"/>
      <c r="N112" s="2"/>
      <c r="O112" s="2">
        <f t="shared" si="75"/>
        <v>409.21</v>
      </c>
      <c r="P112" s="2">
        <f t="shared" si="76"/>
        <v>0</v>
      </c>
      <c r="Q112" s="2">
        <f t="shared" si="77"/>
        <v>343.25</v>
      </c>
      <c r="R112" s="2">
        <f t="shared" si="78"/>
        <v>24.47</v>
      </c>
      <c r="S112" s="2">
        <f t="shared" si="79"/>
        <v>65.959999999999994</v>
      </c>
      <c r="T112" s="2">
        <f t="shared" si="80"/>
        <v>0</v>
      </c>
      <c r="U112" s="2">
        <f t="shared" si="81"/>
        <v>7.344792</v>
      </c>
      <c r="V112" s="2">
        <f t="shared" si="82"/>
        <v>0</v>
      </c>
      <c r="W112" s="2">
        <f t="shared" si="83"/>
        <v>0</v>
      </c>
      <c r="X112" s="2">
        <f t="shared" si="84"/>
        <v>81.39</v>
      </c>
      <c r="Y112" s="2">
        <f t="shared" si="85"/>
        <v>65.11</v>
      </c>
      <c r="Z112" s="2"/>
      <c r="AA112" s="2">
        <v>28925307</v>
      </c>
      <c r="AB112" s="2">
        <f t="shared" si="86"/>
        <v>1573.8576</v>
      </c>
      <c r="AC112" s="2">
        <f t="shared" si="87"/>
        <v>0</v>
      </c>
      <c r="AD112" s="2">
        <f>ROUND((((((ET112*1.2)*0.7))-(((EU112*1.2)*0.7)))+AE112),6)</f>
        <v>1320.1776</v>
      </c>
      <c r="AE112" s="2">
        <f>ROUND((((EU112*1.2)*0.7)),6)</f>
        <v>94.130399999999995</v>
      </c>
      <c r="AF112" s="2">
        <f>ROUND((((EV112*1.2)*0.7)),6)</f>
        <v>253.68</v>
      </c>
      <c r="AG112" s="2">
        <f t="shared" si="91"/>
        <v>0</v>
      </c>
      <c r="AH112" s="2">
        <f>(((EW112*1.2)*0.7))</f>
        <v>28.249199999999998</v>
      </c>
      <c r="AI112" s="2">
        <f>(((EX112*1.2)*0.7))</f>
        <v>0</v>
      </c>
      <c r="AJ112" s="2">
        <f t="shared" si="94"/>
        <v>0</v>
      </c>
      <c r="AK112" s="2">
        <v>2055.67</v>
      </c>
      <c r="AL112" s="2">
        <v>182.03</v>
      </c>
      <c r="AM112" s="2">
        <v>1571.64</v>
      </c>
      <c r="AN112" s="2">
        <v>112.06</v>
      </c>
      <c r="AO112" s="2">
        <v>302</v>
      </c>
      <c r="AP112" s="2">
        <v>0</v>
      </c>
      <c r="AQ112" s="2">
        <v>33.630000000000003</v>
      </c>
      <c r="AR112" s="2">
        <v>0</v>
      </c>
      <c r="AS112" s="2">
        <v>0</v>
      </c>
      <c r="AT112" s="2">
        <v>90</v>
      </c>
      <c r="AU112" s="2">
        <v>72</v>
      </c>
      <c r="AV112" s="2">
        <v>1</v>
      </c>
      <c r="AW112" s="2">
        <v>1</v>
      </c>
      <c r="AX112" s="2"/>
      <c r="AY112" s="2"/>
      <c r="AZ112" s="2">
        <v>1</v>
      </c>
      <c r="BA112" s="2">
        <v>1</v>
      </c>
      <c r="BB112" s="2">
        <v>1</v>
      </c>
      <c r="BC112" s="2">
        <v>1</v>
      </c>
      <c r="BD112" s="2" t="s">
        <v>719</v>
      </c>
      <c r="BE112" s="2" t="s">
        <v>719</v>
      </c>
      <c r="BF112" s="2" t="s">
        <v>719</v>
      </c>
      <c r="BG112" s="2" t="s">
        <v>719</v>
      </c>
      <c r="BH112" s="2">
        <v>0</v>
      </c>
      <c r="BI112" s="2">
        <v>1</v>
      </c>
      <c r="BJ112" s="2" t="s">
        <v>119</v>
      </c>
      <c r="BK112" s="2"/>
      <c r="BL112" s="2"/>
      <c r="BM112" s="2">
        <v>9001</v>
      </c>
      <c r="BN112" s="2">
        <v>0</v>
      </c>
      <c r="BO112" s="2" t="s">
        <v>719</v>
      </c>
      <c r="BP112" s="2">
        <v>0</v>
      </c>
      <c r="BQ112" s="2">
        <v>2</v>
      </c>
      <c r="BR112" s="2">
        <v>0</v>
      </c>
      <c r="BS112" s="2">
        <v>1</v>
      </c>
      <c r="BT112" s="2">
        <v>1</v>
      </c>
      <c r="BU112" s="2">
        <v>1</v>
      </c>
      <c r="BV112" s="2">
        <v>1</v>
      </c>
      <c r="BW112" s="2">
        <v>1</v>
      </c>
      <c r="BX112" s="2">
        <v>1</v>
      </c>
      <c r="BY112" s="2" t="s">
        <v>719</v>
      </c>
      <c r="BZ112" s="2">
        <v>90</v>
      </c>
      <c r="CA112" s="2">
        <v>85</v>
      </c>
      <c r="CB112" s="2"/>
      <c r="CC112" s="2"/>
      <c r="CD112" s="2"/>
      <c r="CE112" s="2"/>
      <c r="CF112" s="2">
        <v>0</v>
      </c>
      <c r="CG112" s="2">
        <v>0</v>
      </c>
      <c r="CH112" s="2"/>
      <c r="CI112" s="2"/>
      <c r="CJ112" s="2"/>
      <c r="CK112" s="2"/>
      <c r="CL112" s="2"/>
      <c r="CM112" s="2">
        <v>0</v>
      </c>
      <c r="CN112" s="2" t="s">
        <v>713</v>
      </c>
      <c r="CO112" s="2">
        <v>0</v>
      </c>
      <c r="CP112" s="2">
        <f t="shared" si="95"/>
        <v>409.21</v>
      </c>
      <c r="CQ112" s="2">
        <f t="shared" si="96"/>
        <v>0</v>
      </c>
      <c r="CR112" s="2">
        <f t="shared" si="97"/>
        <v>1320.1776</v>
      </c>
      <c r="CS112" s="2">
        <f t="shared" si="98"/>
        <v>94.130399999999995</v>
      </c>
      <c r="CT112" s="2">
        <f t="shared" si="99"/>
        <v>253.68</v>
      </c>
      <c r="CU112" s="2">
        <f t="shared" si="100"/>
        <v>0</v>
      </c>
      <c r="CV112" s="2">
        <f t="shared" si="101"/>
        <v>28.249199999999998</v>
      </c>
      <c r="CW112" s="2">
        <f t="shared" si="102"/>
        <v>0</v>
      </c>
      <c r="CX112" s="2">
        <f t="shared" si="103"/>
        <v>0</v>
      </c>
      <c r="CY112" s="2">
        <f t="shared" si="104"/>
        <v>81.386999999999986</v>
      </c>
      <c r="CZ112" s="2">
        <f t="shared" si="105"/>
        <v>65.109599999999986</v>
      </c>
      <c r="DA112" s="2"/>
      <c r="DB112" s="2"/>
      <c r="DC112" s="2" t="s">
        <v>719</v>
      </c>
      <c r="DD112" s="2" t="s">
        <v>758</v>
      </c>
      <c r="DE112" s="2" t="s">
        <v>120</v>
      </c>
      <c r="DF112" s="2" t="s">
        <v>120</v>
      </c>
      <c r="DG112" s="2" t="s">
        <v>120</v>
      </c>
      <c r="DH112" s="2" t="s">
        <v>719</v>
      </c>
      <c r="DI112" s="2" t="s">
        <v>120</v>
      </c>
      <c r="DJ112" s="2" t="s">
        <v>120</v>
      </c>
      <c r="DK112" s="2" t="s">
        <v>719</v>
      </c>
      <c r="DL112" s="2" t="s">
        <v>719</v>
      </c>
      <c r="DM112" s="2" t="s">
        <v>719</v>
      </c>
      <c r="DN112" s="2">
        <v>0</v>
      </c>
      <c r="DO112" s="2">
        <v>0</v>
      </c>
      <c r="DP112" s="2">
        <v>1</v>
      </c>
      <c r="DQ112" s="2">
        <v>1</v>
      </c>
      <c r="DR112" s="2"/>
      <c r="DS112" s="2"/>
      <c r="DT112" s="2"/>
      <c r="DU112" s="2">
        <v>1009</v>
      </c>
      <c r="DV112" s="2" t="s">
        <v>61</v>
      </c>
      <c r="DW112" s="2" t="s">
        <v>61</v>
      </c>
      <c r="DX112" s="2">
        <v>1000</v>
      </c>
      <c r="DY112" s="2"/>
      <c r="DZ112" s="2"/>
      <c r="EA112" s="2"/>
      <c r="EB112" s="2"/>
      <c r="EC112" s="2"/>
      <c r="ED112" s="2"/>
      <c r="EE112" s="2">
        <v>28232299</v>
      </c>
      <c r="EF112" s="2">
        <v>2</v>
      </c>
      <c r="EG112" s="2" t="s">
        <v>745</v>
      </c>
      <c r="EH112" s="2">
        <v>0</v>
      </c>
      <c r="EI112" s="2" t="s">
        <v>719</v>
      </c>
      <c r="EJ112" s="2">
        <v>1</v>
      </c>
      <c r="EK112" s="2">
        <v>9001</v>
      </c>
      <c r="EL112" s="2" t="s">
        <v>91</v>
      </c>
      <c r="EM112" s="2" t="s">
        <v>92</v>
      </c>
      <c r="EN112" s="2"/>
      <c r="EO112" s="2" t="s">
        <v>121</v>
      </c>
      <c r="EP112" s="2"/>
      <c r="EQ112" s="2">
        <v>0</v>
      </c>
      <c r="ER112" s="2">
        <v>2055.67</v>
      </c>
      <c r="ES112" s="2">
        <v>182.03</v>
      </c>
      <c r="ET112" s="2">
        <v>1571.64</v>
      </c>
      <c r="EU112" s="2">
        <v>112.06</v>
      </c>
      <c r="EV112" s="2">
        <v>302</v>
      </c>
      <c r="EW112" s="2">
        <v>33.630000000000003</v>
      </c>
      <c r="EX112" s="2">
        <v>0</v>
      </c>
      <c r="EY112" s="2">
        <v>0</v>
      </c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>
        <v>0</v>
      </c>
      <c r="FR112" s="2">
        <f t="shared" si="106"/>
        <v>0</v>
      </c>
      <c r="FS112" s="2">
        <v>0</v>
      </c>
      <c r="FT112" s="2"/>
      <c r="FU112" s="2" t="s">
        <v>749</v>
      </c>
      <c r="FV112" s="2"/>
      <c r="FW112" s="2"/>
      <c r="FX112" s="2">
        <v>90</v>
      </c>
      <c r="FY112" s="2">
        <v>72.25</v>
      </c>
      <c r="FZ112" s="2"/>
      <c r="GA112" s="2" t="s">
        <v>719</v>
      </c>
      <c r="GB112" s="2"/>
      <c r="GC112" s="2"/>
      <c r="GD112" s="2">
        <v>0</v>
      </c>
      <c r="GE112" s="2"/>
      <c r="GF112" s="2">
        <v>738501819</v>
      </c>
      <c r="GG112" s="2">
        <v>2</v>
      </c>
      <c r="GH112" s="2">
        <v>1</v>
      </c>
      <c r="GI112" s="2">
        <v>-2</v>
      </c>
      <c r="GJ112" s="2">
        <v>0</v>
      </c>
      <c r="GK112" s="2">
        <f>ROUND(R112*(R12)/100,2)</f>
        <v>0</v>
      </c>
      <c r="GL112" s="2">
        <f t="shared" si="107"/>
        <v>0</v>
      </c>
      <c r="GM112" s="2">
        <f t="shared" si="108"/>
        <v>555.71</v>
      </c>
      <c r="GN112" s="2">
        <f t="shared" si="109"/>
        <v>555.71</v>
      </c>
      <c r="GO112" s="2">
        <f t="shared" si="110"/>
        <v>0</v>
      </c>
      <c r="GP112" s="2">
        <f t="shared" si="111"/>
        <v>0</v>
      </c>
      <c r="GQ112" s="2"/>
      <c r="GR112" s="2">
        <v>0</v>
      </c>
      <c r="GS112" s="2">
        <v>3</v>
      </c>
      <c r="GT112" s="2">
        <v>0</v>
      </c>
      <c r="GU112" s="2" t="s">
        <v>719</v>
      </c>
      <c r="GV112" s="2">
        <f t="shared" si="112"/>
        <v>0</v>
      </c>
      <c r="GW112" s="2">
        <v>1</v>
      </c>
      <c r="GX112" s="2">
        <f t="shared" si="113"/>
        <v>0</v>
      </c>
      <c r="GY112" s="2"/>
      <c r="GZ112" s="2"/>
      <c r="HA112" s="2">
        <v>0</v>
      </c>
      <c r="HB112" s="2">
        <v>0</v>
      </c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>
        <v>0</v>
      </c>
      <c r="IL112" s="2"/>
      <c r="IM112" s="2"/>
      <c r="IN112" s="2"/>
      <c r="IO112" s="2"/>
      <c r="IP112" s="2"/>
      <c r="IQ112" s="2"/>
      <c r="IR112" s="2"/>
      <c r="IS112" s="2"/>
      <c r="IT112" s="2"/>
      <c r="IU112" s="2"/>
    </row>
    <row r="113" spans="1:245" x14ac:dyDescent="0.2">
      <c r="A113">
        <v>17</v>
      </c>
      <c r="B113">
        <v>1</v>
      </c>
      <c r="C113">
        <f>ROW(SmtRes!A566)</f>
        <v>566</v>
      </c>
      <c r="D113">
        <f>ROW(EtalonRes!A576)</f>
        <v>576</v>
      </c>
      <c r="E113" t="s">
        <v>116</v>
      </c>
      <c r="F113" t="s">
        <v>117</v>
      </c>
      <c r="G113" t="s">
        <v>118</v>
      </c>
      <c r="H113" t="s">
        <v>61</v>
      </c>
      <c r="I113">
        <v>0.26</v>
      </c>
      <c r="J113">
        <v>0</v>
      </c>
      <c r="O113">
        <f t="shared" si="75"/>
        <v>3867.16</v>
      </c>
      <c r="P113">
        <f t="shared" si="76"/>
        <v>0</v>
      </c>
      <c r="Q113">
        <f t="shared" si="77"/>
        <v>2643</v>
      </c>
      <c r="R113">
        <f t="shared" si="78"/>
        <v>454.24</v>
      </c>
      <c r="S113">
        <f t="shared" si="79"/>
        <v>1224.1600000000001</v>
      </c>
      <c r="T113">
        <f t="shared" si="80"/>
        <v>0</v>
      </c>
      <c r="U113">
        <f t="shared" si="81"/>
        <v>7.344792</v>
      </c>
      <c r="V113">
        <f t="shared" si="82"/>
        <v>0</v>
      </c>
      <c r="W113">
        <f t="shared" si="83"/>
        <v>0</v>
      </c>
      <c r="X113">
        <f t="shared" si="84"/>
        <v>1292.3699999999999</v>
      </c>
      <c r="Y113">
        <f t="shared" si="85"/>
        <v>973.47</v>
      </c>
      <c r="AA113">
        <v>28925308</v>
      </c>
      <c r="AB113">
        <f t="shared" si="86"/>
        <v>1573.8576</v>
      </c>
      <c r="AC113">
        <f t="shared" si="87"/>
        <v>0</v>
      </c>
      <c r="AD113">
        <f>ROUND((((((ET113*1.2)*0.7))-(((EU113*1.2)*0.7)))+AE113),6)</f>
        <v>1320.1776</v>
      </c>
      <c r="AE113">
        <f>ROUND((((EU113*1.2)*0.7)),6)</f>
        <v>94.130399999999995</v>
      </c>
      <c r="AF113">
        <f>ROUND((((EV113*1.2)*0.7)),6)</f>
        <v>253.68</v>
      </c>
      <c r="AG113">
        <f t="shared" si="91"/>
        <v>0</v>
      </c>
      <c r="AH113">
        <f>(((EW113*1.2)*0.7))</f>
        <v>28.249199999999998</v>
      </c>
      <c r="AI113">
        <f>(((EX113*1.2)*0.7))</f>
        <v>0</v>
      </c>
      <c r="AJ113">
        <f t="shared" si="94"/>
        <v>0</v>
      </c>
      <c r="AK113">
        <v>2055.67</v>
      </c>
      <c r="AL113">
        <v>182.03</v>
      </c>
      <c r="AM113">
        <v>1571.64</v>
      </c>
      <c r="AN113">
        <v>112.06</v>
      </c>
      <c r="AO113">
        <v>302</v>
      </c>
      <c r="AP113">
        <v>0</v>
      </c>
      <c r="AQ113">
        <v>33.630000000000003</v>
      </c>
      <c r="AR113">
        <v>0</v>
      </c>
      <c r="AS113">
        <v>0</v>
      </c>
      <c r="AT113">
        <v>77</v>
      </c>
      <c r="AU113">
        <v>58</v>
      </c>
      <c r="AV113">
        <v>1</v>
      </c>
      <c r="AW113">
        <v>1</v>
      </c>
      <c r="AZ113">
        <v>1</v>
      </c>
      <c r="BA113">
        <v>18.559999999999999</v>
      </c>
      <c r="BB113">
        <v>7.7</v>
      </c>
      <c r="BC113">
        <v>5.21</v>
      </c>
      <c r="BD113" t="s">
        <v>719</v>
      </c>
      <c r="BE113" t="s">
        <v>719</v>
      </c>
      <c r="BF113" t="s">
        <v>719</v>
      </c>
      <c r="BG113" t="s">
        <v>719</v>
      </c>
      <c r="BH113">
        <v>0</v>
      </c>
      <c r="BI113">
        <v>1</v>
      </c>
      <c r="BJ113" t="s">
        <v>119</v>
      </c>
      <c r="BM113">
        <v>9001</v>
      </c>
      <c r="BN113">
        <v>0</v>
      </c>
      <c r="BO113" t="s">
        <v>750</v>
      </c>
      <c r="BP113">
        <v>1</v>
      </c>
      <c r="BQ113">
        <v>2</v>
      </c>
      <c r="BR113">
        <v>0</v>
      </c>
      <c r="BS113">
        <v>18.559999999999999</v>
      </c>
      <c r="BT113">
        <v>1</v>
      </c>
      <c r="BU113">
        <v>1</v>
      </c>
      <c r="BV113">
        <v>1</v>
      </c>
      <c r="BW113">
        <v>1</v>
      </c>
      <c r="BX113">
        <v>1</v>
      </c>
      <c r="BY113" t="s">
        <v>719</v>
      </c>
      <c r="BZ113">
        <v>90</v>
      </c>
      <c r="CA113">
        <v>85</v>
      </c>
      <c r="CF113">
        <v>0</v>
      </c>
      <c r="CG113">
        <v>0</v>
      </c>
      <c r="CM113">
        <v>0</v>
      </c>
      <c r="CN113" t="s">
        <v>713</v>
      </c>
      <c r="CO113">
        <v>0</v>
      </c>
      <c r="CP113">
        <f t="shared" si="95"/>
        <v>3867.16</v>
      </c>
      <c r="CQ113">
        <f t="shared" si="96"/>
        <v>0</v>
      </c>
      <c r="CR113">
        <f t="shared" si="97"/>
        <v>10165.36752</v>
      </c>
      <c r="CS113">
        <f t="shared" si="98"/>
        <v>1747.0602239999998</v>
      </c>
      <c r="CT113">
        <f t="shared" si="99"/>
        <v>4708.3008</v>
      </c>
      <c r="CU113">
        <f t="shared" si="100"/>
        <v>0</v>
      </c>
      <c r="CV113">
        <f t="shared" si="101"/>
        <v>28.249199999999998</v>
      </c>
      <c r="CW113">
        <f t="shared" si="102"/>
        <v>0</v>
      </c>
      <c r="CX113">
        <f t="shared" si="103"/>
        <v>0</v>
      </c>
      <c r="CY113">
        <f t="shared" si="104"/>
        <v>1292.3679999999999</v>
      </c>
      <c r="CZ113">
        <f t="shared" si="105"/>
        <v>973.47200000000009</v>
      </c>
      <c r="DC113" t="s">
        <v>719</v>
      </c>
      <c r="DD113" t="s">
        <v>758</v>
      </c>
      <c r="DE113" t="s">
        <v>120</v>
      </c>
      <c r="DF113" t="s">
        <v>120</v>
      </c>
      <c r="DG113" t="s">
        <v>120</v>
      </c>
      <c r="DH113" t="s">
        <v>719</v>
      </c>
      <c r="DI113" t="s">
        <v>120</v>
      </c>
      <c r="DJ113" t="s">
        <v>120</v>
      </c>
      <c r="DK113" t="s">
        <v>719</v>
      </c>
      <c r="DL113" t="s">
        <v>719</v>
      </c>
      <c r="DM113" t="s">
        <v>719</v>
      </c>
      <c r="DN113">
        <v>0</v>
      </c>
      <c r="DO113">
        <v>0</v>
      </c>
      <c r="DP113">
        <v>1</v>
      </c>
      <c r="DQ113">
        <v>1</v>
      </c>
      <c r="DU113">
        <v>1009</v>
      </c>
      <c r="DV113" t="s">
        <v>61</v>
      </c>
      <c r="DW113" t="s">
        <v>61</v>
      </c>
      <c r="DX113">
        <v>1000</v>
      </c>
      <c r="EE113">
        <v>28232299</v>
      </c>
      <c r="EF113">
        <v>2</v>
      </c>
      <c r="EG113" t="s">
        <v>745</v>
      </c>
      <c r="EH113">
        <v>0</v>
      </c>
      <c r="EI113" t="s">
        <v>719</v>
      </c>
      <c r="EJ113">
        <v>1</v>
      </c>
      <c r="EK113">
        <v>9001</v>
      </c>
      <c r="EL113" t="s">
        <v>91</v>
      </c>
      <c r="EM113" t="s">
        <v>92</v>
      </c>
      <c r="EO113" t="s">
        <v>121</v>
      </c>
      <c r="EQ113">
        <v>0</v>
      </c>
      <c r="ER113">
        <v>2055.67</v>
      </c>
      <c r="ES113">
        <v>182.03</v>
      </c>
      <c r="ET113">
        <v>1571.64</v>
      </c>
      <c r="EU113">
        <v>112.06</v>
      </c>
      <c r="EV113">
        <v>302</v>
      </c>
      <c r="EW113">
        <v>33.630000000000003</v>
      </c>
      <c r="EX113">
        <v>0</v>
      </c>
      <c r="EY113">
        <v>0</v>
      </c>
      <c r="FQ113">
        <v>0</v>
      </c>
      <c r="FR113">
        <f t="shared" si="106"/>
        <v>0</v>
      </c>
      <c r="FS113">
        <v>0</v>
      </c>
      <c r="FU113" t="s">
        <v>749</v>
      </c>
      <c r="FV113" t="s">
        <v>749</v>
      </c>
      <c r="FW113" t="s">
        <v>751</v>
      </c>
      <c r="FX113">
        <v>90</v>
      </c>
      <c r="FY113">
        <v>72.25</v>
      </c>
      <c r="GA113" t="s">
        <v>719</v>
      </c>
      <c r="GD113">
        <v>0</v>
      </c>
      <c r="GF113">
        <v>738501819</v>
      </c>
      <c r="GG113">
        <v>2</v>
      </c>
      <c r="GH113">
        <v>1</v>
      </c>
      <c r="GI113">
        <v>4</v>
      </c>
      <c r="GJ113">
        <v>0</v>
      </c>
      <c r="GK113">
        <f>ROUND(R113*(S12)/100,2)</f>
        <v>0</v>
      </c>
      <c r="GL113">
        <f t="shared" si="107"/>
        <v>0</v>
      </c>
      <c r="GM113">
        <f t="shared" si="108"/>
        <v>6133</v>
      </c>
      <c r="GN113">
        <f t="shared" si="109"/>
        <v>6133</v>
      </c>
      <c r="GO113">
        <f t="shared" si="110"/>
        <v>0</v>
      </c>
      <c r="GP113">
        <f t="shared" si="111"/>
        <v>0</v>
      </c>
      <c r="GR113">
        <v>0</v>
      </c>
      <c r="GS113">
        <v>3</v>
      </c>
      <c r="GT113">
        <v>0</v>
      </c>
      <c r="GU113" t="s">
        <v>719</v>
      </c>
      <c r="GV113">
        <f t="shared" si="112"/>
        <v>0</v>
      </c>
      <c r="GW113">
        <v>1</v>
      </c>
      <c r="GX113">
        <f t="shared" si="113"/>
        <v>0</v>
      </c>
      <c r="HA113">
        <v>0</v>
      </c>
      <c r="HB113">
        <v>0</v>
      </c>
      <c r="IK113">
        <v>0</v>
      </c>
    </row>
    <row r="115" spans="1:245" x14ac:dyDescent="0.2">
      <c r="A115" s="3">
        <v>51</v>
      </c>
      <c r="B115" s="3">
        <f>B82</f>
        <v>1</v>
      </c>
      <c r="C115" s="3">
        <f>A82</f>
        <v>4</v>
      </c>
      <c r="D115" s="3">
        <f>ROW(A82)</f>
        <v>82</v>
      </c>
      <c r="E115" s="3"/>
      <c r="F115" s="3" t="str">
        <f>IF(F82&lt;&gt;"",F82,"")</f>
        <v>2</v>
      </c>
      <c r="G115" s="3" t="str">
        <f>IF(G82&lt;&gt;"",G82,"")</f>
        <v>демонтажные работы</v>
      </c>
      <c r="H115" s="3">
        <v>0</v>
      </c>
      <c r="I115" s="3"/>
      <c r="J115" s="3"/>
      <c r="K115" s="3"/>
      <c r="L115" s="3"/>
      <c r="M115" s="3"/>
      <c r="N115" s="3"/>
      <c r="O115" s="3">
        <f t="shared" ref="O115:T115" si="117">ROUND(AB115,2)</f>
        <v>29292.62</v>
      </c>
      <c r="P115" s="3">
        <f t="shared" si="117"/>
        <v>0</v>
      </c>
      <c r="Q115" s="3">
        <f t="shared" si="117"/>
        <v>13090.91</v>
      </c>
      <c r="R115" s="3">
        <f t="shared" si="117"/>
        <v>952.73</v>
      </c>
      <c r="S115" s="3">
        <f t="shared" si="117"/>
        <v>16201.71</v>
      </c>
      <c r="T115" s="3">
        <f t="shared" si="117"/>
        <v>0</v>
      </c>
      <c r="U115" s="3">
        <f>AH115</f>
        <v>1719.1407120000001</v>
      </c>
      <c r="V115" s="3">
        <f>AI115</f>
        <v>0</v>
      </c>
      <c r="W115" s="3">
        <f>ROUND(AJ115,2)</f>
        <v>0</v>
      </c>
      <c r="X115" s="3">
        <f>ROUND(AK115,2)</f>
        <v>13734.49</v>
      </c>
      <c r="Y115" s="3">
        <f>ROUND(AL115,2)</f>
        <v>10305.780000000001</v>
      </c>
      <c r="Z115" s="3"/>
      <c r="AA115" s="3"/>
      <c r="AB115" s="3">
        <f>ROUND(SUMIF(AA86:AA113,"=28925307",O86:O113),2)</f>
        <v>29292.62</v>
      </c>
      <c r="AC115" s="3">
        <f>ROUND(SUMIF(AA86:AA113,"=28925307",P86:P113),2)</f>
        <v>0</v>
      </c>
      <c r="AD115" s="3">
        <f>ROUND(SUMIF(AA86:AA113,"=28925307",Q86:Q113),2)</f>
        <v>13090.91</v>
      </c>
      <c r="AE115" s="3">
        <f>ROUND(SUMIF(AA86:AA113,"=28925307",R86:R113),2)</f>
        <v>952.73</v>
      </c>
      <c r="AF115" s="3">
        <f>ROUND(SUMIF(AA86:AA113,"=28925307",S86:S113),2)</f>
        <v>16201.71</v>
      </c>
      <c r="AG115" s="3">
        <f>ROUND(SUMIF(AA86:AA113,"=28925307",T86:T113),2)</f>
        <v>0</v>
      </c>
      <c r="AH115" s="3">
        <f>SUMIF(AA86:AA113,"=28925307",U86:U113)</f>
        <v>1719.1407120000001</v>
      </c>
      <c r="AI115" s="3">
        <f>SUMIF(AA86:AA113,"=28925307",V86:V113)</f>
        <v>0</v>
      </c>
      <c r="AJ115" s="3">
        <f>ROUND(SUMIF(AA86:AA113,"=28925307",W86:W113),2)</f>
        <v>0</v>
      </c>
      <c r="AK115" s="3">
        <f>ROUND(SUMIF(AA86:AA113,"=28925307",X86:X113),2)</f>
        <v>13734.49</v>
      </c>
      <c r="AL115" s="3">
        <f>ROUND(SUMIF(AA86:AA113,"=28925307",Y86:Y113),2)</f>
        <v>10305.780000000001</v>
      </c>
      <c r="AM115" s="3"/>
      <c r="AN115" s="3"/>
      <c r="AO115" s="3">
        <f t="shared" ref="AO115:BC115" si="118">ROUND(BX115,2)</f>
        <v>0</v>
      </c>
      <c r="AP115" s="3">
        <f t="shared" si="118"/>
        <v>0</v>
      </c>
      <c r="AQ115" s="3">
        <f t="shared" si="118"/>
        <v>0</v>
      </c>
      <c r="AR115" s="3">
        <f t="shared" si="118"/>
        <v>53332.89</v>
      </c>
      <c r="AS115" s="3">
        <f t="shared" si="118"/>
        <v>611.01</v>
      </c>
      <c r="AT115" s="3">
        <f t="shared" si="118"/>
        <v>52721.88</v>
      </c>
      <c r="AU115" s="3">
        <f t="shared" si="118"/>
        <v>0</v>
      </c>
      <c r="AV115" s="3">
        <f t="shared" si="118"/>
        <v>0</v>
      </c>
      <c r="AW115" s="3">
        <f t="shared" si="118"/>
        <v>0</v>
      </c>
      <c r="AX115" s="3">
        <f t="shared" si="118"/>
        <v>0</v>
      </c>
      <c r="AY115" s="3">
        <f t="shared" si="118"/>
        <v>0</v>
      </c>
      <c r="AZ115" s="3">
        <f t="shared" si="118"/>
        <v>0</v>
      </c>
      <c r="BA115" s="3">
        <f t="shared" si="118"/>
        <v>0</v>
      </c>
      <c r="BB115" s="3">
        <f t="shared" si="118"/>
        <v>0</v>
      </c>
      <c r="BC115" s="3">
        <f t="shared" si="118"/>
        <v>0</v>
      </c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>
        <f>ROUND(SUMIF(AA86:AA113,"=28925307",FQ86:FQ113),2)</f>
        <v>0</v>
      </c>
      <c r="BY115" s="3">
        <f>ROUND(SUMIF(AA86:AA113,"=28925307",FR86:FR113),2)</f>
        <v>0</v>
      </c>
      <c r="BZ115" s="3">
        <f>ROUND(SUMIF(AA86:AA113,"=28925307",GL86:GL113),2)</f>
        <v>0</v>
      </c>
      <c r="CA115" s="3">
        <f>ROUND(SUMIF(AA86:AA113,"=28925307",GM86:GM113),2)</f>
        <v>53332.89</v>
      </c>
      <c r="CB115" s="3">
        <f>ROUND(SUMIF(AA86:AA113,"=28925307",GN86:GN113),2)</f>
        <v>611.01</v>
      </c>
      <c r="CC115" s="3">
        <f>ROUND(SUMIF(AA86:AA113,"=28925307",GO86:GO113),2)</f>
        <v>52721.88</v>
      </c>
      <c r="CD115" s="3">
        <f>ROUND(SUMIF(AA86:AA113,"=28925307",GP86:GP113),2)</f>
        <v>0</v>
      </c>
      <c r="CE115" s="3">
        <f>AC115-BX115</f>
        <v>0</v>
      </c>
      <c r="CF115" s="3">
        <f>AC115-BY115</f>
        <v>0</v>
      </c>
      <c r="CG115" s="3">
        <f>BX115-BZ115</f>
        <v>0</v>
      </c>
      <c r="CH115" s="3">
        <f>AC115-BX115-BY115+BZ115</f>
        <v>0</v>
      </c>
      <c r="CI115" s="3">
        <f>BY115-BZ115</f>
        <v>0</v>
      </c>
      <c r="CJ115" s="3">
        <f>ROUND(SUMIF(AA86:AA113,"=28925307",GX86:GX113),2)</f>
        <v>0</v>
      </c>
      <c r="CK115" s="3">
        <f>ROUND(SUMIF(AA86:AA113,"=28925307",GY86:GY113),2)</f>
        <v>0</v>
      </c>
      <c r="CL115" s="3">
        <f>ROUND(SUMIF(AA86:AA113,"=28925307",GZ86:GZ113),2)</f>
        <v>0</v>
      </c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4">
        <f t="shared" ref="DG115:DL115" si="119">ROUND(DT115,2)</f>
        <v>401503.57</v>
      </c>
      <c r="DH115" s="4">
        <f t="shared" si="119"/>
        <v>0</v>
      </c>
      <c r="DI115" s="4">
        <f t="shared" si="119"/>
        <v>100799.89</v>
      </c>
      <c r="DJ115" s="4">
        <f t="shared" si="119"/>
        <v>17682.84</v>
      </c>
      <c r="DK115" s="4">
        <f t="shared" si="119"/>
        <v>300703.68</v>
      </c>
      <c r="DL115" s="4">
        <f t="shared" si="119"/>
        <v>0</v>
      </c>
      <c r="DM115" s="4">
        <f>DZ115</f>
        <v>1719.1407120000001</v>
      </c>
      <c r="DN115" s="4">
        <f>EA115</f>
        <v>0</v>
      </c>
      <c r="DO115" s="4">
        <f>ROUND(EB115,2)</f>
        <v>0</v>
      </c>
      <c r="DP115" s="4">
        <f>ROUND(EC115,2)</f>
        <v>216685.13</v>
      </c>
      <c r="DQ115" s="4">
        <f>ROUND(ED115,2)</f>
        <v>153028.07999999999</v>
      </c>
      <c r="DR115" s="4"/>
      <c r="DS115" s="4"/>
      <c r="DT115" s="4">
        <f>ROUND(SUMIF(AA86:AA113,"=28925308",O86:O113),2)</f>
        <v>401503.57</v>
      </c>
      <c r="DU115" s="4">
        <f>ROUND(SUMIF(AA86:AA113,"=28925308",P86:P113),2)</f>
        <v>0</v>
      </c>
      <c r="DV115" s="4">
        <f>ROUND(SUMIF(AA86:AA113,"=28925308",Q86:Q113),2)</f>
        <v>100799.89</v>
      </c>
      <c r="DW115" s="4">
        <f>ROUND(SUMIF(AA86:AA113,"=28925308",R86:R113),2)</f>
        <v>17682.84</v>
      </c>
      <c r="DX115" s="4">
        <f>ROUND(SUMIF(AA86:AA113,"=28925308",S86:S113),2)</f>
        <v>300703.68</v>
      </c>
      <c r="DY115" s="4">
        <f>ROUND(SUMIF(AA86:AA113,"=28925308",T86:T113),2)</f>
        <v>0</v>
      </c>
      <c r="DZ115" s="4">
        <f>SUMIF(AA86:AA113,"=28925308",U86:U113)</f>
        <v>1719.1407120000001</v>
      </c>
      <c r="EA115" s="4">
        <f>SUMIF(AA86:AA113,"=28925308",V86:V113)</f>
        <v>0</v>
      </c>
      <c r="EB115" s="4">
        <f>ROUND(SUMIF(AA86:AA113,"=28925308",W86:W113),2)</f>
        <v>0</v>
      </c>
      <c r="EC115" s="4">
        <f>ROUND(SUMIF(AA86:AA113,"=28925308",X86:X113),2)</f>
        <v>216685.13</v>
      </c>
      <c r="ED115" s="4">
        <f>ROUND(SUMIF(AA86:AA113,"=28925308",Y86:Y113),2)</f>
        <v>153028.07999999999</v>
      </c>
      <c r="EE115" s="4"/>
      <c r="EF115" s="4"/>
      <c r="EG115" s="4">
        <f t="shared" ref="EG115:EU115" si="120">ROUND(FP115,2)</f>
        <v>0</v>
      </c>
      <c r="EH115" s="4">
        <f t="shared" si="120"/>
        <v>0</v>
      </c>
      <c r="EI115" s="4">
        <f t="shared" si="120"/>
        <v>0</v>
      </c>
      <c r="EJ115" s="4">
        <f t="shared" si="120"/>
        <v>771216.78</v>
      </c>
      <c r="EK115" s="4">
        <f t="shared" si="120"/>
        <v>6995.77</v>
      </c>
      <c r="EL115" s="4">
        <f t="shared" si="120"/>
        <v>764221.01</v>
      </c>
      <c r="EM115" s="4">
        <f t="shared" si="120"/>
        <v>0</v>
      </c>
      <c r="EN115" s="4">
        <f t="shared" si="120"/>
        <v>0</v>
      </c>
      <c r="EO115" s="4">
        <f t="shared" si="120"/>
        <v>0</v>
      </c>
      <c r="EP115" s="4">
        <f t="shared" si="120"/>
        <v>0</v>
      </c>
      <c r="EQ115" s="4">
        <f t="shared" si="120"/>
        <v>0</v>
      </c>
      <c r="ER115" s="4">
        <f t="shared" si="120"/>
        <v>0</v>
      </c>
      <c r="ES115" s="4">
        <f t="shared" si="120"/>
        <v>0</v>
      </c>
      <c r="ET115" s="4">
        <f t="shared" si="120"/>
        <v>0</v>
      </c>
      <c r="EU115" s="4">
        <f t="shared" si="120"/>
        <v>0</v>
      </c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>
        <f>ROUND(SUMIF(AA86:AA113,"=28925308",FQ86:FQ113),2)</f>
        <v>0</v>
      </c>
      <c r="FQ115" s="4">
        <f>ROUND(SUMIF(AA86:AA113,"=28925308",FR86:FR113),2)</f>
        <v>0</v>
      </c>
      <c r="FR115" s="4">
        <f>ROUND(SUMIF(AA86:AA113,"=28925308",GL86:GL113),2)</f>
        <v>0</v>
      </c>
      <c r="FS115" s="4">
        <f>ROUND(SUMIF(AA86:AA113,"=28925308",GM86:GM113),2)</f>
        <v>771216.78</v>
      </c>
      <c r="FT115" s="4">
        <f>ROUND(SUMIF(AA86:AA113,"=28925308",GN86:GN113),2)</f>
        <v>6995.77</v>
      </c>
      <c r="FU115" s="4">
        <f>ROUND(SUMIF(AA86:AA113,"=28925308",GO86:GO113),2)</f>
        <v>764221.01</v>
      </c>
      <c r="FV115" s="4">
        <f>ROUND(SUMIF(AA86:AA113,"=28925308",GP86:GP113),2)</f>
        <v>0</v>
      </c>
      <c r="FW115" s="4">
        <f>DU115-FP115</f>
        <v>0</v>
      </c>
      <c r="FX115" s="4">
        <f>DU115-FQ115</f>
        <v>0</v>
      </c>
      <c r="FY115" s="4">
        <f>FP115-FR115</f>
        <v>0</v>
      </c>
      <c r="FZ115" s="4">
        <f>DU115-FP115-FQ115+FR115</f>
        <v>0</v>
      </c>
      <c r="GA115" s="4">
        <f>FQ115-FR115</f>
        <v>0</v>
      </c>
      <c r="GB115" s="4">
        <f>ROUND(SUMIF(AA86:AA113,"=28925308",GX86:GX113),2)</f>
        <v>0</v>
      </c>
      <c r="GC115" s="4">
        <f>ROUND(SUMIF(AA86:AA113,"=28925308",GY86:GY113),2)</f>
        <v>0</v>
      </c>
      <c r="GD115" s="4">
        <f>ROUND(SUMIF(AA86:AA113,"=28925308",GZ86:GZ113),2)</f>
        <v>0</v>
      </c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>
        <v>0</v>
      </c>
    </row>
    <row r="117" spans="1:245" x14ac:dyDescent="0.2">
      <c r="A117" s="5">
        <v>50</v>
      </c>
      <c r="B117" s="5">
        <v>0</v>
      </c>
      <c r="C117" s="5">
        <v>0</v>
      </c>
      <c r="D117" s="5">
        <v>1</v>
      </c>
      <c r="E117" s="5">
        <v>201</v>
      </c>
      <c r="F117" s="5">
        <f>ROUND(Source!O115,O117)</f>
        <v>29292.62</v>
      </c>
      <c r="G117" s="5" t="s">
        <v>5</v>
      </c>
      <c r="H117" s="5" t="s">
        <v>6</v>
      </c>
      <c r="I117" s="5"/>
      <c r="J117" s="5"/>
      <c r="K117" s="5">
        <v>201</v>
      </c>
      <c r="L117" s="5">
        <v>1</v>
      </c>
      <c r="M117" s="5">
        <v>3</v>
      </c>
      <c r="N117" s="5" t="s">
        <v>719</v>
      </c>
      <c r="O117" s="5">
        <v>2</v>
      </c>
      <c r="P117" s="5">
        <f>ROUND(Source!DG115,O117)</f>
        <v>401503.57</v>
      </c>
      <c r="Q117" s="5"/>
      <c r="R117" s="5"/>
      <c r="S117" s="5"/>
      <c r="T117" s="5"/>
      <c r="U117" s="5"/>
      <c r="V117" s="5"/>
      <c r="W117" s="5"/>
    </row>
    <row r="118" spans="1:245" x14ac:dyDescent="0.2">
      <c r="A118" s="5">
        <v>50</v>
      </c>
      <c r="B118" s="5">
        <v>0</v>
      </c>
      <c r="C118" s="5">
        <v>0</v>
      </c>
      <c r="D118" s="5">
        <v>1</v>
      </c>
      <c r="E118" s="5">
        <v>202</v>
      </c>
      <c r="F118" s="5">
        <f>ROUND(Source!P115,O118)</f>
        <v>0</v>
      </c>
      <c r="G118" s="5" t="s">
        <v>7</v>
      </c>
      <c r="H118" s="5" t="s">
        <v>8</v>
      </c>
      <c r="I118" s="5"/>
      <c r="J118" s="5"/>
      <c r="K118" s="5">
        <v>202</v>
      </c>
      <c r="L118" s="5">
        <v>2</v>
      </c>
      <c r="M118" s="5">
        <v>3</v>
      </c>
      <c r="N118" s="5" t="s">
        <v>719</v>
      </c>
      <c r="O118" s="5">
        <v>2</v>
      </c>
      <c r="P118" s="5">
        <f>ROUND(Source!DH115,O118)</f>
        <v>0</v>
      </c>
      <c r="Q118" s="5"/>
      <c r="R118" s="5"/>
      <c r="S118" s="5"/>
      <c r="T118" s="5"/>
      <c r="U118" s="5"/>
      <c r="V118" s="5"/>
      <c r="W118" s="5"/>
    </row>
    <row r="119" spans="1:245" x14ac:dyDescent="0.2">
      <c r="A119" s="5">
        <v>50</v>
      </c>
      <c r="B119" s="5">
        <v>0</v>
      </c>
      <c r="C119" s="5">
        <v>0</v>
      </c>
      <c r="D119" s="5">
        <v>1</v>
      </c>
      <c r="E119" s="5">
        <v>222</v>
      </c>
      <c r="F119" s="5">
        <f>ROUND(Source!AO115,O119)</f>
        <v>0</v>
      </c>
      <c r="G119" s="5" t="s">
        <v>9</v>
      </c>
      <c r="H119" s="5" t="s">
        <v>10</v>
      </c>
      <c r="I119" s="5"/>
      <c r="J119" s="5"/>
      <c r="K119" s="5">
        <v>222</v>
      </c>
      <c r="L119" s="5">
        <v>3</v>
      </c>
      <c r="M119" s="5">
        <v>3</v>
      </c>
      <c r="N119" s="5" t="s">
        <v>719</v>
      </c>
      <c r="O119" s="5">
        <v>2</v>
      </c>
      <c r="P119" s="5">
        <f>ROUND(Source!EG115,O119)</f>
        <v>0</v>
      </c>
      <c r="Q119" s="5"/>
      <c r="R119" s="5"/>
      <c r="S119" s="5"/>
      <c r="T119" s="5"/>
      <c r="U119" s="5"/>
      <c r="V119" s="5"/>
      <c r="W119" s="5"/>
    </row>
    <row r="120" spans="1:245" x14ac:dyDescent="0.2">
      <c r="A120" s="5">
        <v>50</v>
      </c>
      <c r="B120" s="5">
        <v>0</v>
      </c>
      <c r="C120" s="5">
        <v>0</v>
      </c>
      <c r="D120" s="5">
        <v>1</v>
      </c>
      <c r="E120" s="5">
        <v>225</v>
      </c>
      <c r="F120" s="5">
        <f>ROUND(Source!AV115,O120)</f>
        <v>0</v>
      </c>
      <c r="G120" s="5" t="s">
        <v>11</v>
      </c>
      <c r="H120" s="5" t="s">
        <v>12</v>
      </c>
      <c r="I120" s="5"/>
      <c r="J120" s="5"/>
      <c r="K120" s="5">
        <v>225</v>
      </c>
      <c r="L120" s="5">
        <v>4</v>
      </c>
      <c r="M120" s="5">
        <v>3</v>
      </c>
      <c r="N120" s="5" t="s">
        <v>719</v>
      </c>
      <c r="O120" s="5">
        <v>2</v>
      </c>
      <c r="P120" s="5">
        <f>ROUND(Source!EN115,O120)</f>
        <v>0</v>
      </c>
      <c r="Q120" s="5"/>
      <c r="R120" s="5"/>
      <c r="S120" s="5"/>
      <c r="T120" s="5"/>
      <c r="U120" s="5"/>
      <c r="V120" s="5"/>
      <c r="W120" s="5"/>
    </row>
    <row r="121" spans="1:245" x14ac:dyDescent="0.2">
      <c r="A121" s="5">
        <v>50</v>
      </c>
      <c r="B121" s="5">
        <v>0</v>
      </c>
      <c r="C121" s="5">
        <v>0</v>
      </c>
      <c r="D121" s="5">
        <v>1</v>
      </c>
      <c r="E121" s="5">
        <v>226</v>
      </c>
      <c r="F121" s="5">
        <f>ROUND(Source!AW115,O121)</f>
        <v>0</v>
      </c>
      <c r="G121" s="5" t="s">
        <v>13</v>
      </c>
      <c r="H121" s="5" t="s">
        <v>14</v>
      </c>
      <c r="I121" s="5"/>
      <c r="J121" s="5"/>
      <c r="K121" s="5">
        <v>226</v>
      </c>
      <c r="L121" s="5">
        <v>5</v>
      </c>
      <c r="M121" s="5">
        <v>3</v>
      </c>
      <c r="N121" s="5" t="s">
        <v>719</v>
      </c>
      <c r="O121" s="5">
        <v>2</v>
      </c>
      <c r="P121" s="5">
        <f>ROUND(Source!EO115,O121)</f>
        <v>0</v>
      </c>
      <c r="Q121" s="5"/>
      <c r="R121" s="5"/>
      <c r="S121" s="5"/>
      <c r="T121" s="5"/>
      <c r="U121" s="5"/>
      <c r="V121" s="5"/>
      <c r="W121" s="5"/>
    </row>
    <row r="122" spans="1:245" x14ac:dyDescent="0.2">
      <c r="A122" s="5">
        <v>50</v>
      </c>
      <c r="B122" s="5">
        <v>0</v>
      </c>
      <c r="C122" s="5">
        <v>0</v>
      </c>
      <c r="D122" s="5">
        <v>1</v>
      </c>
      <c r="E122" s="5">
        <v>227</v>
      </c>
      <c r="F122" s="5">
        <f>ROUND(Source!AX115,O122)</f>
        <v>0</v>
      </c>
      <c r="G122" s="5" t="s">
        <v>15</v>
      </c>
      <c r="H122" s="5" t="s">
        <v>16</v>
      </c>
      <c r="I122" s="5"/>
      <c r="J122" s="5"/>
      <c r="K122" s="5">
        <v>227</v>
      </c>
      <c r="L122" s="5">
        <v>6</v>
      </c>
      <c r="M122" s="5">
        <v>3</v>
      </c>
      <c r="N122" s="5" t="s">
        <v>719</v>
      </c>
      <c r="O122" s="5">
        <v>2</v>
      </c>
      <c r="P122" s="5">
        <f>ROUND(Source!EP115,O122)</f>
        <v>0</v>
      </c>
      <c r="Q122" s="5"/>
      <c r="R122" s="5"/>
      <c r="S122" s="5"/>
      <c r="T122" s="5"/>
      <c r="U122" s="5"/>
      <c r="V122" s="5"/>
      <c r="W122" s="5"/>
    </row>
    <row r="123" spans="1:245" x14ac:dyDescent="0.2">
      <c r="A123" s="5">
        <v>50</v>
      </c>
      <c r="B123" s="5">
        <v>0</v>
      </c>
      <c r="C123" s="5">
        <v>0</v>
      </c>
      <c r="D123" s="5">
        <v>1</v>
      </c>
      <c r="E123" s="5">
        <v>228</v>
      </c>
      <c r="F123" s="5">
        <f>ROUND(Source!AY115,O123)</f>
        <v>0</v>
      </c>
      <c r="G123" s="5" t="s">
        <v>17</v>
      </c>
      <c r="H123" s="5" t="s">
        <v>18</v>
      </c>
      <c r="I123" s="5"/>
      <c r="J123" s="5"/>
      <c r="K123" s="5">
        <v>228</v>
      </c>
      <c r="L123" s="5">
        <v>7</v>
      </c>
      <c r="M123" s="5">
        <v>3</v>
      </c>
      <c r="N123" s="5" t="s">
        <v>719</v>
      </c>
      <c r="O123" s="5">
        <v>2</v>
      </c>
      <c r="P123" s="5">
        <f>ROUND(Source!EQ115,O123)</f>
        <v>0</v>
      </c>
      <c r="Q123" s="5"/>
      <c r="R123" s="5"/>
      <c r="S123" s="5"/>
      <c r="T123" s="5"/>
      <c r="U123" s="5"/>
      <c r="V123" s="5"/>
      <c r="W123" s="5"/>
    </row>
    <row r="124" spans="1:245" x14ac:dyDescent="0.2">
      <c r="A124" s="5">
        <v>50</v>
      </c>
      <c r="B124" s="5">
        <v>0</v>
      </c>
      <c r="C124" s="5">
        <v>0</v>
      </c>
      <c r="D124" s="5">
        <v>1</v>
      </c>
      <c r="E124" s="5">
        <v>216</v>
      </c>
      <c r="F124" s="5">
        <f>ROUND(Source!AP115,O124)</f>
        <v>0</v>
      </c>
      <c r="G124" s="5" t="s">
        <v>19</v>
      </c>
      <c r="H124" s="5" t="s">
        <v>20</v>
      </c>
      <c r="I124" s="5"/>
      <c r="J124" s="5"/>
      <c r="K124" s="5">
        <v>216</v>
      </c>
      <c r="L124" s="5">
        <v>8</v>
      </c>
      <c r="M124" s="5">
        <v>3</v>
      </c>
      <c r="N124" s="5" t="s">
        <v>719</v>
      </c>
      <c r="O124" s="5">
        <v>2</v>
      </c>
      <c r="P124" s="5">
        <f>ROUND(Source!EH115,O124)</f>
        <v>0</v>
      </c>
      <c r="Q124" s="5"/>
      <c r="R124" s="5"/>
      <c r="S124" s="5"/>
      <c r="T124" s="5"/>
      <c r="U124" s="5"/>
      <c r="V124" s="5"/>
      <c r="W124" s="5"/>
    </row>
    <row r="125" spans="1:245" x14ac:dyDescent="0.2">
      <c r="A125" s="5">
        <v>50</v>
      </c>
      <c r="B125" s="5">
        <v>0</v>
      </c>
      <c r="C125" s="5">
        <v>0</v>
      </c>
      <c r="D125" s="5">
        <v>1</v>
      </c>
      <c r="E125" s="5">
        <v>223</v>
      </c>
      <c r="F125" s="5">
        <f>ROUND(Source!AQ115,O125)</f>
        <v>0</v>
      </c>
      <c r="G125" s="5" t="s">
        <v>21</v>
      </c>
      <c r="H125" s="5" t="s">
        <v>22</v>
      </c>
      <c r="I125" s="5"/>
      <c r="J125" s="5"/>
      <c r="K125" s="5">
        <v>223</v>
      </c>
      <c r="L125" s="5">
        <v>9</v>
      </c>
      <c r="M125" s="5">
        <v>3</v>
      </c>
      <c r="N125" s="5" t="s">
        <v>719</v>
      </c>
      <c r="O125" s="5">
        <v>2</v>
      </c>
      <c r="P125" s="5">
        <f>ROUND(Source!EI115,O125)</f>
        <v>0</v>
      </c>
      <c r="Q125" s="5"/>
      <c r="R125" s="5"/>
      <c r="S125" s="5"/>
      <c r="T125" s="5"/>
      <c r="U125" s="5"/>
      <c r="V125" s="5"/>
      <c r="W125" s="5"/>
    </row>
    <row r="126" spans="1:245" x14ac:dyDescent="0.2">
      <c r="A126" s="5">
        <v>50</v>
      </c>
      <c r="B126" s="5">
        <v>0</v>
      </c>
      <c r="C126" s="5">
        <v>0</v>
      </c>
      <c r="D126" s="5">
        <v>1</v>
      </c>
      <c r="E126" s="5">
        <v>229</v>
      </c>
      <c r="F126" s="5">
        <f>ROUND(Source!AZ115,O126)</f>
        <v>0</v>
      </c>
      <c r="G126" s="5" t="s">
        <v>23</v>
      </c>
      <c r="H126" s="5" t="s">
        <v>24</v>
      </c>
      <c r="I126" s="5"/>
      <c r="J126" s="5"/>
      <c r="K126" s="5">
        <v>229</v>
      </c>
      <c r="L126" s="5">
        <v>10</v>
      </c>
      <c r="M126" s="5">
        <v>3</v>
      </c>
      <c r="N126" s="5" t="s">
        <v>719</v>
      </c>
      <c r="O126" s="5">
        <v>2</v>
      </c>
      <c r="P126" s="5">
        <f>ROUND(Source!ER115,O126)</f>
        <v>0</v>
      </c>
      <c r="Q126" s="5"/>
      <c r="R126" s="5"/>
      <c r="S126" s="5"/>
      <c r="T126" s="5"/>
      <c r="U126" s="5"/>
      <c r="V126" s="5"/>
      <c r="W126" s="5"/>
    </row>
    <row r="127" spans="1:245" x14ac:dyDescent="0.2">
      <c r="A127" s="5">
        <v>50</v>
      </c>
      <c r="B127" s="5">
        <v>0</v>
      </c>
      <c r="C127" s="5">
        <v>0</v>
      </c>
      <c r="D127" s="5">
        <v>1</v>
      </c>
      <c r="E127" s="5">
        <v>203</v>
      </c>
      <c r="F127" s="5">
        <f>ROUND(Source!Q115,O127)</f>
        <v>13090.91</v>
      </c>
      <c r="G127" s="5" t="s">
        <v>25</v>
      </c>
      <c r="H127" s="5" t="s">
        <v>26</v>
      </c>
      <c r="I127" s="5"/>
      <c r="J127" s="5"/>
      <c r="K127" s="5">
        <v>203</v>
      </c>
      <c r="L127" s="5">
        <v>11</v>
      </c>
      <c r="M127" s="5">
        <v>3</v>
      </c>
      <c r="N127" s="5" t="s">
        <v>719</v>
      </c>
      <c r="O127" s="5">
        <v>2</v>
      </c>
      <c r="P127" s="5">
        <f>ROUND(Source!DI115,O127)</f>
        <v>100799.89</v>
      </c>
      <c r="Q127" s="5"/>
      <c r="R127" s="5"/>
      <c r="S127" s="5"/>
      <c r="T127" s="5"/>
      <c r="U127" s="5"/>
      <c r="V127" s="5"/>
      <c r="W127" s="5"/>
    </row>
    <row r="128" spans="1:245" x14ac:dyDescent="0.2">
      <c r="A128" s="5">
        <v>50</v>
      </c>
      <c r="B128" s="5">
        <v>0</v>
      </c>
      <c r="C128" s="5">
        <v>0</v>
      </c>
      <c r="D128" s="5">
        <v>1</v>
      </c>
      <c r="E128" s="5">
        <v>231</v>
      </c>
      <c r="F128" s="5">
        <f>ROUND(Source!BB115,O128)</f>
        <v>0</v>
      </c>
      <c r="G128" s="5" t="s">
        <v>27</v>
      </c>
      <c r="H128" s="5" t="s">
        <v>28</v>
      </c>
      <c r="I128" s="5"/>
      <c r="J128" s="5"/>
      <c r="K128" s="5">
        <v>231</v>
      </c>
      <c r="L128" s="5">
        <v>12</v>
      </c>
      <c r="M128" s="5">
        <v>3</v>
      </c>
      <c r="N128" s="5" t="s">
        <v>719</v>
      </c>
      <c r="O128" s="5">
        <v>2</v>
      </c>
      <c r="P128" s="5">
        <f>ROUND(Source!ET115,O128)</f>
        <v>0</v>
      </c>
      <c r="Q128" s="5"/>
      <c r="R128" s="5"/>
      <c r="S128" s="5"/>
      <c r="T128" s="5"/>
      <c r="U128" s="5"/>
      <c r="V128" s="5"/>
      <c r="W128" s="5"/>
    </row>
    <row r="129" spans="1:88" x14ac:dyDescent="0.2">
      <c r="A129" s="5">
        <v>50</v>
      </c>
      <c r="B129" s="5">
        <v>0</v>
      </c>
      <c r="C129" s="5">
        <v>0</v>
      </c>
      <c r="D129" s="5">
        <v>1</v>
      </c>
      <c r="E129" s="5">
        <v>204</v>
      </c>
      <c r="F129" s="5">
        <f>ROUND(Source!R115,O129)</f>
        <v>952.73</v>
      </c>
      <c r="G129" s="5" t="s">
        <v>29</v>
      </c>
      <c r="H129" s="5" t="s">
        <v>30</v>
      </c>
      <c r="I129" s="5"/>
      <c r="J129" s="5"/>
      <c r="K129" s="5">
        <v>204</v>
      </c>
      <c r="L129" s="5">
        <v>13</v>
      </c>
      <c r="M129" s="5">
        <v>3</v>
      </c>
      <c r="N129" s="5" t="s">
        <v>719</v>
      </c>
      <c r="O129" s="5">
        <v>2</v>
      </c>
      <c r="P129" s="5">
        <f>ROUND(Source!DJ115,O129)</f>
        <v>17682.84</v>
      </c>
      <c r="Q129" s="5"/>
      <c r="R129" s="5"/>
      <c r="S129" s="5"/>
      <c r="T129" s="5"/>
      <c r="U129" s="5"/>
      <c r="V129" s="5"/>
      <c r="W129" s="5"/>
    </row>
    <row r="130" spans="1:88" x14ac:dyDescent="0.2">
      <c r="A130" s="5">
        <v>50</v>
      </c>
      <c r="B130" s="5">
        <v>0</v>
      </c>
      <c r="C130" s="5">
        <v>0</v>
      </c>
      <c r="D130" s="5">
        <v>1</v>
      </c>
      <c r="E130" s="5">
        <v>205</v>
      </c>
      <c r="F130" s="5">
        <f>ROUND(Source!S115,O130)</f>
        <v>16201.71</v>
      </c>
      <c r="G130" s="5" t="s">
        <v>31</v>
      </c>
      <c r="H130" s="5" t="s">
        <v>32</v>
      </c>
      <c r="I130" s="5"/>
      <c r="J130" s="5"/>
      <c r="K130" s="5">
        <v>205</v>
      </c>
      <c r="L130" s="5">
        <v>14</v>
      </c>
      <c r="M130" s="5">
        <v>3</v>
      </c>
      <c r="N130" s="5" t="s">
        <v>719</v>
      </c>
      <c r="O130" s="5">
        <v>2</v>
      </c>
      <c r="P130" s="5">
        <f>ROUND(Source!DK115,O130)</f>
        <v>300703.68</v>
      </c>
      <c r="Q130" s="5"/>
      <c r="R130" s="5"/>
      <c r="S130" s="5"/>
      <c r="T130" s="5"/>
      <c r="U130" s="5"/>
      <c r="V130" s="5"/>
      <c r="W130" s="5"/>
    </row>
    <row r="131" spans="1:88" x14ac:dyDescent="0.2">
      <c r="A131" s="5">
        <v>50</v>
      </c>
      <c r="B131" s="5">
        <v>0</v>
      </c>
      <c r="C131" s="5">
        <v>0</v>
      </c>
      <c r="D131" s="5">
        <v>1</v>
      </c>
      <c r="E131" s="5">
        <v>232</v>
      </c>
      <c r="F131" s="5">
        <f>ROUND(Source!BC115,O131)</f>
        <v>0</v>
      </c>
      <c r="G131" s="5" t="s">
        <v>33</v>
      </c>
      <c r="H131" s="5" t="s">
        <v>34</v>
      </c>
      <c r="I131" s="5"/>
      <c r="J131" s="5"/>
      <c r="K131" s="5">
        <v>232</v>
      </c>
      <c r="L131" s="5">
        <v>15</v>
      </c>
      <c r="M131" s="5">
        <v>3</v>
      </c>
      <c r="N131" s="5" t="s">
        <v>719</v>
      </c>
      <c r="O131" s="5">
        <v>2</v>
      </c>
      <c r="P131" s="5">
        <f>ROUND(Source!EU115,O131)</f>
        <v>0</v>
      </c>
      <c r="Q131" s="5"/>
      <c r="R131" s="5"/>
      <c r="S131" s="5"/>
      <c r="T131" s="5"/>
      <c r="U131" s="5"/>
      <c r="V131" s="5"/>
      <c r="W131" s="5"/>
    </row>
    <row r="132" spans="1:88" x14ac:dyDescent="0.2">
      <c r="A132" s="5">
        <v>50</v>
      </c>
      <c r="B132" s="5">
        <v>0</v>
      </c>
      <c r="C132" s="5">
        <v>0</v>
      </c>
      <c r="D132" s="5">
        <v>1</v>
      </c>
      <c r="E132" s="5">
        <v>214</v>
      </c>
      <c r="F132" s="5">
        <f>ROUND(Source!AS115,O132)</f>
        <v>611.01</v>
      </c>
      <c r="G132" s="5" t="s">
        <v>35</v>
      </c>
      <c r="H132" s="5" t="s">
        <v>36</v>
      </c>
      <c r="I132" s="5"/>
      <c r="J132" s="5"/>
      <c r="K132" s="5">
        <v>214</v>
      </c>
      <c r="L132" s="5">
        <v>16</v>
      </c>
      <c r="M132" s="5">
        <v>3</v>
      </c>
      <c r="N132" s="5" t="s">
        <v>719</v>
      </c>
      <c r="O132" s="5">
        <v>2</v>
      </c>
      <c r="P132" s="5">
        <f>ROUND(Source!EK115,O132)</f>
        <v>6995.77</v>
      </c>
      <c r="Q132" s="5"/>
      <c r="R132" s="5"/>
      <c r="S132" s="5"/>
      <c r="T132" s="5"/>
      <c r="U132" s="5"/>
      <c r="V132" s="5"/>
      <c r="W132" s="5"/>
    </row>
    <row r="133" spans="1:88" x14ac:dyDescent="0.2">
      <c r="A133" s="5">
        <v>50</v>
      </c>
      <c r="B133" s="5">
        <v>0</v>
      </c>
      <c r="C133" s="5">
        <v>0</v>
      </c>
      <c r="D133" s="5">
        <v>1</v>
      </c>
      <c r="E133" s="5">
        <v>215</v>
      </c>
      <c r="F133" s="5">
        <f>ROUND(Source!AT115,O133)</f>
        <v>52721.88</v>
      </c>
      <c r="G133" s="5" t="s">
        <v>37</v>
      </c>
      <c r="H133" s="5" t="s">
        <v>38</v>
      </c>
      <c r="I133" s="5"/>
      <c r="J133" s="5"/>
      <c r="K133" s="5">
        <v>215</v>
      </c>
      <c r="L133" s="5">
        <v>17</v>
      </c>
      <c r="M133" s="5">
        <v>3</v>
      </c>
      <c r="N133" s="5" t="s">
        <v>719</v>
      </c>
      <c r="O133" s="5">
        <v>2</v>
      </c>
      <c r="P133" s="5">
        <f>ROUND(Source!EL115,O133)</f>
        <v>764221.01</v>
      </c>
      <c r="Q133" s="5"/>
      <c r="R133" s="5"/>
      <c r="S133" s="5"/>
      <c r="T133" s="5"/>
      <c r="U133" s="5"/>
      <c r="V133" s="5"/>
      <c r="W133" s="5"/>
    </row>
    <row r="134" spans="1:88" x14ac:dyDescent="0.2">
      <c r="A134" s="5">
        <v>50</v>
      </c>
      <c r="B134" s="5">
        <v>0</v>
      </c>
      <c r="C134" s="5">
        <v>0</v>
      </c>
      <c r="D134" s="5">
        <v>1</v>
      </c>
      <c r="E134" s="5">
        <v>217</v>
      </c>
      <c r="F134" s="5">
        <f>ROUND(Source!AU115,O134)</f>
        <v>0</v>
      </c>
      <c r="G134" s="5" t="s">
        <v>39</v>
      </c>
      <c r="H134" s="5" t="s">
        <v>40</v>
      </c>
      <c r="I134" s="5"/>
      <c r="J134" s="5"/>
      <c r="K134" s="5">
        <v>217</v>
      </c>
      <c r="L134" s="5">
        <v>18</v>
      </c>
      <c r="M134" s="5">
        <v>3</v>
      </c>
      <c r="N134" s="5" t="s">
        <v>719</v>
      </c>
      <c r="O134" s="5">
        <v>2</v>
      </c>
      <c r="P134" s="5">
        <f>ROUND(Source!EM115,O134)</f>
        <v>0</v>
      </c>
      <c r="Q134" s="5"/>
      <c r="R134" s="5"/>
      <c r="S134" s="5"/>
      <c r="T134" s="5"/>
      <c r="U134" s="5"/>
      <c r="V134" s="5"/>
      <c r="W134" s="5"/>
    </row>
    <row r="135" spans="1:88" x14ac:dyDescent="0.2">
      <c r="A135" s="5">
        <v>50</v>
      </c>
      <c r="B135" s="5">
        <v>0</v>
      </c>
      <c r="C135" s="5">
        <v>0</v>
      </c>
      <c r="D135" s="5">
        <v>1</v>
      </c>
      <c r="E135" s="5">
        <v>230</v>
      </c>
      <c r="F135" s="5">
        <f>ROUND(Source!BA115,O135)</f>
        <v>0</v>
      </c>
      <c r="G135" s="5" t="s">
        <v>41</v>
      </c>
      <c r="H135" s="5" t="s">
        <v>42</v>
      </c>
      <c r="I135" s="5"/>
      <c r="J135" s="5"/>
      <c r="K135" s="5">
        <v>230</v>
      </c>
      <c r="L135" s="5">
        <v>19</v>
      </c>
      <c r="M135" s="5">
        <v>3</v>
      </c>
      <c r="N135" s="5" t="s">
        <v>719</v>
      </c>
      <c r="O135" s="5">
        <v>2</v>
      </c>
      <c r="P135" s="5">
        <f>ROUND(Source!ES115,O135)</f>
        <v>0</v>
      </c>
      <c r="Q135" s="5"/>
      <c r="R135" s="5"/>
      <c r="S135" s="5"/>
      <c r="T135" s="5"/>
      <c r="U135" s="5"/>
      <c r="V135" s="5"/>
      <c r="W135" s="5"/>
    </row>
    <row r="136" spans="1:88" x14ac:dyDescent="0.2">
      <c r="A136" s="5">
        <v>50</v>
      </c>
      <c r="B136" s="5">
        <v>0</v>
      </c>
      <c r="C136" s="5">
        <v>0</v>
      </c>
      <c r="D136" s="5">
        <v>1</v>
      </c>
      <c r="E136" s="5">
        <v>206</v>
      </c>
      <c r="F136" s="5">
        <f>ROUND(Source!T115,O136)</f>
        <v>0</v>
      </c>
      <c r="G136" s="5" t="s">
        <v>43</v>
      </c>
      <c r="H136" s="5" t="s">
        <v>44</v>
      </c>
      <c r="I136" s="5"/>
      <c r="J136" s="5"/>
      <c r="K136" s="5">
        <v>206</v>
      </c>
      <c r="L136" s="5">
        <v>20</v>
      </c>
      <c r="M136" s="5">
        <v>3</v>
      </c>
      <c r="N136" s="5" t="s">
        <v>719</v>
      </c>
      <c r="O136" s="5">
        <v>2</v>
      </c>
      <c r="P136" s="5">
        <f>ROUND(Source!DL115,O136)</f>
        <v>0</v>
      </c>
      <c r="Q136" s="5"/>
      <c r="R136" s="5"/>
      <c r="S136" s="5"/>
      <c r="T136" s="5"/>
      <c r="U136" s="5"/>
      <c r="V136" s="5"/>
      <c r="W136" s="5"/>
    </row>
    <row r="137" spans="1:88" x14ac:dyDescent="0.2">
      <c r="A137" s="5">
        <v>50</v>
      </c>
      <c r="B137" s="5">
        <v>0</v>
      </c>
      <c r="C137" s="5">
        <v>0</v>
      </c>
      <c r="D137" s="5">
        <v>1</v>
      </c>
      <c r="E137" s="5">
        <v>207</v>
      </c>
      <c r="F137" s="5">
        <f>Source!U115</f>
        <v>1719.1407120000001</v>
      </c>
      <c r="G137" s="5" t="s">
        <v>45</v>
      </c>
      <c r="H137" s="5" t="s">
        <v>46</v>
      </c>
      <c r="I137" s="5"/>
      <c r="J137" s="5"/>
      <c r="K137" s="5">
        <v>207</v>
      </c>
      <c r="L137" s="5">
        <v>21</v>
      </c>
      <c r="M137" s="5">
        <v>3</v>
      </c>
      <c r="N137" s="5" t="s">
        <v>719</v>
      </c>
      <c r="O137" s="5">
        <v>-1</v>
      </c>
      <c r="P137" s="5">
        <f>Source!DM115</f>
        <v>1719.1407120000001</v>
      </c>
      <c r="Q137" s="5"/>
      <c r="R137" s="5"/>
      <c r="S137" s="5"/>
      <c r="T137" s="5"/>
      <c r="U137" s="5"/>
      <c r="V137" s="5"/>
      <c r="W137" s="5"/>
    </row>
    <row r="138" spans="1:88" x14ac:dyDescent="0.2">
      <c r="A138" s="5">
        <v>50</v>
      </c>
      <c r="B138" s="5">
        <v>0</v>
      </c>
      <c r="C138" s="5">
        <v>0</v>
      </c>
      <c r="D138" s="5">
        <v>1</v>
      </c>
      <c r="E138" s="5">
        <v>208</v>
      </c>
      <c r="F138" s="5">
        <f>Source!V115</f>
        <v>0</v>
      </c>
      <c r="G138" s="5" t="s">
        <v>47</v>
      </c>
      <c r="H138" s="5" t="s">
        <v>48</v>
      </c>
      <c r="I138" s="5"/>
      <c r="J138" s="5"/>
      <c r="K138" s="5">
        <v>208</v>
      </c>
      <c r="L138" s="5">
        <v>22</v>
      </c>
      <c r="M138" s="5">
        <v>3</v>
      </c>
      <c r="N138" s="5" t="s">
        <v>719</v>
      </c>
      <c r="O138" s="5">
        <v>-1</v>
      </c>
      <c r="P138" s="5">
        <f>Source!DN115</f>
        <v>0</v>
      </c>
      <c r="Q138" s="5"/>
      <c r="R138" s="5"/>
      <c r="S138" s="5"/>
      <c r="T138" s="5"/>
      <c r="U138" s="5"/>
      <c r="V138" s="5"/>
      <c r="W138" s="5"/>
    </row>
    <row r="139" spans="1:88" x14ac:dyDescent="0.2">
      <c r="A139" s="5">
        <v>50</v>
      </c>
      <c r="B139" s="5">
        <v>0</v>
      </c>
      <c r="C139" s="5">
        <v>0</v>
      </c>
      <c r="D139" s="5">
        <v>1</v>
      </c>
      <c r="E139" s="5">
        <v>209</v>
      </c>
      <c r="F139" s="5">
        <f>ROUND(Source!W115,O139)</f>
        <v>0</v>
      </c>
      <c r="G139" s="5" t="s">
        <v>49</v>
      </c>
      <c r="H139" s="5" t="s">
        <v>50</v>
      </c>
      <c r="I139" s="5"/>
      <c r="J139" s="5"/>
      <c r="K139" s="5">
        <v>209</v>
      </c>
      <c r="L139" s="5">
        <v>23</v>
      </c>
      <c r="M139" s="5">
        <v>3</v>
      </c>
      <c r="N139" s="5" t="s">
        <v>719</v>
      </c>
      <c r="O139" s="5">
        <v>2</v>
      </c>
      <c r="P139" s="5">
        <f>ROUND(Source!DO115,O139)</f>
        <v>0</v>
      </c>
      <c r="Q139" s="5"/>
      <c r="R139" s="5"/>
      <c r="S139" s="5"/>
      <c r="T139" s="5"/>
      <c r="U139" s="5"/>
      <c r="V139" s="5"/>
      <c r="W139" s="5"/>
    </row>
    <row r="140" spans="1:88" x14ac:dyDescent="0.2">
      <c r="A140" s="5">
        <v>50</v>
      </c>
      <c r="B140" s="5">
        <v>0</v>
      </c>
      <c r="C140" s="5">
        <v>0</v>
      </c>
      <c r="D140" s="5">
        <v>1</v>
      </c>
      <c r="E140" s="5">
        <v>210</v>
      </c>
      <c r="F140" s="5">
        <f>ROUND(Source!X115,O140)</f>
        <v>13734.49</v>
      </c>
      <c r="G140" s="5" t="s">
        <v>51</v>
      </c>
      <c r="H140" s="5" t="s">
        <v>52</v>
      </c>
      <c r="I140" s="5"/>
      <c r="J140" s="5"/>
      <c r="K140" s="5">
        <v>210</v>
      </c>
      <c r="L140" s="5">
        <v>24</v>
      </c>
      <c r="M140" s="5">
        <v>3</v>
      </c>
      <c r="N140" s="5" t="s">
        <v>719</v>
      </c>
      <c r="O140" s="5">
        <v>2</v>
      </c>
      <c r="P140" s="5">
        <f>ROUND(Source!DP115,O140)</f>
        <v>216685.13</v>
      </c>
      <c r="Q140" s="5"/>
      <c r="R140" s="5"/>
      <c r="S140" s="5"/>
      <c r="T140" s="5"/>
      <c r="U140" s="5"/>
      <c r="V140" s="5"/>
      <c r="W140" s="5"/>
    </row>
    <row r="141" spans="1:88" x14ac:dyDescent="0.2">
      <c r="A141" s="5">
        <v>50</v>
      </c>
      <c r="B141" s="5">
        <v>0</v>
      </c>
      <c r="C141" s="5">
        <v>0</v>
      </c>
      <c r="D141" s="5">
        <v>1</v>
      </c>
      <c r="E141" s="5">
        <v>211</v>
      </c>
      <c r="F141" s="5">
        <f>ROUND(Source!Y115,O141)</f>
        <v>10305.780000000001</v>
      </c>
      <c r="G141" s="5" t="s">
        <v>53</v>
      </c>
      <c r="H141" s="5" t="s">
        <v>54</v>
      </c>
      <c r="I141" s="5"/>
      <c r="J141" s="5"/>
      <c r="K141" s="5">
        <v>211</v>
      </c>
      <c r="L141" s="5">
        <v>25</v>
      </c>
      <c r="M141" s="5">
        <v>3</v>
      </c>
      <c r="N141" s="5" t="s">
        <v>719</v>
      </c>
      <c r="O141" s="5">
        <v>2</v>
      </c>
      <c r="P141" s="5">
        <f>ROUND(Source!DQ115,O141)</f>
        <v>153028.07999999999</v>
      </c>
      <c r="Q141" s="5"/>
      <c r="R141" s="5"/>
      <c r="S141" s="5"/>
      <c r="T141" s="5"/>
      <c r="U141" s="5"/>
      <c r="V141" s="5"/>
      <c r="W141" s="5"/>
    </row>
    <row r="142" spans="1:88" x14ac:dyDescent="0.2">
      <c r="A142" s="5">
        <v>50</v>
      </c>
      <c r="B142" s="5">
        <v>0</v>
      </c>
      <c r="C142" s="5">
        <v>0</v>
      </c>
      <c r="D142" s="5">
        <v>1</v>
      </c>
      <c r="E142" s="5">
        <v>224</v>
      </c>
      <c r="F142" s="5">
        <f>ROUND(Source!AR115,O142)</f>
        <v>53332.89</v>
      </c>
      <c r="G142" s="5" t="s">
        <v>55</v>
      </c>
      <c r="H142" s="5" t="s">
        <v>56</v>
      </c>
      <c r="I142" s="5"/>
      <c r="J142" s="5"/>
      <c r="K142" s="5">
        <v>224</v>
      </c>
      <c r="L142" s="5">
        <v>26</v>
      </c>
      <c r="M142" s="5">
        <v>3</v>
      </c>
      <c r="N142" s="5" t="s">
        <v>719</v>
      </c>
      <c r="O142" s="5">
        <v>2</v>
      </c>
      <c r="P142" s="5">
        <f>ROUND(Source!EJ115,O142)</f>
        <v>771216.78</v>
      </c>
      <c r="Q142" s="5"/>
      <c r="R142" s="5"/>
      <c r="S142" s="5"/>
      <c r="T142" s="5"/>
      <c r="U142" s="5"/>
      <c r="V142" s="5"/>
      <c r="W142" s="5"/>
    </row>
    <row r="144" spans="1:88" x14ac:dyDescent="0.2">
      <c r="A144" s="1">
        <v>4</v>
      </c>
      <c r="B144" s="1">
        <v>1</v>
      </c>
      <c r="C144" s="1"/>
      <c r="D144" s="1">
        <f>ROW(A183)</f>
        <v>183</v>
      </c>
      <c r="E144" s="1"/>
      <c r="F144" s="1" t="s">
        <v>754</v>
      </c>
      <c r="G144" s="1" t="s">
        <v>122</v>
      </c>
      <c r="H144" s="1" t="s">
        <v>719</v>
      </c>
      <c r="I144" s="1">
        <v>0</v>
      </c>
      <c r="J144" s="1"/>
      <c r="K144" s="1">
        <v>-1</v>
      </c>
      <c r="L144" s="1"/>
      <c r="M144" s="1"/>
      <c r="N144" s="1"/>
      <c r="O144" s="1"/>
      <c r="P144" s="1"/>
      <c r="Q144" s="1"/>
      <c r="R144" s="1"/>
      <c r="S144" s="1"/>
      <c r="T144" s="1"/>
      <c r="U144" s="1" t="s">
        <v>719</v>
      </c>
      <c r="V144" s="1">
        <v>2</v>
      </c>
      <c r="W144" s="1"/>
      <c r="X144" s="1"/>
      <c r="Y144" s="1"/>
      <c r="Z144" s="1"/>
      <c r="AA144" s="1"/>
      <c r="AB144" s="1" t="s">
        <v>719</v>
      </c>
      <c r="AC144" s="1" t="s">
        <v>719</v>
      </c>
      <c r="AD144" s="1" t="s">
        <v>719</v>
      </c>
      <c r="AE144" s="1" t="s">
        <v>719</v>
      </c>
      <c r="AF144" s="1" t="s">
        <v>719</v>
      </c>
      <c r="AG144" s="1" t="s">
        <v>719</v>
      </c>
      <c r="AH144" s="1"/>
      <c r="AI144" s="1"/>
      <c r="AJ144" s="1"/>
      <c r="AK144" s="1"/>
      <c r="AL144" s="1"/>
      <c r="AM144" s="1"/>
      <c r="AN144" s="1"/>
      <c r="AO144" s="1"/>
      <c r="AP144" s="1" t="s">
        <v>719</v>
      </c>
      <c r="AQ144" s="1" t="s">
        <v>719</v>
      </c>
      <c r="AR144" s="1" t="s">
        <v>719</v>
      </c>
      <c r="AS144" s="1"/>
      <c r="AT144" s="1"/>
      <c r="AU144" s="1"/>
      <c r="AV144" s="1"/>
      <c r="AW144" s="1"/>
      <c r="AX144" s="1"/>
      <c r="AY144" s="1"/>
      <c r="AZ144" s="1" t="s">
        <v>719</v>
      </c>
      <c r="BA144" s="1"/>
      <c r="BB144" s="1" t="s">
        <v>719</v>
      </c>
      <c r="BC144" s="1" t="s">
        <v>719</v>
      </c>
      <c r="BD144" s="1" t="s">
        <v>719</v>
      </c>
      <c r="BE144" s="1" t="s">
        <v>719</v>
      </c>
      <c r="BF144" s="1" t="s">
        <v>719</v>
      </c>
      <c r="BG144" s="1" t="s">
        <v>719</v>
      </c>
      <c r="BH144" s="1" t="s">
        <v>719</v>
      </c>
      <c r="BI144" s="1" t="s">
        <v>719</v>
      </c>
      <c r="BJ144" s="1" t="s">
        <v>719</v>
      </c>
      <c r="BK144" s="1" t="s">
        <v>719</v>
      </c>
      <c r="BL144" s="1" t="s">
        <v>719</v>
      </c>
      <c r="BM144" s="1" t="s">
        <v>719</v>
      </c>
      <c r="BN144" s="1" t="s">
        <v>719</v>
      </c>
      <c r="BO144" s="1" t="s">
        <v>719</v>
      </c>
      <c r="BP144" s="1" t="s">
        <v>719</v>
      </c>
      <c r="BQ144" s="1"/>
      <c r="BR144" s="1"/>
      <c r="BS144" s="1"/>
      <c r="BT144" s="1"/>
      <c r="BU144" s="1"/>
      <c r="BV144" s="1"/>
      <c r="BW144" s="1"/>
      <c r="BX144" s="1">
        <v>0</v>
      </c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>
        <v>0</v>
      </c>
    </row>
    <row r="146" spans="1:255" x14ac:dyDescent="0.2">
      <c r="A146" s="3">
        <v>52</v>
      </c>
      <c r="B146" s="3">
        <f t="shared" ref="B146:G146" si="121">B183</f>
        <v>1</v>
      </c>
      <c r="C146" s="3">
        <f t="shared" si="121"/>
        <v>4</v>
      </c>
      <c r="D146" s="3">
        <f t="shared" si="121"/>
        <v>144</v>
      </c>
      <c r="E146" s="3">
        <f t="shared" si="121"/>
        <v>0</v>
      </c>
      <c r="F146" s="3" t="str">
        <f t="shared" si="121"/>
        <v>3</v>
      </c>
      <c r="G146" s="3" t="str">
        <f t="shared" si="121"/>
        <v>монтажные работы</v>
      </c>
      <c r="H146" s="3"/>
      <c r="I146" s="3"/>
      <c r="J146" s="3"/>
      <c r="K146" s="3"/>
      <c r="L146" s="3"/>
      <c r="M146" s="3"/>
      <c r="N146" s="3"/>
      <c r="O146" s="3">
        <f t="shared" ref="O146:AT146" si="122">O183</f>
        <v>80137.8</v>
      </c>
      <c r="P146" s="3">
        <f t="shared" si="122"/>
        <v>18494.900000000001</v>
      </c>
      <c r="Q146" s="3">
        <f t="shared" si="122"/>
        <v>27965.39</v>
      </c>
      <c r="R146" s="3">
        <f t="shared" si="122"/>
        <v>2005.72</v>
      </c>
      <c r="S146" s="3">
        <f t="shared" si="122"/>
        <v>33677.51</v>
      </c>
      <c r="T146" s="3">
        <f t="shared" si="122"/>
        <v>0</v>
      </c>
      <c r="U146" s="3">
        <f t="shared" si="122"/>
        <v>3574.171464</v>
      </c>
      <c r="V146" s="3">
        <f t="shared" si="122"/>
        <v>0</v>
      </c>
      <c r="W146" s="3">
        <f t="shared" si="122"/>
        <v>0</v>
      </c>
      <c r="X146" s="3">
        <f t="shared" si="122"/>
        <v>28685.72</v>
      </c>
      <c r="Y146" s="3">
        <f t="shared" si="122"/>
        <v>21461.8</v>
      </c>
      <c r="Z146" s="3">
        <f t="shared" si="122"/>
        <v>0</v>
      </c>
      <c r="AA146" s="3">
        <f t="shared" si="122"/>
        <v>0</v>
      </c>
      <c r="AB146" s="3">
        <f t="shared" si="122"/>
        <v>80137.8</v>
      </c>
      <c r="AC146" s="3">
        <f t="shared" si="122"/>
        <v>18494.900000000001</v>
      </c>
      <c r="AD146" s="3">
        <f t="shared" si="122"/>
        <v>27965.39</v>
      </c>
      <c r="AE146" s="3">
        <f t="shared" si="122"/>
        <v>2005.72</v>
      </c>
      <c r="AF146" s="3">
        <f t="shared" si="122"/>
        <v>33677.51</v>
      </c>
      <c r="AG146" s="3">
        <f t="shared" si="122"/>
        <v>0</v>
      </c>
      <c r="AH146" s="3">
        <f t="shared" si="122"/>
        <v>3574.171464</v>
      </c>
      <c r="AI146" s="3">
        <f t="shared" si="122"/>
        <v>0</v>
      </c>
      <c r="AJ146" s="3">
        <f t="shared" si="122"/>
        <v>0</v>
      </c>
      <c r="AK146" s="3">
        <f t="shared" si="122"/>
        <v>28685.72</v>
      </c>
      <c r="AL146" s="3">
        <f t="shared" si="122"/>
        <v>21461.8</v>
      </c>
      <c r="AM146" s="3">
        <f t="shared" si="122"/>
        <v>0</v>
      </c>
      <c r="AN146" s="3">
        <f t="shared" si="122"/>
        <v>0</v>
      </c>
      <c r="AO146" s="3">
        <f t="shared" si="122"/>
        <v>0</v>
      </c>
      <c r="AP146" s="3">
        <f t="shared" si="122"/>
        <v>0</v>
      </c>
      <c r="AQ146" s="3">
        <f t="shared" si="122"/>
        <v>0</v>
      </c>
      <c r="AR146" s="3">
        <f t="shared" si="122"/>
        <v>130285.32</v>
      </c>
      <c r="AS146" s="3">
        <f t="shared" si="122"/>
        <v>7680.68</v>
      </c>
      <c r="AT146" s="3">
        <f t="shared" si="122"/>
        <v>122604.64</v>
      </c>
      <c r="AU146" s="3">
        <f t="shared" ref="AU146:BZ146" si="123">AU183</f>
        <v>0</v>
      </c>
      <c r="AV146" s="3">
        <f t="shared" si="123"/>
        <v>18494.900000000001</v>
      </c>
      <c r="AW146" s="3">
        <f t="shared" si="123"/>
        <v>18494.900000000001</v>
      </c>
      <c r="AX146" s="3">
        <f t="shared" si="123"/>
        <v>0</v>
      </c>
      <c r="AY146" s="3">
        <f t="shared" si="123"/>
        <v>18494.900000000001</v>
      </c>
      <c r="AZ146" s="3">
        <f t="shared" si="123"/>
        <v>0</v>
      </c>
      <c r="BA146" s="3">
        <f t="shared" si="123"/>
        <v>0</v>
      </c>
      <c r="BB146" s="3">
        <f t="shared" si="123"/>
        <v>0</v>
      </c>
      <c r="BC146" s="3">
        <f t="shared" si="123"/>
        <v>0</v>
      </c>
      <c r="BD146" s="3">
        <f t="shared" si="123"/>
        <v>0</v>
      </c>
      <c r="BE146" s="3">
        <f t="shared" si="123"/>
        <v>0</v>
      </c>
      <c r="BF146" s="3">
        <f t="shared" si="123"/>
        <v>0</v>
      </c>
      <c r="BG146" s="3">
        <f t="shared" si="123"/>
        <v>0</v>
      </c>
      <c r="BH146" s="3">
        <f t="shared" si="123"/>
        <v>0</v>
      </c>
      <c r="BI146" s="3">
        <f t="shared" si="123"/>
        <v>0</v>
      </c>
      <c r="BJ146" s="3">
        <f t="shared" si="123"/>
        <v>0</v>
      </c>
      <c r="BK146" s="3">
        <f t="shared" si="123"/>
        <v>0</v>
      </c>
      <c r="BL146" s="3">
        <f t="shared" si="123"/>
        <v>0</v>
      </c>
      <c r="BM146" s="3">
        <f t="shared" si="123"/>
        <v>0</v>
      </c>
      <c r="BN146" s="3">
        <f t="shared" si="123"/>
        <v>0</v>
      </c>
      <c r="BO146" s="3">
        <f t="shared" si="123"/>
        <v>0</v>
      </c>
      <c r="BP146" s="3">
        <f t="shared" si="123"/>
        <v>0</v>
      </c>
      <c r="BQ146" s="3">
        <f t="shared" si="123"/>
        <v>0</v>
      </c>
      <c r="BR146" s="3">
        <f t="shared" si="123"/>
        <v>0</v>
      </c>
      <c r="BS146" s="3">
        <f t="shared" si="123"/>
        <v>0</v>
      </c>
      <c r="BT146" s="3">
        <f t="shared" si="123"/>
        <v>0</v>
      </c>
      <c r="BU146" s="3">
        <f t="shared" si="123"/>
        <v>0</v>
      </c>
      <c r="BV146" s="3">
        <f t="shared" si="123"/>
        <v>0</v>
      </c>
      <c r="BW146" s="3">
        <f t="shared" si="123"/>
        <v>0</v>
      </c>
      <c r="BX146" s="3">
        <f t="shared" si="123"/>
        <v>0</v>
      </c>
      <c r="BY146" s="3">
        <f t="shared" si="123"/>
        <v>0</v>
      </c>
      <c r="BZ146" s="3">
        <f t="shared" si="123"/>
        <v>0</v>
      </c>
      <c r="CA146" s="3">
        <f t="shared" ref="CA146:DF146" si="124">CA183</f>
        <v>130285.32</v>
      </c>
      <c r="CB146" s="3">
        <f t="shared" si="124"/>
        <v>7680.68</v>
      </c>
      <c r="CC146" s="3">
        <f t="shared" si="124"/>
        <v>122604.64</v>
      </c>
      <c r="CD146" s="3">
        <f t="shared" si="124"/>
        <v>0</v>
      </c>
      <c r="CE146" s="3">
        <f t="shared" si="124"/>
        <v>18494.900000000001</v>
      </c>
      <c r="CF146" s="3">
        <f t="shared" si="124"/>
        <v>18494.900000000001</v>
      </c>
      <c r="CG146" s="3">
        <f t="shared" si="124"/>
        <v>0</v>
      </c>
      <c r="CH146" s="3">
        <f t="shared" si="124"/>
        <v>18494.900000000001</v>
      </c>
      <c r="CI146" s="3">
        <f t="shared" si="124"/>
        <v>0</v>
      </c>
      <c r="CJ146" s="3">
        <f t="shared" si="124"/>
        <v>0</v>
      </c>
      <c r="CK146" s="3">
        <f t="shared" si="124"/>
        <v>0</v>
      </c>
      <c r="CL146" s="3">
        <f t="shared" si="124"/>
        <v>0</v>
      </c>
      <c r="CM146" s="3">
        <f t="shared" si="124"/>
        <v>0</v>
      </c>
      <c r="CN146" s="3">
        <f t="shared" si="124"/>
        <v>0</v>
      </c>
      <c r="CO146" s="3">
        <f t="shared" si="124"/>
        <v>0</v>
      </c>
      <c r="CP146" s="3">
        <f t="shared" si="124"/>
        <v>0</v>
      </c>
      <c r="CQ146" s="3">
        <f t="shared" si="124"/>
        <v>0</v>
      </c>
      <c r="CR146" s="3">
        <f t="shared" si="124"/>
        <v>0</v>
      </c>
      <c r="CS146" s="3">
        <f t="shared" si="124"/>
        <v>0</v>
      </c>
      <c r="CT146" s="3">
        <f t="shared" si="124"/>
        <v>0</v>
      </c>
      <c r="CU146" s="3">
        <f t="shared" si="124"/>
        <v>0</v>
      </c>
      <c r="CV146" s="3">
        <f t="shared" si="124"/>
        <v>0</v>
      </c>
      <c r="CW146" s="3">
        <f t="shared" si="124"/>
        <v>0</v>
      </c>
      <c r="CX146" s="3">
        <f t="shared" si="124"/>
        <v>0</v>
      </c>
      <c r="CY146" s="3">
        <f t="shared" si="124"/>
        <v>0</v>
      </c>
      <c r="CZ146" s="3">
        <f t="shared" si="124"/>
        <v>0</v>
      </c>
      <c r="DA146" s="3">
        <f t="shared" si="124"/>
        <v>0</v>
      </c>
      <c r="DB146" s="3">
        <f t="shared" si="124"/>
        <v>0</v>
      </c>
      <c r="DC146" s="3">
        <f t="shared" si="124"/>
        <v>0</v>
      </c>
      <c r="DD146" s="3">
        <f t="shared" si="124"/>
        <v>0</v>
      </c>
      <c r="DE146" s="3">
        <f t="shared" si="124"/>
        <v>0</v>
      </c>
      <c r="DF146" s="3">
        <f t="shared" si="124"/>
        <v>0</v>
      </c>
      <c r="DG146" s="4">
        <f t="shared" ref="DG146:EL146" si="125">DG183</f>
        <v>936745.85</v>
      </c>
      <c r="DH146" s="4">
        <f t="shared" si="125"/>
        <v>96358.37</v>
      </c>
      <c r="DI146" s="4">
        <f t="shared" si="125"/>
        <v>215333.38</v>
      </c>
      <c r="DJ146" s="4">
        <f t="shared" si="125"/>
        <v>37226.269999999997</v>
      </c>
      <c r="DK146" s="4">
        <f t="shared" si="125"/>
        <v>625054.1</v>
      </c>
      <c r="DL146" s="4">
        <f t="shared" si="125"/>
        <v>0</v>
      </c>
      <c r="DM146" s="4">
        <f t="shared" si="125"/>
        <v>3574.171464</v>
      </c>
      <c r="DN146" s="4">
        <f t="shared" si="125"/>
        <v>0</v>
      </c>
      <c r="DO146" s="4">
        <f t="shared" si="125"/>
        <v>0</v>
      </c>
      <c r="DP146" s="4">
        <f t="shared" si="125"/>
        <v>452573.82</v>
      </c>
      <c r="DQ146" s="4">
        <f t="shared" si="125"/>
        <v>318643.40999999997</v>
      </c>
      <c r="DR146" s="4">
        <f t="shared" si="125"/>
        <v>0</v>
      </c>
      <c r="DS146" s="4">
        <f t="shared" si="125"/>
        <v>0</v>
      </c>
      <c r="DT146" s="4">
        <f t="shared" si="125"/>
        <v>936745.85</v>
      </c>
      <c r="DU146" s="4">
        <f t="shared" si="125"/>
        <v>96358.37</v>
      </c>
      <c r="DV146" s="4">
        <f t="shared" si="125"/>
        <v>215333.38</v>
      </c>
      <c r="DW146" s="4">
        <f t="shared" si="125"/>
        <v>37226.269999999997</v>
      </c>
      <c r="DX146" s="4">
        <f t="shared" si="125"/>
        <v>625054.1</v>
      </c>
      <c r="DY146" s="4">
        <f t="shared" si="125"/>
        <v>0</v>
      </c>
      <c r="DZ146" s="4">
        <f t="shared" si="125"/>
        <v>3574.171464</v>
      </c>
      <c r="EA146" s="4">
        <f t="shared" si="125"/>
        <v>0</v>
      </c>
      <c r="EB146" s="4">
        <f t="shared" si="125"/>
        <v>0</v>
      </c>
      <c r="EC146" s="4">
        <f t="shared" si="125"/>
        <v>452573.82</v>
      </c>
      <c r="ED146" s="4">
        <f t="shared" si="125"/>
        <v>318643.40999999997</v>
      </c>
      <c r="EE146" s="4">
        <f t="shared" si="125"/>
        <v>0</v>
      </c>
      <c r="EF146" s="4">
        <f t="shared" si="125"/>
        <v>0</v>
      </c>
      <c r="EG146" s="4">
        <f t="shared" si="125"/>
        <v>0</v>
      </c>
      <c r="EH146" s="4">
        <f t="shared" si="125"/>
        <v>0</v>
      </c>
      <c r="EI146" s="4">
        <f t="shared" si="125"/>
        <v>0</v>
      </c>
      <c r="EJ146" s="4">
        <f t="shared" si="125"/>
        <v>1707963.08</v>
      </c>
      <c r="EK146" s="4">
        <f t="shared" si="125"/>
        <v>55479.08</v>
      </c>
      <c r="EL146" s="4">
        <f t="shared" si="125"/>
        <v>1652484</v>
      </c>
      <c r="EM146" s="4">
        <f t="shared" ref="EM146:FR146" si="126">EM183</f>
        <v>0</v>
      </c>
      <c r="EN146" s="4">
        <f t="shared" si="126"/>
        <v>96358.37</v>
      </c>
      <c r="EO146" s="4">
        <f t="shared" si="126"/>
        <v>96358.37</v>
      </c>
      <c r="EP146" s="4">
        <f t="shared" si="126"/>
        <v>0</v>
      </c>
      <c r="EQ146" s="4">
        <f t="shared" si="126"/>
        <v>96358.37</v>
      </c>
      <c r="ER146" s="4">
        <f t="shared" si="126"/>
        <v>0</v>
      </c>
      <c r="ES146" s="4">
        <f t="shared" si="126"/>
        <v>0</v>
      </c>
      <c r="ET146" s="4">
        <f t="shared" si="126"/>
        <v>0</v>
      </c>
      <c r="EU146" s="4">
        <f t="shared" si="126"/>
        <v>0</v>
      </c>
      <c r="EV146" s="4">
        <f t="shared" si="126"/>
        <v>0</v>
      </c>
      <c r="EW146" s="4">
        <f t="shared" si="126"/>
        <v>0</v>
      </c>
      <c r="EX146" s="4">
        <f t="shared" si="126"/>
        <v>0</v>
      </c>
      <c r="EY146" s="4">
        <f t="shared" si="126"/>
        <v>0</v>
      </c>
      <c r="EZ146" s="4">
        <f t="shared" si="126"/>
        <v>0</v>
      </c>
      <c r="FA146" s="4">
        <f t="shared" si="126"/>
        <v>0</v>
      </c>
      <c r="FB146" s="4">
        <f t="shared" si="126"/>
        <v>0</v>
      </c>
      <c r="FC146" s="4">
        <f t="shared" si="126"/>
        <v>0</v>
      </c>
      <c r="FD146" s="4">
        <f t="shared" si="126"/>
        <v>0</v>
      </c>
      <c r="FE146" s="4">
        <f t="shared" si="126"/>
        <v>0</v>
      </c>
      <c r="FF146" s="4">
        <f t="shared" si="126"/>
        <v>0</v>
      </c>
      <c r="FG146" s="4">
        <f t="shared" si="126"/>
        <v>0</v>
      </c>
      <c r="FH146" s="4">
        <f t="shared" si="126"/>
        <v>0</v>
      </c>
      <c r="FI146" s="4">
        <f t="shared" si="126"/>
        <v>0</v>
      </c>
      <c r="FJ146" s="4">
        <f t="shared" si="126"/>
        <v>0</v>
      </c>
      <c r="FK146" s="4">
        <f t="shared" si="126"/>
        <v>0</v>
      </c>
      <c r="FL146" s="4">
        <f t="shared" si="126"/>
        <v>0</v>
      </c>
      <c r="FM146" s="4">
        <f t="shared" si="126"/>
        <v>0</v>
      </c>
      <c r="FN146" s="4">
        <f t="shared" si="126"/>
        <v>0</v>
      </c>
      <c r="FO146" s="4">
        <f t="shared" si="126"/>
        <v>0</v>
      </c>
      <c r="FP146" s="4">
        <f t="shared" si="126"/>
        <v>0</v>
      </c>
      <c r="FQ146" s="4">
        <f t="shared" si="126"/>
        <v>0</v>
      </c>
      <c r="FR146" s="4">
        <f t="shared" si="126"/>
        <v>0</v>
      </c>
      <c r="FS146" s="4">
        <f t="shared" ref="FS146:GX146" si="127">FS183</f>
        <v>1707963.08</v>
      </c>
      <c r="FT146" s="4">
        <f t="shared" si="127"/>
        <v>55479.08</v>
      </c>
      <c r="FU146" s="4">
        <f t="shared" si="127"/>
        <v>1652484</v>
      </c>
      <c r="FV146" s="4">
        <f t="shared" si="127"/>
        <v>0</v>
      </c>
      <c r="FW146" s="4">
        <f t="shared" si="127"/>
        <v>96358.37</v>
      </c>
      <c r="FX146" s="4">
        <f t="shared" si="127"/>
        <v>96358.37</v>
      </c>
      <c r="FY146" s="4">
        <f t="shared" si="127"/>
        <v>0</v>
      </c>
      <c r="FZ146" s="4">
        <f t="shared" si="127"/>
        <v>96358.37</v>
      </c>
      <c r="GA146" s="4">
        <f t="shared" si="127"/>
        <v>0</v>
      </c>
      <c r="GB146" s="4">
        <f t="shared" si="127"/>
        <v>0</v>
      </c>
      <c r="GC146" s="4">
        <f t="shared" si="127"/>
        <v>0</v>
      </c>
      <c r="GD146" s="4">
        <f t="shared" si="127"/>
        <v>0</v>
      </c>
      <c r="GE146" s="4">
        <f t="shared" si="127"/>
        <v>0</v>
      </c>
      <c r="GF146" s="4">
        <f t="shared" si="127"/>
        <v>0</v>
      </c>
      <c r="GG146" s="4">
        <f t="shared" si="127"/>
        <v>0</v>
      </c>
      <c r="GH146" s="4">
        <f t="shared" si="127"/>
        <v>0</v>
      </c>
      <c r="GI146" s="4">
        <f t="shared" si="127"/>
        <v>0</v>
      </c>
      <c r="GJ146" s="4">
        <f t="shared" si="127"/>
        <v>0</v>
      </c>
      <c r="GK146" s="4">
        <f t="shared" si="127"/>
        <v>0</v>
      </c>
      <c r="GL146" s="4">
        <f t="shared" si="127"/>
        <v>0</v>
      </c>
      <c r="GM146" s="4">
        <f t="shared" si="127"/>
        <v>0</v>
      </c>
      <c r="GN146" s="4">
        <f t="shared" si="127"/>
        <v>0</v>
      </c>
      <c r="GO146" s="4">
        <f t="shared" si="127"/>
        <v>0</v>
      </c>
      <c r="GP146" s="4">
        <f t="shared" si="127"/>
        <v>0</v>
      </c>
      <c r="GQ146" s="4">
        <f t="shared" si="127"/>
        <v>0</v>
      </c>
      <c r="GR146" s="4">
        <f t="shared" si="127"/>
        <v>0</v>
      </c>
      <c r="GS146" s="4">
        <f t="shared" si="127"/>
        <v>0</v>
      </c>
      <c r="GT146" s="4">
        <f t="shared" si="127"/>
        <v>0</v>
      </c>
      <c r="GU146" s="4">
        <f t="shared" si="127"/>
        <v>0</v>
      </c>
      <c r="GV146" s="4">
        <f t="shared" si="127"/>
        <v>0</v>
      </c>
      <c r="GW146" s="4">
        <f t="shared" si="127"/>
        <v>0</v>
      </c>
      <c r="GX146" s="4">
        <f t="shared" si="127"/>
        <v>0</v>
      </c>
    </row>
    <row r="148" spans="1:255" x14ac:dyDescent="0.2">
      <c r="A148" s="2">
        <v>17</v>
      </c>
      <c r="B148" s="2">
        <v>1</v>
      </c>
      <c r="C148" s="2">
        <f>ROW(SmtRes!A585)</f>
        <v>585</v>
      </c>
      <c r="D148" s="2">
        <f>ROW(EtalonRes!A595)</f>
        <v>595</v>
      </c>
      <c r="E148" s="2" t="s">
        <v>123</v>
      </c>
      <c r="F148" s="2" t="s">
        <v>59</v>
      </c>
      <c r="G148" s="2" t="s">
        <v>60</v>
      </c>
      <c r="H148" s="2" t="s">
        <v>61</v>
      </c>
      <c r="I148" s="2">
        <v>9.1999999999999993</v>
      </c>
      <c r="J148" s="2">
        <v>0</v>
      </c>
      <c r="K148" s="2"/>
      <c r="L148" s="2"/>
      <c r="M148" s="2"/>
      <c r="N148" s="2"/>
      <c r="O148" s="2">
        <f t="shared" ref="O148:O181" si="128">ROUND(CP148,2)</f>
        <v>13086.68</v>
      </c>
      <c r="P148" s="2">
        <f t="shared" ref="P148:P181" si="129">ROUND(CQ148*I148,2)</f>
        <v>3108.4</v>
      </c>
      <c r="Q148" s="2">
        <f t="shared" ref="Q148:Q181" si="130">ROUND(CR148*I148,2)</f>
        <v>5512.82</v>
      </c>
      <c r="R148" s="2">
        <f t="shared" ref="R148:R181" si="131">ROUND(CS148*I148,2)</f>
        <v>484.66</v>
      </c>
      <c r="S148" s="2">
        <f t="shared" ref="S148:S181" si="132">ROUND(CT148*I148,2)</f>
        <v>4465.46</v>
      </c>
      <c r="T148" s="2">
        <f t="shared" ref="T148:T181" si="133">ROUND(CU148*I148,2)</f>
        <v>0</v>
      </c>
      <c r="U148" s="2">
        <f t="shared" ref="U148:U181" si="134">CV148*I148</f>
        <v>457.05599999999998</v>
      </c>
      <c r="V148" s="2">
        <f t="shared" ref="V148:V181" si="135">CW148*I148</f>
        <v>0</v>
      </c>
      <c r="W148" s="2">
        <f t="shared" ref="W148:W181" si="136">ROUND(CX148*I148,2)</f>
        <v>0</v>
      </c>
      <c r="X148" s="2">
        <f t="shared" ref="X148:X181" si="137">ROUND(CY148,2)</f>
        <v>3960.1</v>
      </c>
      <c r="Y148" s="2">
        <f t="shared" ref="Y148:Y181" si="138">ROUND(CZ148,2)</f>
        <v>2970.07</v>
      </c>
      <c r="Z148" s="2"/>
      <c r="AA148" s="2">
        <v>28925307</v>
      </c>
      <c r="AB148" s="2">
        <f t="shared" ref="AB148:AB181" si="139">ROUND((AC148+AD148+AF148),6)</f>
        <v>1422.4659999999999</v>
      </c>
      <c r="AC148" s="2">
        <f t="shared" ref="AC148:AC181" si="140">ROUND((ES148),6)</f>
        <v>337.87</v>
      </c>
      <c r="AD148" s="2">
        <f t="shared" ref="AD148:AD163" si="141">ROUND(((((ET148*1.2))-((EU148*1.2)))+AE148),6)</f>
        <v>599.22</v>
      </c>
      <c r="AE148" s="2">
        <f t="shared" ref="AE148:AE163" si="142">ROUND(((EU148*1.2)),6)</f>
        <v>52.68</v>
      </c>
      <c r="AF148" s="2">
        <f t="shared" ref="AF148:AF163" si="143">ROUND(((EV148*1.2)),6)</f>
        <v>485.37599999999998</v>
      </c>
      <c r="AG148" s="2">
        <f t="shared" ref="AG148:AG181" si="144">ROUND((AP148),6)</f>
        <v>0</v>
      </c>
      <c r="AH148" s="2">
        <f t="shared" ref="AH148:AH163" si="145">((EW148*1.2))</f>
        <v>49.68</v>
      </c>
      <c r="AI148" s="2">
        <f t="shared" ref="AI148:AI163" si="146">((EX148*1.2))</f>
        <v>0</v>
      </c>
      <c r="AJ148" s="2">
        <f t="shared" ref="AJ148:AJ181" si="147">ROUND((AS148),6)</f>
        <v>0</v>
      </c>
      <c r="AK148" s="2">
        <v>1241.7</v>
      </c>
      <c r="AL148" s="2">
        <v>337.87</v>
      </c>
      <c r="AM148" s="2">
        <v>499.35</v>
      </c>
      <c r="AN148" s="2">
        <v>43.9</v>
      </c>
      <c r="AO148" s="2">
        <v>404.48</v>
      </c>
      <c r="AP148" s="2">
        <v>0</v>
      </c>
      <c r="AQ148" s="2">
        <v>41.4</v>
      </c>
      <c r="AR148" s="2">
        <v>0</v>
      </c>
      <c r="AS148" s="2">
        <v>0</v>
      </c>
      <c r="AT148" s="2">
        <v>80</v>
      </c>
      <c r="AU148" s="2">
        <v>60</v>
      </c>
      <c r="AV148" s="2">
        <v>1</v>
      </c>
      <c r="AW148" s="2">
        <v>1</v>
      </c>
      <c r="AX148" s="2"/>
      <c r="AY148" s="2"/>
      <c r="AZ148" s="2">
        <v>1</v>
      </c>
      <c r="BA148" s="2">
        <v>1</v>
      </c>
      <c r="BB148" s="2">
        <v>1</v>
      </c>
      <c r="BC148" s="2">
        <v>1</v>
      </c>
      <c r="BD148" s="2" t="s">
        <v>719</v>
      </c>
      <c r="BE148" s="2" t="s">
        <v>719</v>
      </c>
      <c r="BF148" s="2" t="s">
        <v>719</v>
      </c>
      <c r="BG148" s="2" t="s">
        <v>719</v>
      </c>
      <c r="BH148" s="2">
        <v>0</v>
      </c>
      <c r="BI148" s="2">
        <v>2</v>
      </c>
      <c r="BJ148" s="2" t="s">
        <v>62</v>
      </c>
      <c r="BK148" s="2"/>
      <c r="BL148" s="2"/>
      <c r="BM148" s="2">
        <v>106001</v>
      </c>
      <c r="BN148" s="2">
        <v>0</v>
      </c>
      <c r="BO148" s="2" t="s">
        <v>719</v>
      </c>
      <c r="BP148" s="2">
        <v>0</v>
      </c>
      <c r="BQ148" s="2">
        <v>3</v>
      </c>
      <c r="BR148" s="2">
        <v>0</v>
      </c>
      <c r="BS148" s="2">
        <v>1</v>
      </c>
      <c r="BT148" s="2">
        <v>1</v>
      </c>
      <c r="BU148" s="2">
        <v>1</v>
      </c>
      <c r="BV148" s="2">
        <v>1</v>
      </c>
      <c r="BW148" s="2">
        <v>1</v>
      </c>
      <c r="BX148" s="2">
        <v>1</v>
      </c>
      <c r="BY148" s="2" t="s">
        <v>719</v>
      </c>
      <c r="BZ148" s="2">
        <v>80</v>
      </c>
      <c r="CA148" s="2">
        <v>60</v>
      </c>
      <c r="CB148" s="2"/>
      <c r="CC148" s="2"/>
      <c r="CD148" s="2"/>
      <c r="CE148" s="2"/>
      <c r="CF148" s="2">
        <v>0</v>
      </c>
      <c r="CG148" s="2">
        <v>0</v>
      </c>
      <c r="CH148" s="2"/>
      <c r="CI148" s="2"/>
      <c r="CJ148" s="2"/>
      <c r="CK148" s="2"/>
      <c r="CL148" s="2"/>
      <c r="CM148" s="2">
        <v>0</v>
      </c>
      <c r="CN148" s="2" t="s">
        <v>706</v>
      </c>
      <c r="CO148" s="2">
        <v>0</v>
      </c>
      <c r="CP148" s="2">
        <f t="shared" ref="CP148:CP181" si="148">(P148+Q148+S148)</f>
        <v>13086.68</v>
      </c>
      <c r="CQ148" s="2">
        <f t="shared" ref="CQ148:CQ181" si="149">AC148*BC148</f>
        <v>337.87</v>
      </c>
      <c r="CR148" s="2">
        <f t="shared" ref="CR148:CR181" si="150">AD148*BB148</f>
        <v>599.22</v>
      </c>
      <c r="CS148" s="2">
        <f t="shared" ref="CS148:CS181" si="151">AE148*BS148</f>
        <v>52.68</v>
      </c>
      <c r="CT148" s="2">
        <f t="shared" ref="CT148:CT181" si="152">AF148*BA148</f>
        <v>485.37599999999998</v>
      </c>
      <c r="CU148" s="2">
        <f t="shared" ref="CU148:CU181" si="153">AG148</f>
        <v>0</v>
      </c>
      <c r="CV148" s="2">
        <f t="shared" ref="CV148:CV181" si="154">AH148</f>
        <v>49.68</v>
      </c>
      <c r="CW148" s="2">
        <f t="shared" ref="CW148:CW181" si="155">AI148</f>
        <v>0</v>
      </c>
      <c r="CX148" s="2">
        <f t="shared" ref="CX148:CX181" si="156">AJ148</f>
        <v>0</v>
      </c>
      <c r="CY148" s="2">
        <f t="shared" ref="CY148:CY181" si="157">(((S148+R148)*AT148)/100)</f>
        <v>3960.0959999999995</v>
      </c>
      <c r="CZ148" s="2">
        <f t="shared" ref="CZ148:CZ181" si="158">(((S148+R148)*AU148)/100)</f>
        <v>2970.0720000000001</v>
      </c>
      <c r="DA148" s="2"/>
      <c r="DB148" s="2"/>
      <c r="DC148" s="2" t="s">
        <v>719</v>
      </c>
      <c r="DD148" s="2" t="s">
        <v>719</v>
      </c>
      <c r="DE148" s="2" t="s">
        <v>744</v>
      </c>
      <c r="DF148" s="2" t="s">
        <v>744</v>
      </c>
      <c r="DG148" s="2" t="s">
        <v>744</v>
      </c>
      <c r="DH148" s="2" t="s">
        <v>719</v>
      </c>
      <c r="DI148" s="2" t="s">
        <v>744</v>
      </c>
      <c r="DJ148" s="2" t="s">
        <v>744</v>
      </c>
      <c r="DK148" s="2" t="s">
        <v>719</v>
      </c>
      <c r="DL148" s="2" t="s">
        <v>719</v>
      </c>
      <c r="DM148" s="2" t="s">
        <v>719</v>
      </c>
      <c r="DN148" s="2">
        <v>0</v>
      </c>
      <c r="DO148" s="2">
        <v>0</v>
      </c>
      <c r="DP148" s="2">
        <v>1</v>
      </c>
      <c r="DQ148" s="2">
        <v>1</v>
      </c>
      <c r="DR148" s="2"/>
      <c r="DS148" s="2"/>
      <c r="DT148" s="2"/>
      <c r="DU148" s="2">
        <v>1009</v>
      </c>
      <c r="DV148" s="2" t="s">
        <v>61</v>
      </c>
      <c r="DW148" s="2" t="s">
        <v>61</v>
      </c>
      <c r="DX148" s="2">
        <v>1000</v>
      </c>
      <c r="DY148" s="2"/>
      <c r="DZ148" s="2"/>
      <c r="EA148" s="2"/>
      <c r="EB148" s="2"/>
      <c r="EC148" s="2"/>
      <c r="ED148" s="2"/>
      <c r="EE148" s="2">
        <v>28232181</v>
      </c>
      <c r="EF148" s="2">
        <v>3</v>
      </c>
      <c r="EG148" s="2" t="s">
        <v>64</v>
      </c>
      <c r="EH148" s="2">
        <v>0</v>
      </c>
      <c r="EI148" s="2" t="s">
        <v>719</v>
      </c>
      <c r="EJ148" s="2">
        <v>2</v>
      </c>
      <c r="EK148" s="2">
        <v>106001</v>
      </c>
      <c r="EL148" s="2" t="s">
        <v>65</v>
      </c>
      <c r="EM148" s="2" t="s">
        <v>66</v>
      </c>
      <c r="EN148" s="2"/>
      <c r="EO148" s="2" t="s">
        <v>748</v>
      </c>
      <c r="EP148" s="2"/>
      <c r="EQ148" s="2">
        <v>256</v>
      </c>
      <c r="ER148" s="2">
        <v>1241.7</v>
      </c>
      <c r="ES148" s="2">
        <v>337.87</v>
      </c>
      <c r="ET148" s="2">
        <v>499.35</v>
      </c>
      <c r="EU148" s="2">
        <v>43.9</v>
      </c>
      <c r="EV148" s="2">
        <v>404.48</v>
      </c>
      <c r="EW148" s="2">
        <v>41.4</v>
      </c>
      <c r="EX148" s="2">
        <v>0</v>
      </c>
      <c r="EY148" s="2">
        <v>0</v>
      </c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>
        <v>0</v>
      </c>
      <c r="FR148" s="2">
        <f t="shared" ref="FR148:FR181" si="159">ROUND(IF(AND(BH148=3,BI148=3),P148,0),2)</f>
        <v>0</v>
      </c>
      <c r="FS148" s="2">
        <v>0</v>
      </c>
      <c r="FT148" s="2"/>
      <c r="FU148" s="2"/>
      <c r="FV148" s="2"/>
      <c r="FW148" s="2"/>
      <c r="FX148" s="2">
        <v>80</v>
      </c>
      <c r="FY148" s="2">
        <v>60</v>
      </c>
      <c r="FZ148" s="2"/>
      <c r="GA148" s="2" t="s">
        <v>719</v>
      </c>
      <c r="GB148" s="2"/>
      <c r="GC148" s="2"/>
      <c r="GD148" s="2">
        <v>0</v>
      </c>
      <c r="GE148" s="2"/>
      <c r="GF148" s="2">
        <v>-1515809689</v>
      </c>
      <c r="GG148" s="2">
        <v>2</v>
      </c>
      <c r="GH148" s="2">
        <v>1</v>
      </c>
      <c r="GI148" s="2">
        <v>-2</v>
      </c>
      <c r="GJ148" s="2">
        <v>0</v>
      </c>
      <c r="GK148" s="2">
        <f>ROUND(R148*(R12)/100,2)</f>
        <v>0</v>
      </c>
      <c r="GL148" s="2">
        <f t="shared" ref="GL148:GL181" si="160">ROUND(IF(AND(BH148=3,BI148=3,FS148&lt;&gt;0),P148,0),2)</f>
        <v>0</v>
      </c>
      <c r="GM148" s="2">
        <f t="shared" ref="GM148:GM181" si="161">ROUND(O148+X148+Y148+GK148,2)+GX148</f>
        <v>20016.849999999999</v>
      </c>
      <c r="GN148" s="2">
        <f t="shared" ref="GN148:GN181" si="162">IF(OR(BI148=0,BI148=1),ROUND(O148+X148+Y148+GK148,2),0)</f>
        <v>0</v>
      </c>
      <c r="GO148" s="2">
        <f t="shared" ref="GO148:GO181" si="163">IF(BI148=2,ROUND(O148+X148+Y148+GK148,2),0)</f>
        <v>20016.849999999999</v>
      </c>
      <c r="GP148" s="2">
        <f t="shared" ref="GP148:GP181" si="164">IF(BI148=4,ROUND(O148+X148+Y148+GK148,2)+GX148,0)</f>
        <v>0</v>
      </c>
      <c r="GQ148" s="2"/>
      <c r="GR148" s="2">
        <v>0</v>
      </c>
      <c r="GS148" s="2">
        <v>3</v>
      </c>
      <c r="GT148" s="2">
        <v>0</v>
      </c>
      <c r="GU148" s="2" t="s">
        <v>719</v>
      </c>
      <c r="GV148" s="2">
        <f t="shared" ref="GV148:GV181" si="165">ROUND(GT148,6)</f>
        <v>0</v>
      </c>
      <c r="GW148" s="2">
        <v>1</v>
      </c>
      <c r="GX148" s="2">
        <f t="shared" ref="GX148:GX181" si="166">ROUND(GV148*GW148*I148,2)</f>
        <v>0</v>
      </c>
      <c r="GY148" s="2"/>
      <c r="GZ148" s="2"/>
      <c r="HA148" s="2">
        <v>0</v>
      </c>
      <c r="HB148" s="2">
        <v>0</v>
      </c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>
        <v>0</v>
      </c>
      <c r="IL148" s="2"/>
      <c r="IM148" s="2"/>
      <c r="IN148" s="2"/>
      <c r="IO148" s="2"/>
      <c r="IP148" s="2"/>
      <c r="IQ148" s="2"/>
      <c r="IR148" s="2"/>
      <c r="IS148" s="2"/>
      <c r="IT148" s="2"/>
      <c r="IU148" s="2"/>
    </row>
    <row r="149" spans="1:255" x14ac:dyDescent="0.2">
      <c r="A149">
        <v>17</v>
      </c>
      <c r="B149">
        <v>1</v>
      </c>
      <c r="C149">
        <f>ROW(SmtRes!A604)</f>
        <v>604</v>
      </c>
      <c r="D149">
        <f>ROW(EtalonRes!A614)</f>
        <v>614</v>
      </c>
      <c r="E149" t="s">
        <v>123</v>
      </c>
      <c r="F149" t="s">
        <v>59</v>
      </c>
      <c r="G149" t="s">
        <v>60</v>
      </c>
      <c r="H149" t="s">
        <v>61</v>
      </c>
      <c r="I149">
        <v>9.1999999999999993</v>
      </c>
      <c r="J149">
        <v>0</v>
      </c>
      <c r="O149">
        <f t="shared" si="128"/>
        <v>141522.44</v>
      </c>
      <c r="P149">
        <f t="shared" si="129"/>
        <v>16194.78</v>
      </c>
      <c r="Q149">
        <f t="shared" si="130"/>
        <v>42448.74</v>
      </c>
      <c r="R149">
        <f t="shared" si="131"/>
        <v>8995.2199999999993</v>
      </c>
      <c r="S149">
        <f t="shared" si="132"/>
        <v>82878.92</v>
      </c>
      <c r="T149">
        <f t="shared" si="133"/>
        <v>0</v>
      </c>
      <c r="U149">
        <f t="shared" si="134"/>
        <v>457.05599999999998</v>
      </c>
      <c r="V149">
        <f t="shared" si="135"/>
        <v>0</v>
      </c>
      <c r="W149">
        <f t="shared" si="136"/>
        <v>0</v>
      </c>
      <c r="X149">
        <f t="shared" si="137"/>
        <v>62474.42</v>
      </c>
      <c r="Y149">
        <f t="shared" si="138"/>
        <v>44099.59</v>
      </c>
      <c r="AA149">
        <v>28925308</v>
      </c>
      <c r="AB149">
        <f t="shared" si="139"/>
        <v>1422.4659999999999</v>
      </c>
      <c r="AC149">
        <f t="shared" si="140"/>
        <v>337.87</v>
      </c>
      <c r="AD149">
        <f t="shared" si="141"/>
        <v>599.22</v>
      </c>
      <c r="AE149">
        <f t="shared" si="142"/>
        <v>52.68</v>
      </c>
      <c r="AF149">
        <f t="shared" si="143"/>
        <v>485.37599999999998</v>
      </c>
      <c r="AG149">
        <f t="shared" si="144"/>
        <v>0</v>
      </c>
      <c r="AH149">
        <f t="shared" si="145"/>
        <v>49.68</v>
      </c>
      <c r="AI149">
        <f t="shared" si="146"/>
        <v>0</v>
      </c>
      <c r="AJ149">
        <f t="shared" si="147"/>
        <v>0</v>
      </c>
      <c r="AK149">
        <v>1241.7</v>
      </c>
      <c r="AL149">
        <v>337.87</v>
      </c>
      <c r="AM149">
        <v>499.35</v>
      </c>
      <c r="AN149">
        <v>43.9</v>
      </c>
      <c r="AO149">
        <v>404.48</v>
      </c>
      <c r="AP149">
        <v>0</v>
      </c>
      <c r="AQ149">
        <v>41.4</v>
      </c>
      <c r="AR149">
        <v>0</v>
      </c>
      <c r="AS149">
        <v>0</v>
      </c>
      <c r="AT149">
        <v>68</v>
      </c>
      <c r="AU149">
        <v>48</v>
      </c>
      <c r="AV149">
        <v>1</v>
      </c>
      <c r="AW149">
        <v>1</v>
      </c>
      <c r="AZ149">
        <v>1</v>
      </c>
      <c r="BA149">
        <v>18.559999999999999</v>
      </c>
      <c r="BB149">
        <v>7.7</v>
      </c>
      <c r="BC149">
        <v>5.21</v>
      </c>
      <c r="BD149" t="s">
        <v>719</v>
      </c>
      <c r="BE149" t="s">
        <v>719</v>
      </c>
      <c r="BF149" t="s">
        <v>719</v>
      </c>
      <c r="BG149" t="s">
        <v>719</v>
      </c>
      <c r="BH149">
        <v>0</v>
      </c>
      <c r="BI149">
        <v>2</v>
      </c>
      <c r="BJ149" t="s">
        <v>62</v>
      </c>
      <c r="BM149">
        <v>106001</v>
      </c>
      <c r="BN149">
        <v>0</v>
      </c>
      <c r="BO149" t="s">
        <v>750</v>
      </c>
      <c r="BP149">
        <v>1</v>
      </c>
      <c r="BQ149">
        <v>3</v>
      </c>
      <c r="BR149">
        <v>0</v>
      </c>
      <c r="BS149">
        <v>18.559999999999999</v>
      </c>
      <c r="BT149">
        <v>1</v>
      </c>
      <c r="BU149">
        <v>1</v>
      </c>
      <c r="BV149">
        <v>1</v>
      </c>
      <c r="BW149">
        <v>1</v>
      </c>
      <c r="BX149">
        <v>1</v>
      </c>
      <c r="BY149" t="s">
        <v>719</v>
      </c>
      <c r="BZ149">
        <v>80</v>
      </c>
      <c r="CA149">
        <v>60</v>
      </c>
      <c r="CF149">
        <v>0</v>
      </c>
      <c r="CG149">
        <v>0</v>
      </c>
      <c r="CM149">
        <v>0</v>
      </c>
      <c r="CN149" t="s">
        <v>706</v>
      </c>
      <c r="CO149">
        <v>0</v>
      </c>
      <c r="CP149">
        <f t="shared" si="148"/>
        <v>141522.44</v>
      </c>
      <c r="CQ149">
        <f t="shared" si="149"/>
        <v>1760.3027</v>
      </c>
      <c r="CR149">
        <f t="shared" si="150"/>
        <v>4613.9940000000006</v>
      </c>
      <c r="CS149">
        <f t="shared" si="151"/>
        <v>977.74079999999992</v>
      </c>
      <c r="CT149">
        <f t="shared" si="152"/>
        <v>9008.5785599999981</v>
      </c>
      <c r="CU149">
        <f t="shared" si="153"/>
        <v>0</v>
      </c>
      <c r="CV149">
        <f t="shared" si="154"/>
        <v>49.68</v>
      </c>
      <c r="CW149">
        <f t="shared" si="155"/>
        <v>0</v>
      </c>
      <c r="CX149">
        <f t="shared" si="156"/>
        <v>0</v>
      </c>
      <c r="CY149">
        <f t="shared" si="157"/>
        <v>62474.415199999996</v>
      </c>
      <c r="CZ149">
        <f t="shared" si="158"/>
        <v>44099.587199999994</v>
      </c>
      <c r="DC149" t="s">
        <v>719</v>
      </c>
      <c r="DD149" t="s">
        <v>719</v>
      </c>
      <c r="DE149" t="s">
        <v>744</v>
      </c>
      <c r="DF149" t="s">
        <v>744</v>
      </c>
      <c r="DG149" t="s">
        <v>744</v>
      </c>
      <c r="DH149" t="s">
        <v>719</v>
      </c>
      <c r="DI149" t="s">
        <v>744</v>
      </c>
      <c r="DJ149" t="s">
        <v>744</v>
      </c>
      <c r="DK149" t="s">
        <v>719</v>
      </c>
      <c r="DL149" t="s">
        <v>719</v>
      </c>
      <c r="DM149" t="s">
        <v>719</v>
      </c>
      <c r="DN149">
        <v>0</v>
      </c>
      <c r="DO149">
        <v>0</v>
      </c>
      <c r="DP149">
        <v>1</v>
      </c>
      <c r="DQ149">
        <v>1</v>
      </c>
      <c r="DU149">
        <v>1009</v>
      </c>
      <c r="DV149" t="s">
        <v>61</v>
      </c>
      <c r="DW149" t="s">
        <v>61</v>
      </c>
      <c r="DX149">
        <v>1000</v>
      </c>
      <c r="EE149">
        <v>28232181</v>
      </c>
      <c r="EF149">
        <v>3</v>
      </c>
      <c r="EG149" t="s">
        <v>64</v>
      </c>
      <c r="EH149">
        <v>0</v>
      </c>
      <c r="EI149" t="s">
        <v>719</v>
      </c>
      <c r="EJ149">
        <v>2</v>
      </c>
      <c r="EK149">
        <v>106001</v>
      </c>
      <c r="EL149" t="s">
        <v>65</v>
      </c>
      <c r="EM149" t="s">
        <v>66</v>
      </c>
      <c r="EO149" t="s">
        <v>748</v>
      </c>
      <c r="EQ149">
        <v>256</v>
      </c>
      <c r="ER149">
        <v>1241.7</v>
      </c>
      <c r="ES149">
        <v>337.87</v>
      </c>
      <c r="ET149">
        <v>499.35</v>
      </c>
      <c r="EU149">
        <v>43.9</v>
      </c>
      <c r="EV149">
        <v>404.48</v>
      </c>
      <c r="EW149">
        <v>41.4</v>
      </c>
      <c r="EX149">
        <v>0</v>
      </c>
      <c r="EY149">
        <v>0</v>
      </c>
      <c r="FQ149">
        <v>0</v>
      </c>
      <c r="FR149">
        <f t="shared" si="159"/>
        <v>0</v>
      </c>
      <c r="FS149">
        <v>0</v>
      </c>
      <c r="FV149" t="s">
        <v>749</v>
      </c>
      <c r="FW149" t="s">
        <v>751</v>
      </c>
      <c r="FX149">
        <v>80</v>
      </c>
      <c r="FY149">
        <v>60</v>
      </c>
      <c r="GA149" t="s">
        <v>719</v>
      </c>
      <c r="GD149">
        <v>0</v>
      </c>
      <c r="GF149">
        <v>-1515809689</v>
      </c>
      <c r="GG149">
        <v>2</v>
      </c>
      <c r="GH149">
        <v>1</v>
      </c>
      <c r="GI149">
        <v>4</v>
      </c>
      <c r="GJ149">
        <v>0</v>
      </c>
      <c r="GK149">
        <f>ROUND(R149*(S12)/100,2)</f>
        <v>0</v>
      </c>
      <c r="GL149">
        <f t="shared" si="160"/>
        <v>0</v>
      </c>
      <c r="GM149">
        <f t="shared" si="161"/>
        <v>248096.45</v>
      </c>
      <c r="GN149">
        <f t="shared" si="162"/>
        <v>0</v>
      </c>
      <c r="GO149">
        <f t="shared" si="163"/>
        <v>248096.45</v>
      </c>
      <c r="GP149">
        <f t="shared" si="164"/>
        <v>0</v>
      </c>
      <c r="GR149">
        <v>0</v>
      </c>
      <c r="GS149">
        <v>3</v>
      </c>
      <c r="GT149">
        <v>0</v>
      </c>
      <c r="GU149" t="s">
        <v>719</v>
      </c>
      <c r="GV149">
        <f t="shared" si="165"/>
        <v>0</v>
      </c>
      <c r="GW149">
        <v>1</v>
      </c>
      <c r="GX149">
        <f t="shared" si="166"/>
        <v>0</v>
      </c>
      <c r="HA149">
        <v>0</v>
      </c>
      <c r="HB149">
        <v>0</v>
      </c>
      <c r="IK149">
        <v>0</v>
      </c>
    </row>
    <row r="150" spans="1:255" x14ac:dyDescent="0.2">
      <c r="A150" s="2">
        <v>17</v>
      </c>
      <c r="B150" s="2">
        <v>1</v>
      </c>
      <c r="C150" s="2">
        <f>ROW(SmtRes!A621)</f>
        <v>621</v>
      </c>
      <c r="D150" s="2">
        <f>ROW(EtalonRes!A631)</f>
        <v>631</v>
      </c>
      <c r="E150" s="2" t="s">
        <v>124</v>
      </c>
      <c r="F150" s="2" t="s">
        <v>69</v>
      </c>
      <c r="G150" s="2" t="s">
        <v>125</v>
      </c>
      <c r="H150" s="2" t="s">
        <v>61</v>
      </c>
      <c r="I150" s="2">
        <v>3.4</v>
      </c>
      <c r="J150" s="2">
        <v>0</v>
      </c>
      <c r="K150" s="2"/>
      <c r="L150" s="2"/>
      <c r="M150" s="2"/>
      <c r="N150" s="2"/>
      <c r="O150" s="2">
        <f t="shared" si="128"/>
        <v>4558.8999999999996</v>
      </c>
      <c r="P150" s="2">
        <f t="shared" si="129"/>
        <v>2466.4299999999998</v>
      </c>
      <c r="Q150" s="2">
        <f t="shared" si="130"/>
        <v>1444.08</v>
      </c>
      <c r="R150" s="2">
        <f t="shared" si="131"/>
        <v>142.02000000000001</v>
      </c>
      <c r="S150" s="2">
        <f t="shared" si="132"/>
        <v>648.39</v>
      </c>
      <c r="T150" s="2">
        <f t="shared" si="133"/>
        <v>0</v>
      </c>
      <c r="U150" s="2">
        <f t="shared" si="134"/>
        <v>75.47999999999999</v>
      </c>
      <c r="V150" s="2">
        <f t="shared" si="135"/>
        <v>0</v>
      </c>
      <c r="W150" s="2">
        <f t="shared" si="136"/>
        <v>0</v>
      </c>
      <c r="X150" s="2">
        <f t="shared" si="137"/>
        <v>632.33000000000004</v>
      </c>
      <c r="Y150" s="2">
        <f t="shared" si="138"/>
        <v>474.25</v>
      </c>
      <c r="Z150" s="2"/>
      <c r="AA150" s="2">
        <v>28925307</v>
      </c>
      <c r="AB150" s="2">
        <f t="shared" si="139"/>
        <v>1340.8520000000001</v>
      </c>
      <c r="AC150" s="2">
        <f t="shared" si="140"/>
        <v>725.42</v>
      </c>
      <c r="AD150" s="2">
        <f t="shared" si="141"/>
        <v>424.72800000000001</v>
      </c>
      <c r="AE150" s="2">
        <f t="shared" si="142"/>
        <v>41.771999999999998</v>
      </c>
      <c r="AF150" s="2">
        <f t="shared" si="143"/>
        <v>190.70400000000001</v>
      </c>
      <c r="AG150" s="2">
        <f t="shared" si="144"/>
        <v>0</v>
      </c>
      <c r="AH150" s="2">
        <f t="shared" si="145"/>
        <v>22.2</v>
      </c>
      <c r="AI150" s="2">
        <f t="shared" si="146"/>
        <v>0</v>
      </c>
      <c r="AJ150" s="2">
        <f t="shared" si="147"/>
        <v>0</v>
      </c>
      <c r="AK150" s="2">
        <v>1238.28</v>
      </c>
      <c r="AL150" s="2">
        <v>725.42</v>
      </c>
      <c r="AM150" s="2">
        <v>353.94</v>
      </c>
      <c r="AN150" s="2">
        <v>34.81</v>
      </c>
      <c r="AO150" s="2">
        <v>158.91999999999999</v>
      </c>
      <c r="AP150" s="2">
        <v>0</v>
      </c>
      <c r="AQ150" s="2">
        <v>18.5</v>
      </c>
      <c r="AR150" s="2">
        <v>0</v>
      </c>
      <c r="AS150" s="2">
        <v>0</v>
      </c>
      <c r="AT150" s="2">
        <v>80</v>
      </c>
      <c r="AU150" s="2">
        <v>60</v>
      </c>
      <c r="AV150" s="2">
        <v>1</v>
      </c>
      <c r="AW150" s="2">
        <v>1</v>
      </c>
      <c r="AX150" s="2"/>
      <c r="AY150" s="2"/>
      <c r="AZ150" s="2">
        <v>1</v>
      </c>
      <c r="BA150" s="2">
        <v>1</v>
      </c>
      <c r="BB150" s="2">
        <v>1</v>
      </c>
      <c r="BC150" s="2">
        <v>1</v>
      </c>
      <c r="BD150" s="2" t="s">
        <v>719</v>
      </c>
      <c r="BE150" s="2" t="s">
        <v>719</v>
      </c>
      <c r="BF150" s="2" t="s">
        <v>719</v>
      </c>
      <c r="BG150" s="2" t="s">
        <v>719</v>
      </c>
      <c r="BH150" s="2">
        <v>0</v>
      </c>
      <c r="BI150" s="2">
        <v>2</v>
      </c>
      <c r="BJ150" s="2" t="s">
        <v>71</v>
      </c>
      <c r="BK150" s="2"/>
      <c r="BL150" s="2"/>
      <c r="BM150" s="2">
        <v>106001</v>
      </c>
      <c r="BN150" s="2">
        <v>0</v>
      </c>
      <c r="BO150" s="2" t="s">
        <v>719</v>
      </c>
      <c r="BP150" s="2">
        <v>0</v>
      </c>
      <c r="BQ150" s="2">
        <v>3</v>
      </c>
      <c r="BR150" s="2">
        <v>0</v>
      </c>
      <c r="BS150" s="2">
        <v>1</v>
      </c>
      <c r="BT150" s="2">
        <v>1</v>
      </c>
      <c r="BU150" s="2">
        <v>1</v>
      </c>
      <c r="BV150" s="2">
        <v>1</v>
      </c>
      <c r="BW150" s="2">
        <v>1</v>
      </c>
      <c r="BX150" s="2">
        <v>1</v>
      </c>
      <c r="BY150" s="2" t="s">
        <v>719</v>
      </c>
      <c r="BZ150" s="2">
        <v>80</v>
      </c>
      <c r="CA150" s="2">
        <v>60</v>
      </c>
      <c r="CB150" s="2"/>
      <c r="CC150" s="2"/>
      <c r="CD150" s="2"/>
      <c r="CE150" s="2"/>
      <c r="CF150" s="2">
        <v>0</v>
      </c>
      <c r="CG150" s="2">
        <v>0</v>
      </c>
      <c r="CH150" s="2"/>
      <c r="CI150" s="2"/>
      <c r="CJ150" s="2"/>
      <c r="CK150" s="2"/>
      <c r="CL150" s="2"/>
      <c r="CM150" s="2">
        <v>0</v>
      </c>
      <c r="CN150" s="2" t="s">
        <v>706</v>
      </c>
      <c r="CO150" s="2">
        <v>0</v>
      </c>
      <c r="CP150" s="2">
        <f t="shared" si="148"/>
        <v>4558.8999999999996</v>
      </c>
      <c r="CQ150" s="2">
        <f t="shared" si="149"/>
        <v>725.42</v>
      </c>
      <c r="CR150" s="2">
        <f t="shared" si="150"/>
        <v>424.72800000000001</v>
      </c>
      <c r="CS150" s="2">
        <f t="shared" si="151"/>
        <v>41.771999999999998</v>
      </c>
      <c r="CT150" s="2">
        <f t="shared" si="152"/>
        <v>190.70400000000001</v>
      </c>
      <c r="CU150" s="2">
        <f t="shared" si="153"/>
        <v>0</v>
      </c>
      <c r="CV150" s="2">
        <f t="shared" si="154"/>
        <v>22.2</v>
      </c>
      <c r="CW150" s="2">
        <f t="shared" si="155"/>
        <v>0</v>
      </c>
      <c r="CX150" s="2">
        <f t="shared" si="156"/>
        <v>0</v>
      </c>
      <c r="CY150" s="2">
        <f t="shared" si="157"/>
        <v>632.32799999999997</v>
      </c>
      <c r="CZ150" s="2">
        <f t="shared" si="158"/>
        <v>474.24599999999998</v>
      </c>
      <c r="DA150" s="2"/>
      <c r="DB150" s="2"/>
      <c r="DC150" s="2" t="s">
        <v>719</v>
      </c>
      <c r="DD150" s="2" t="s">
        <v>719</v>
      </c>
      <c r="DE150" s="2" t="s">
        <v>744</v>
      </c>
      <c r="DF150" s="2" t="s">
        <v>744</v>
      </c>
      <c r="DG150" s="2" t="s">
        <v>744</v>
      </c>
      <c r="DH150" s="2" t="s">
        <v>719</v>
      </c>
      <c r="DI150" s="2" t="s">
        <v>744</v>
      </c>
      <c r="DJ150" s="2" t="s">
        <v>744</v>
      </c>
      <c r="DK150" s="2" t="s">
        <v>719</v>
      </c>
      <c r="DL150" s="2" t="s">
        <v>719</v>
      </c>
      <c r="DM150" s="2" t="s">
        <v>719</v>
      </c>
      <c r="DN150" s="2">
        <v>0</v>
      </c>
      <c r="DO150" s="2">
        <v>0</v>
      </c>
      <c r="DP150" s="2">
        <v>1</v>
      </c>
      <c r="DQ150" s="2">
        <v>1</v>
      </c>
      <c r="DR150" s="2"/>
      <c r="DS150" s="2"/>
      <c r="DT150" s="2"/>
      <c r="DU150" s="2">
        <v>1009</v>
      </c>
      <c r="DV150" s="2" t="s">
        <v>61</v>
      </c>
      <c r="DW150" s="2" t="s">
        <v>61</v>
      </c>
      <c r="DX150" s="2">
        <v>1000</v>
      </c>
      <c r="DY150" s="2"/>
      <c r="DZ150" s="2"/>
      <c r="EA150" s="2"/>
      <c r="EB150" s="2"/>
      <c r="EC150" s="2"/>
      <c r="ED150" s="2"/>
      <c r="EE150" s="2">
        <v>28232181</v>
      </c>
      <c r="EF150" s="2">
        <v>3</v>
      </c>
      <c r="EG150" s="2" t="s">
        <v>64</v>
      </c>
      <c r="EH150" s="2">
        <v>0</v>
      </c>
      <c r="EI150" s="2" t="s">
        <v>719</v>
      </c>
      <c r="EJ150" s="2">
        <v>2</v>
      </c>
      <c r="EK150" s="2">
        <v>106001</v>
      </c>
      <c r="EL150" s="2" t="s">
        <v>65</v>
      </c>
      <c r="EM150" s="2" t="s">
        <v>66</v>
      </c>
      <c r="EN150" s="2"/>
      <c r="EO150" s="2" t="s">
        <v>748</v>
      </c>
      <c r="EP150" s="2"/>
      <c r="EQ150" s="2">
        <v>256</v>
      </c>
      <c r="ER150" s="2">
        <v>1238.28</v>
      </c>
      <c r="ES150" s="2">
        <v>725.42</v>
      </c>
      <c r="ET150" s="2">
        <v>353.94</v>
      </c>
      <c r="EU150" s="2">
        <v>34.81</v>
      </c>
      <c r="EV150" s="2">
        <v>158.91999999999999</v>
      </c>
      <c r="EW150" s="2">
        <v>18.5</v>
      </c>
      <c r="EX150" s="2">
        <v>0</v>
      </c>
      <c r="EY150" s="2">
        <v>0</v>
      </c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>
        <v>0</v>
      </c>
      <c r="FR150" s="2">
        <f t="shared" si="159"/>
        <v>0</v>
      </c>
      <c r="FS150" s="2">
        <v>0</v>
      </c>
      <c r="FT150" s="2"/>
      <c r="FU150" s="2"/>
      <c r="FV150" s="2"/>
      <c r="FW150" s="2"/>
      <c r="FX150" s="2">
        <v>80</v>
      </c>
      <c r="FY150" s="2">
        <v>60</v>
      </c>
      <c r="FZ150" s="2"/>
      <c r="GA150" s="2" t="s">
        <v>719</v>
      </c>
      <c r="GB150" s="2"/>
      <c r="GC150" s="2"/>
      <c r="GD150" s="2">
        <v>0</v>
      </c>
      <c r="GE150" s="2"/>
      <c r="GF150" s="2">
        <v>1141370877</v>
      </c>
      <c r="GG150" s="2">
        <v>2</v>
      </c>
      <c r="GH150" s="2">
        <v>1</v>
      </c>
      <c r="GI150" s="2">
        <v>-2</v>
      </c>
      <c r="GJ150" s="2">
        <v>0</v>
      </c>
      <c r="GK150" s="2">
        <f>ROUND(R150*(R12)/100,2)</f>
        <v>0</v>
      </c>
      <c r="GL150" s="2">
        <f t="shared" si="160"/>
        <v>0</v>
      </c>
      <c r="GM150" s="2">
        <f t="shared" si="161"/>
        <v>5665.48</v>
      </c>
      <c r="GN150" s="2">
        <f t="shared" si="162"/>
        <v>0</v>
      </c>
      <c r="GO150" s="2">
        <f t="shared" si="163"/>
        <v>5665.48</v>
      </c>
      <c r="GP150" s="2">
        <f t="shared" si="164"/>
        <v>0</v>
      </c>
      <c r="GQ150" s="2"/>
      <c r="GR150" s="2">
        <v>0</v>
      </c>
      <c r="GS150" s="2">
        <v>3</v>
      </c>
      <c r="GT150" s="2">
        <v>0</v>
      </c>
      <c r="GU150" s="2" t="s">
        <v>719</v>
      </c>
      <c r="GV150" s="2">
        <f t="shared" si="165"/>
        <v>0</v>
      </c>
      <c r="GW150" s="2">
        <v>1</v>
      </c>
      <c r="GX150" s="2">
        <f t="shared" si="166"/>
        <v>0</v>
      </c>
      <c r="GY150" s="2"/>
      <c r="GZ150" s="2"/>
      <c r="HA150" s="2">
        <v>0</v>
      </c>
      <c r="HB150" s="2">
        <v>0</v>
      </c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>
        <v>0</v>
      </c>
      <c r="IL150" s="2"/>
      <c r="IM150" s="2"/>
      <c r="IN150" s="2"/>
      <c r="IO150" s="2"/>
      <c r="IP150" s="2"/>
      <c r="IQ150" s="2"/>
      <c r="IR150" s="2"/>
      <c r="IS150" s="2"/>
      <c r="IT150" s="2"/>
      <c r="IU150" s="2"/>
    </row>
    <row r="151" spans="1:255" x14ac:dyDescent="0.2">
      <c r="A151">
        <v>17</v>
      </c>
      <c r="B151">
        <v>1</v>
      </c>
      <c r="C151">
        <f>ROW(SmtRes!A638)</f>
        <v>638</v>
      </c>
      <c r="D151">
        <f>ROW(EtalonRes!A648)</f>
        <v>648</v>
      </c>
      <c r="E151" t="s">
        <v>124</v>
      </c>
      <c r="F151" t="s">
        <v>69</v>
      </c>
      <c r="G151" t="s">
        <v>125</v>
      </c>
      <c r="H151" t="s">
        <v>61</v>
      </c>
      <c r="I151">
        <v>3.4</v>
      </c>
      <c r="J151">
        <v>0</v>
      </c>
      <c r="O151">
        <f t="shared" si="128"/>
        <v>36003.660000000003</v>
      </c>
      <c r="P151">
        <f t="shared" si="129"/>
        <v>12850.09</v>
      </c>
      <c r="Q151">
        <f t="shared" si="130"/>
        <v>11119.38</v>
      </c>
      <c r="R151">
        <f t="shared" si="131"/>
        <v>2635.98</v>
      </c>
      <c r="S151">
        <f t="shared" si="132"/>
        <v>12034.19</v>
      </c>
      <c r="T151">
        <f t="shared" si="133"/>
        <v>0</v>
      </c>
      <c r="U151">
        <f t="shared" si="134"/>
        <v>75.47999999999999</v>
      </c>
      <c r="V151">
        <f t="shared" si="135"/>
        <v>0</v>
      </c>
      <c r="W151">
        <f t="shared" si="136"/>
        <v>0</v>
      </c>
      <c r="X151">
        <f t="shared" si="137"/>
        <v>9975.7199999999993</v>
      </c>
      <c r="Y151">
        <f t="shared" si="138"/>
        <v>7041.68</v>
      </c>
      <c r="AA151">
        <v>28925308</v>
      </c>
      <c r="AB151">
        <f t="shared" si="139"/>
        <v>1340.8520000000001</v>
      </c>
      <c r="AC151">
        <f t="shared" si="140"/>
        <v>725.42</v>
      </c>
      <c r="AD151">
        <f t="shared" si="141"/>
        <v>424.72800000000001</v>
      </c>
      <c r="AE151">
        <f t="shared" si="142"/>
        <v>41.771999999999998</v>
      </c>
      <c r="AF151">
        <f t="shared" si="143"/>
        <v>190.70400000000001</v>
      </c>
      <c r="AG151">
        <f t="shared" si="144"/>
        <v>0</v>
      </c>
      <c r="AH151">
        <f t="shared" si="145"/>
        <v>22.2</v>
      </c>
      <c r="AI151">
        <f t="shared" si="146"/>
        <v>0</v>
      </c>
      <c r="AJ151">
        <f t="shared" si="147"/>
        <v>0</v>
      </c>
      <c r="AK151">
        <v>1238.28</v>
      </c>
      <c r="AL151">
        <v>725.42</v>
      </c>
      <c r="AM151">
        <v>353.94</v>
      </c>
      <c r="AN151">
        <v>34.81</v>
      </c>
      <c r="AO151">
        <v>158.91999999999999</v>
      </c>
      <c r="AP151">
        <v>0</v>
      </c>
      <c r="AQ151">
        <v>18.5</v>
      </c>
      <c r="AR151">
        <v>0</v>
      </c>
      <c r="AS151">
        <v>0</v>
      </c>
      <c r="AT151">
        <v>68</v>
      </c>
      <c r="AU151">
        <v>48</v>
      </c>
      <c r="AV151">
        <v>1</v>
      </c>
      <c r="AW151">
        <v>1</v>
      </c>
      <c r="AZ151">
        <v>1</v>
      </c>
      <c r="BA151">
        <v>18.559999999999999</v>
      </c>
      <c r="BB151">
        <v>7.7</v>
      </c>
      <c r="BC151">
        <v>5.21</v>
      </c>
      <c r="BD151" t="s">
        <v>719</v>
      </c>
      <c r="BE151" t="s">
        <v>719</v>
      </c>
      <c r="BF151" t="s">
        <v>719</v>
      </c>
      <c r="BG151" t="s">
        <v>719</v>
      </c>
      <c r="BH151">
        <v>0</v>
      </c>
      <c r="BI151">
        <v>2</v>
      </c>
      <c r="BJ151" t="s">
        <v>71</v>
      </c>
      <c r="BM151">
        <v>106001</v>
      </c>
      <c r="BN151">
        <v>0</v>
      </c>
      <c r="BO151" t="s">
        <v>750</v>
      </c>
      <c r="BP151">
        <v>1</v>
      </c>
      <c r="BQ151">
        <v>3</v>
      </c>
      <c r="BR151">
        <v>0</v>
      </c>
      <c r="BS151">
        <v>18.559999999999999</v>
      </c>
      <c r="BT151">
        <v>1</v>
      </c>
      <c r="BU151">
        <v>1</v>
      </c>
      <c r="BV151">
        <v>1</v>
      </c>
      <c r="BW151">
        <v>1</v>
      </c>
      <c r="BX151">
        <v>1</v>
      </c>
      <c r="BY151" t="s">
        <v>719</v>
      </c>
      <c r="BZ151">
        <v>80</v>
      </c>
      <c r="CA151">
        <v>60</v>
      </c>
      <c r="CF151">
        <v>0</v>
      </c>
      <c r="CG151">
        <v>0</v>
      </c>
      <c r="CM151">
        <v>0</v>
      </c>
      <c r="CN151" t="s">
        <v>706</v>
      </c>
      <c r="CO151">
        <v>0</v>
      </c>
      <c r="CP151">
        <f t="shared" si="148"/>
        <v>36003.660000000003</v>
      </c>
      <c r="CQ151">
        <f t="shared" si="149"/>
        <v>3779.4381999999996</v>
      </c>
      <c r="CR151">
        <f t="shared" si="150"/>
        <v>3270.4056</v>
      </c>
      <c r="CS151">
        <f t="shared" si="151"/>
        <v>775.28831999999989</v>
      </c>
      <c r="CT151">
        <f t="shared" si="152"/>
        <v>3539.4662399999997</v>
      </c>
      <c r="CU151">
        <f t="shared" si="153"/>
        <v>0</v>
      </c>
      <c r="CV151">
        <f t="shared" si="154"/>
        <v>22.2</v>
      </c>
      <c r="CW151">
        <f t="shared" si="155"/>
        <v>0</v>
      </c>
      <c r="CX151">
        <f t="shared" si="156"/>
        <v>0</v>
      </c>
      <c r="CY151">
        <f t="shared" si="157"/>
        <v>9975.7156000000014</v>
      </c>
      <c r="CZ151">
        <f t="shared" si="158"/>
        <v>7041.6815999999999</v>
      </c>
      <c r="DC151" t="s">
        <v>719</v>
      </c>
      <c r="DD151" t="s">
        <v>719</v>
      </c>
      <c r="DE151" t="s">
        <v>744</v>
      </c>
      <c r="DF151" t="s">
        <v>744</v>
      </c>
      <c r="DG151" t="s">
        <v>744</v>
      </c>
      <c r="DH151" t="s">
        <v>719</v>
      </c>
      <c r="DI151" t="s">
        <v>744</v>
      </c>
      <c r="DJ151" t="s">
        <v>744</v>
      </c>
      <c r="DK151" t="s">
        <v>719</v>
      </c>
      <c r="DL151" t="s">
        <v>719</v>
      </c>
      <c r="DM151" t="s">
        <v>719</v>
      </c>
      <c r="DN151">
        <v>0</v>
      </c>
      <c r="DO151">
        <v>0</v>
      </c>
      <c r="DP151">
        <v>1</v>
      </c>
      <c r="DQ151">
        <v>1</v>
      </c>
      <c r="DU151">
        <v>1009</v>
      </c>
      <c r="DV151" t="s">
        <v>61</v>
      </c>
      <c r="DW151" t="s">
        <v>61</v>
      </c>
      <c r="DX151">
        <v>1000</v>
      </c>
      <c r="EE151">
        <v>28232181</v>
      </c>
      <c r="EF151">
        <v>3</v>
      </c>
      <c r="EG151" t="s">
        <v>64</v>
      </c>
      <c r="EH151">
        <v>0</v>
      </c>
      <c r="EI151" t="s">
        <v>719</v>
      </c>
      <c r="EJ151">
        <v>2</v>
      </c>
      <c r="EK151">
        <v>106001</v>
      </c>
      <c r="EL151" t="s">
        <v>65</v>
      </c>
      <c r="EM151" t="s">
        <v>66</v>
      </c>
      <c r="EO151" t="s">
        <v>748</v>
      </c>
      <c r="EQ151">
        <v>256</v>
      </c>
      <c r="ER151">
        <v>1238.28</v>
      </c>
      <c r="ES151">
        <v>725.42</v>
      </c>
      <c r="ET151">
        <v>353.94</v>
      </c>
      <c r="EU151">
        <v>34.81</v>
      </c>
      <c r="EV151">
        <v>158.91999999999999</v>
      </c>
      <c r="EW151">
        <v>18.5</v>
      </c>
      <c r="EX151">
        <v>0</v>
      </c>
      <c r="EY151">
        <v>0</v>
      </c>
      <c r="FQ151">
        <v>0</v>
      </c>
      <c r="FR151">
        <f t="shared" si="159"/>
        <v>0</v>
      </c>
      <c r="FS151">
        <v>0</v>
      </c>
      <c r="FV151" t="s">
        <v>749</v>
      </c>
      <c r="FW151" t="s">
        <v>751</v>
      </c>
      <c r="FX151">
        <v>80</v>
      </c>
      <c r="FY151">
        <v>60</v>
      </c>
      <c r="GA151" t="s">
        <v>719</v>
      </c>
      <c r="GD151">
        <v>0</v>
      </c>
      <c r="GF151">
        <v>1141370877</v>
      </c>
      <c r="GG151">
        <v>2</v>
      </c>
      <c r="GH151">
        <v>1</v>
      </c>
      <c r="GI151">
        <v>4</v>
      </c>
      <c r="GJ151">
        <v>0</v>
      </c>
      <c r="GK151">
        <f>ROUND(R151*(S12)/100,2)</f>
        <v>0</v>
      </c>
      <c r="GL151">
        <f t="shared" si="160"/>
        <v>0</v>
      </c>
      <c r="GM151">
        <f t="shared" si="161"/>
        <v>53021.06</v>
      </c>
      <c r="GN151">
        <f t="shared" si="162"/>
        <v>0</v>
      </c>
      <c r="GO151">
        <f t="shared" si="163"/>
        <v>53021.06</v>
      </c>
      <c r="GP151">
        <f t="shared" si="164"/>
        <v>0</v>
      </c>
      <c r="GR151">
        <v>0</v>
      </c>
      <c r="GS151">
        <v>3</v>
      </c>
      <c r="GT151">
        <v>0</v>
      </c>
      <c r="GU151" t="s">
        <v>719</v>
      </c>
      <c r="GV151">
        <f t="shared" si="165"/>
        <v>0</v>
      </c>
      <c r="GW151">
        <v>1</v>
      </c>
      <c r="GX151">
        <f t="shared" si="166"/>
        <v>0</v>
      </c>
      <c r="HA151">
        <v>0</v>
      </c>
      <c r="HB151">
        <v>0</v>
      </c>
      <c r="IK151">
        <v>0</v>
      </c>
    </row>
    <row r="152" spans="1:255" x14ac:dyDescent="0.2">
      <c r="A152" s="2">
        <v>17</v>
      </c>
      <c r="B152" s="2">
        <v>1</v>
      </c>
      <c r="C152" s="2">
        <f>ROW(SmtRes!A655)</f>
        <v>655</v>
      </c>
      <c r="D152" s="2">
        <f>ROW(EtalonRes!A665)</f>
        <v>665</v>
      </c>
      <c r="E152" s="2" t="s">
        <v>126</v>
      </c>
      <c r="F152" s="2" t="s">
        <v>69</v>
      </c>
      <c r="G152" s="2" t="s">
        <v>127</v>
      </c>
      <c r="H152" s="2" t="s">
        <v>61</v>
      </c>
      <c r="I152" s="2">
        <v>0.38</v>
      </c>
      <c r="J152" s="2">
        <v>0</v>
      </c>
      <c r="K152" s="2"/>
      <c r="L152" s="2"/>
      <c r="M152" s="2"/>
      <c r="N152" s="2"/>
      <c r="O152" s="2">
        <f t="shared" si="128"/>
        <v>509.53</v>
      </c>
      <c r="P152" s="2">
        <f t="shared" si="129"/>
        <v>275.66000000000003</v>
      </c>
      <c r="Q152" s="2">
        <f t="shared" si="130"/>
        <v>161.4</v>
      </c>
      <c r="R152" s="2">
        <f t="shared" si="131"/>
        <v>15.87</v>
      </c>
      <c r="S152" s="2">
        <f t="shared" si="132"/>
        <v>72.47</v>
      </c>
      <c r="T152" s="2">
        <f t="shared" si="133"/>
        <v>0</v>
      </c>
      <c r="U152" s="2">
        <f t="shared" si="134"/>
        <v>8.4359999999999999</v>
      </c>
      <c r="V152" s="2">
        <f t="shared" si="135"/>
        <v>0</v>
      </c>
      <c r="W152" s="2">
        <f t="shared" si="136"/>
        <v>0</v>
      </c>
      <c r="X152" s="2">
        <f t="shared" si="137"/>
        <v>70.67</v>
      </c>
      <c r="Y152" s="2">
        <f t="shared" si="138"/>
        <v>53</v>
      </c>
      <c r="Z152" s="2"/>
      <c r="AA152" s="2">
        <v>28925307</v>
      </c>
      <c r="AB152" s="2">
        <f t="shared" si="139"/>
        <v>1340.8520000000001</v>
      </c>
      <c r="AC152" s="2">
        <f t="shared" si="140"/>
        <v>725.42</v>
      </c>
      <c r="AD152" s="2">
        <f t="shared" si="141"/>
        <v>424.72800000000001</v>
      </c>
      <c r="AE152" s="2">
        <f t="shared" si="142"/>
        <v>41.771999999999998</v>
      </c>
      <c r="AF152" s="2">
        <f t="shared" si="143"/>
        <v>190.70400000000001</v>
      </c>
      <c r="AG152" s="2">
        <f t="shared" si="144"/>
        <v>0</v>
      </c>
      <c r="AH152" s="2">
        <f t="shared" si="145"/>
        <v>22.2</v>
      </c>
      <c r="AI152" s="2">
        <f t="shared" si="146"/>
        <v>0</v>
      </c>
      <c r="AJ152" s="2">
        <f t="shared" si="147"/>
        <v>0</v>
      </c>
      <c r="AK152" s="2">
        <v>1238.28</v>
      </c>
      <c r="AL152" s="2">
        <v>725.42</v>
      </c>
      <c r="AM152" s="2">
        <v>353.94</v>
      </c>
      <c r="AN152" s="2">
        <v>34.81</v>
      </c>
      <c r="AO152" s="2">
        <v>158.91999999999999</v>
      </c>
      <c r="AP152" s="2">
        <v>0</v>
      </c>
      <c r="AQ152" s="2">
        <v>18.5</v>
      </c>
      <c r="AR152" s="2">
        <v>0</v>
      </c>
      <c r="AS152" s="2">
        <v>0</v>
      </c>
      <c r="AT152" s="2">
        <v>80</v>
      </c>
      <c r="AU152" s="2">
        <v>60</v>
      </c>
      <c r="AV152" s="2">
        <v>1</v>
      </c>
      <c r="AW152" s="2">
        <v>1</v>
      </c>
      <c r="AX152" s="2"/>
      <c r="AY152" s="2"/>
      <c r="AZ152" s="2">
        <v>1</v>
      </c>
      <c r="BA152" s="2">
        <v>1</v>
      </c>
      <c r="BB152" s="2">
        <v>1</v>
      </c>
      <c r="BC152" s="2">
        <v>1</v>
      </c>
      <c r="BD152" s="2" t="s">
        <v>719</v>
      </c>
      <c r="BE152" s="2" t="s">
        <v>719</v>
      </c>
      <c r="BF152" s="2" t="s">
        <v>719</v>
      </c>
      <c r="BG152" s="2" t="s">
        <v>719</v>
      </c>
      <c r="BH152" s="2">
        <v>0</v>
      </c>
      <c r="BI152" s="2">
        <v>2</v>
      </c>
      <c r="BJ152" s="2" t="s">
        <v>71</v>
      </c>
      <c r="BK152" s="2"/>
      <c r="BL152" s="2"/>
      <c r="BM152" s="2">
        <v>106001</v>
      </c>
      <c r="BN152" s="2">
        <v>0</v>
      </c>
      <c r="BO152" s="2" t="s">
        <v>719</v>
      </c>
      <c r="BP152" s="2">
        <v>0</v>
      </c>
      <c r="BQ152" s="2">
        <v>3</v>
      </c>
      <c r="BR152" s="2">
        <v>0</v>
      </c>
      <c r="BS152" s="2">
        <v>1</v>
      </c>
      <c r="BT152" s="2">
        <v>1</v>
      </c>
      <c r="BU152" s="2">
        <v>1</v>
      </c>
      <c r="BV152" s="2">
        <v>1</v>
      </c>
      <c r="BW152" s="2">
        <v>1</v>
      </c>
      <c r="BX152" s="2">
        <v>1</v>
      </c>
      <c r="BY152" s="2" t="s">
        <v>719</v>
      </c>
      <c r="BZ152" s="2">
        <v>80</v>
      </c>
      <c r="CA152" s="2">
        <v>60</v>
      </c>
      <c r="CB152" s="2"/>
      <c r="CC152" s="2"/>
      <c r="CD152" s="2"/>
      <c r="CE152" s="2"/>
      <c r="CF152" s="2">
        <v>0</v>
      </c>
      <c r="CG152" s="2">
        <v>0</v>
      </c>
      <c r="CH152" s="2"/>
      <c r="CI152" s="2"/>
      <c r="CJ152" s="2"/>
      <c r="CK152" s="2"/>
      <c r="CL152" s="2"/>
      <c r="CM152" s="2">
        <v>0</v>
      </c>
      <c r="CN152" s="2" t="s">
        <v>706</v>
      </c>
      <c r="CO152" s="2">
        <v>0</v>
      </c>
      <c r="CP152" s="2">
        <f t="shared" si="148"/>
        <v>509.53000000000009</v>
      </c>
      <c r="CQ152" s="2">
        <f t="shared" si="149"/>
        <v>725.42</v>
      </c>
      <c r="CR152" s="2">
        <f t="shared" si="150"/>
        <v>424.72800000000001</v>
      </c>
      <c r="CS152" s="2">
        <f t="shared" si="151"/>
        <v>41.771999999999998</v>
      </c>
      <c r="CT152" s="2">
        <f t="shared" si="152"/>
        <v>190.70400000000001</v>
      </c>
      <c r="CU152" s="2">
        <f t="shared" si="153"/>
        <v>0</v>
      </c>
      <c r="CV152" s="2">
        <f t="shared" si="154"/>
        <v>22.2</v>
      </c>
      <c r="CW152" s="2">
        <f t="shared" si="155"/>
        <v>0</v>
      </c>
      <c r="CX152" s="2">
        <f t="shared" si="156"/>
        <v>0</v>
      </c>
      <c r="CY152" s="2">
        <f t="shared" si="157"/>
        <v>70.672000000000011</v>
      </c>
      <c r="CZ152" s="2">
        <f t="shared" si="158"/>
        <v>53.004000000000005</v>
      </c>
      <c r="DA152" s="2"/>
      <c r="DB152" s="2"/>
      <c r="DC152" s="2" t="s">
        <v>719</v>
      </c>
      <c r="DD152" s="2" t="s">
        <v>719</v>
      </c>
      <c r="DE152" s="2" t="s">
        <v>744</v>
      </c>
      <c r="DF152" s="2" t="s">
        <v>744</v>
      </c>
      <c r="DG152" s="2" t="s">
        <v>744</v>
      </c>
      <c r="DH152" s="2" t="s">
        <v>719</v>
      </c>
      <c r="DI152" s="2" t="s">
        <v>744</v>
      </c>
      <c r="DJ152" s="2" t="s">
        <v>744</v>
      </c>
      <c r="DK152" s="2" t="s">
        <v>719</v>
      </c>
      <c r="DL152" s="2" t="s">
        <v>719</v>
      </c>
      <c r="DM152" s="2" t="s">
        <v>719</v>
      </c>
      <c r="DN152" s="2">
        <v>0</v>
      </c>
      <c r="DO152" s="2">
        <v>0</v>
      </c>
      <c r="DP152" s="2">
        <v>1</v>
      </c>
      <c r="DQ152" s="2">
        <v>1</v>
      </c>
      <c r="DR152" s="2"/>
      <c r="DS152" s="2"/>
      <c r="DT152" s="2"/>
      <c r="DU152" s="2">
        <v>1009</v>
      </c>
      <c r="DV152" s="2" t="s">
        <v>61</v>
      </c>
      <c r="DW152" s="2" t="s">
        <v>61</v>
      </c>
      <c r="DX152" s="2">
        <v>1000</v>
      </c>
      <c r="DY152" s="2"/>
      <c r="DZ152" s="2"/>
      <c r="EA152" s="2"/>
      <c r="EB152" s="2"/>
      <c r="EC152" s="2"/>
      <c r="ED152" s="2"/>
      <c r="EE152" s="2">
        <v>28232181</v>
      </c>
      <c r="EF152" s="2">
        <v>3</v>
      </c>
      <c r="EG152" s="2" t="s">
        <v>64</v>
      </c>
      <c r="EH152" s="2">
        <v>0</v>
      </c>
      <c r="EI152" s="2" t="s">
        <v>719</v>
      </c>
      <c r="EJ152" s="2">
        <v>2</v>
      </c>
      <c r="EK152" s="2">
        <v>106001</v>
      </c>
      <c r="EL152" s="2" t="s">
        <v>65</v>
      </c>
      <c r="EM152" s="2" t="s">
        <v>66</v>
      </c>
      <c r="EN152" s="2"/>
      <c r="EO152" s="2" t="s">
        <v>748</v>
      </c>
      <c r="EP152" s="2"/>
      <c r="EQ152" s="2">
        <v>256</v>
      </c>
      <c r="ER152" s="2">
        <v>1238.28</v>
      </c>
      <c r="ES152" s="2">
        <v>725.42</v>
      </c>
      <c r="ET152" s="2">
        <v>353.94</v>
      </c>
      <c r="EU152" s="2">
        <v>34.81</v>
      </c>
      <c r="EV152" s="2">
        <v>158.91999999999999</v>
      </c>
      <c r="EW152" s="2">
        <v>18.5</v>
      </c>
      <c r="EX152" s="2">
        <v>0</v>
      </c>
      <c r="EY152" s="2">
        <v>0</v>
      </c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>
        <v>0</v>
      </c>
      <c r="FR152" s="2">
        <f t="shared" si="159"/>
        <v>0</v>
      </c>
      <c r="FS152" s="2">
        <v>0</v>
      </c>
      <c r="FT152" s="2"/>
      <c r="FU152" s="2"/>
      <c r="FV152" s="2"/>
      <c r="FW152" s="2"/>
      <c r="FX152" s="2">
        <v>80</v>
      </c>
      <c r="FY152" s="2">
        <v>60</v>
      </c>
      <c r="FZ152" s="2"/>
      <c r="GA152" s="2" t="s">
        <v>719</v>
      </c>
      <c r="GB152" s="2"/>
      <c r="GC152" s="2"/>
      <c r="GD152" s="2">
        <v>0</v>
      </c>
      <c r="GE152" s="2"/>
      <c r="GF152" s="2">
        <v>1228207797</v>
      </c>
      <c r="GG152" s="2">
        <v>2</v>
      </c>
      <c r="GH152" s="2">
        <v>1</v>
      </c>
      <c r="GI152" s="2">
        <v>-2</v>
      </c>
      <c r="GJ152" s="2">
        <v>0</v>
      </c>
      <c r="GK152" s="2">
        <f>ROUND(R152*(R12)/100,2)</f>
        <v>0</v>
      </c>
      <c r="GL152" s="2">
        <f t="shared" si="160"/>
        <v>0</v>
      </c>
      <c r="GM152" s="2">
        <f t="shared" si="161"/>
        <v>633.20000000000005</v>
      </c>
      <c r="GN152" s="2">
        <f t="shared" si="162"/>
        <v>0</v>
      </c>
      <c r="GO152" s="2">
        <f t="shared" si="163"/>
        <v>633.20000000000005</v>
      </c>
      <c r="GP152" s="2">
        <f t="shared" si="164"/>
        <v>0</v>
      </c>
      <c r="GQ152" s="2"/>
      <c r="GR152" s="2">
        <v>0</v>
      </c>
      <c r="GS152" s="2">
        <v>3</v>
      </c>
      <c r="GT152" s="2">
        <v>0</v>
      </c>
      <c r="GU152" s="2" t="s">
        <v>719</v>
      </c>
      <c r="GV152" s="2">
        <f t="shared" si="165"/>
        <v>0</v>
      </c>
      <c r="GW152" s="2">
        <v>1</v>
      </c>
      <c r="GX152" s="2">
        <f t="shared" si="166"/>
        <v>0</v>
      </c>
      <c r="GY152" s="2"/>
      <c r="GZ152" s="2"/>
      <c r="HA152" s="2">
        <v>0</v>
      </c>
      <c r="HB152" s="2">
        <v>0</v>
      </c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>
        <v>0</v>
      </c>
      <c r="IL152" s="2"/>
      <c r="IM152" s="2"/>
      <c r="IN152" s="2"/>
      <c r="IO152" s="2"/>
      <c r="IP152" s="2"/>
      <c r="IQ152" s="2"/>
      <c r="IR152" s="2"/>
      <c r="IS152" s="2"/>
      <c r="IT152" s="2"/>
      <c r="IU152" s="2"/>
    </row>
    <row r="153" spans="1:255" x14ac:dyDescent="0.2">
      <c r="A153">
        <v>17</v>
      </c>
      <c r="B153">
        <v>1</v>
      </c>
      <c r="C153">
        <f>ROW(SmtRes!A672)</f>
        <v>672</v>
      </c>
      <c r="D153">
        <f>ROW(EtalonRes!A682)</f>
        <v>682</v>
      </c>
      <c r="E153" t="s">
        <v>126</v>
      </c>
      <c r="F153" t="s">
        <v>69</v>
      </c>
      <c r="G153" t="s">
        <v>127</v>
      </c>
      <c r="H153" t="s">
        <v>61</v>
      </c>
      <c r="I153">
        <v>0.38</v>
      </c>
      <c r="J153">
        <v>0</v>
      </c>
      <c r="O153">
        <f t="shared" si="128"/>
        <v>4023.94</v>
      </c>
      <c r="P153">
        <f t="shared" si="129"/>
        <v>1436.19</v>
      </c>
      <c r="Q153">
        <f t="shared" si="130"/>
        <v>1242.75</v>
      </c>
      <c r="R153">
        <f t="shared" si="131"/>
        <v>294.61</v>
      </c>
      <c r="S153">
        <f t="shared" si="132"/>
        <v>1345</v>
      </c>
      <c r="T153">
        <f t="shared" si="133"/>
        <v>0</v>
      </c>
      <c r="U153">
        <f t="shared" si="134"/>
        <v>8.4359999999999999</v>
      </c>
      <c r="V153">
        <f t="shared" si="135"/>
        <v>0</v>
      </c>
      <c r="W153">
        <f t="shared" si="136"/>
        <v>0</v>
      </c>
      <c r="X153">
        <f t="shared" si="137"/>
        <v>1114.93</v>
      </c>
      <c r="Y153">
        <f t="shared" si="138"/>
        <v>787.01</v>
      </c>
      <c r="AA153">
        <v>28925308</v>
      </c>
      <c r="AB153">
        <f t="shared" si="139"/>
        <v>1340.8520000000001</v>
      </c>
      <c r="AC153">
        <f t="shared" si="140"/>
        <v>725.42</v>
      </c>
      <c r="AD153">
        <f t="shared" si="141"/>
        <v>424.72800000000001</v>
      </c>
      <c r="AE153">
        <f t="shared" si="142"/>
        <v>41.771999999999998</v>
      </c>
      <c r="AF153">
        <f t="shared" si="143"/>
        <v>190.70400000000001</v>
      </c>
      <c r="AG153">
        <f t="shared" si="144"/>
        <v>0</v>
      </c>
      <c r="AH153">
        <f t="shared" si="145"/>
        <v>22.2</v>
      </c>
      <c r="AI153">
        <f t="shared" si="146"/>
        <v>0</v>
      </c>
      <c r="AJ153">
        <f t="shared" si="147"/>
        <v>0</v>
      </c>
      <c r="AK153">
        <v>1238.28</v>
      </c>
      <c r="AL153">
        <v>725.42</v>
      </c>
      <c r="AM153">
        <v>353.94</v>
      </c>
      <c r="AN153">
        <v>34.81</v>
      </c>
      <c r="AO153">
        <v>158.91999999999999</v>
      </c>
      <c r="AP153">
        <v>0</v>
      </c>
      <c r="AQ153">
        <v>18.5</v>
      </c>
      <c r="AR153">
        <v>0</v>
      </c>
      <c r="AS153">
        <v>0</v>
      </c>
      <c r="AT153">
        <v>68</v>
      </c>
      <c r="AU153">
        <v>48</v>
      </c>
      <c r="AV153">
        <v>1</v>
      </c>
      <c r="AW153">
        <v>1</v>
      </c>
      <c r="AZ153">
        <v>1</v>
      </c>
      <c r="BA153">
        <v>18.559999999999999</v>
      </c>
      <c r="BB153">
        <v>7.7</v>
      </c>
      <c r="BC153">
        <v>5.21</v>
      </c>
      <c r="BD153" t="s">
        <v>719</v>
      </c>
      <c r="BE153" t="s">
        <v>719</v>
      </c>
      <c r="BF153" t="s">
        <v>719</v>
      </c>
      <c r="BG153" t="s">
        <v>719</v>
      </c>
      <c r="BH153">
        <v>0</v>
      </c>
      <c r="BI153">
        <v>2</v>
      </c>
      <c r="BJ153" t="s">
        <v>71</v>
      </c>
      <c r="BM153">
        <v>106001</v>
      </c>
      <c r="BN153">
        <v>0</v>
      </c>
      <c r="BO153" t="s">
        <v>750</v>
      </c>
      <c r="BP153">
        <v>1</v>
      </c>
      <c r="BQ153">
        <v>3</v>
      </c>
      <c r="BR153">
        <v>0</v>
      </c>
      <c r="BS153">
        <v>18.559999999999999</v>
      </c>
      <c r="BT153">
        <v>1</v>
      </c>
      <c r="BU153">
        <v>1</v>
      </c>
      <c r="BV153">
        <v>1</v>
      </c>
      <c r="BW153">
        <v>1</v>
      </c>
      <c r="BX153">
        <v>1</v>
      </c>
      <c r="BY153" t="s">
        <v>719</v>
      </c>
      <c r="BZ153">
        <v>80</v>
      </c>
      <c r="CA153">
        <v>60</v>
      </c>
      <c r="CF153">
        <v>0</v>
      </c>
      <c r="CG153">
        <v>0</v>
      </c>
      <c r="CM153">
        <v>0</v>
      </c>
      <c r="CN153" t="s">
        <v>706</v>
      </c>
      <c r="CO153">
        <v>0</v>
      </c>
      <c r="CP153">
        <f t="shared" si="148"/>
        <v>4023.94</v>
      </c>
      <c r="CQ153">
        <f t="shared" si="149"/>
        <v>3779.4381999999996</v>
      </c>
      <c r="CR153">
        <f t="shared" si="150"/>
        <v>3270.4056</v>
      </c>
      <c r="CS153">
        <f t="shared" si="151"/>
        <v>775.28831999999989</v>
      </c>
      <c r="CT153">
        <f t="shared" si="152"/>
        <v>3539.4662399999997</v>
      </c>
      <c r="CU153">
        <f t="shared" si="153"/>
        <v>0</v>
      </c>
      <c r="CV153">
        <f t="shared" si="154"/>
        <v>22.2</v>
      </c>
      <c r="CW153">
        <f t="shared" si="155"/>
        <v>0</v>
      </c>
      <c r="CX153">
        <f t="shared" si="156"/>
        <v>0</v>
      </c>
      <c r="CY153">
        <f t="shared" si="157"/>
        <v>1114.9348</v>
      </c>
      <c r="CZ153">
        <f t="shared" si="158"/>
        <v>787.01279999999997</v>
      </c>
      <c r="DC153" t="s">
        <v>719</v>
      </c>
      <c r="DD153" t="s">
        <v>719</v>
      </c>
      <c r="DE153" t="s">
        <v>744</v>
      </c>
      <c r="DF153" t="s">
        <v>744</v>
      </c>
      <c r="DG153" t="s">
        <v>744</v>
      </c>
      <c r="DH153" t="s">
        <v>719</v>
      </c>
      <c r="DI153" t="s">
        <v>744</v>
      </c>
      <c r="DJ153" t="s">
        <v>744</v>
      </c>
      <c r="DK153" t="s">
        <v>719</v>
      </c>
      <c r="DL153" t="s">
        <v>719</v>
      </c>
      <c r="DM153" t="s">
        <v>719</v>
      </c>
      <c r="DN153">
        <v>0</v>
      </c>
      <c r="DO153">
        <v>0</v>
      </c>
      <c r="DP153">
        <v>1</v>
      </c>
      <c r="DQ153">
        <v>1</v>
      </c>
      <c r="DU153">
        <v>1009</v>
      </c>
      <c r="DV153" t="s">
        <v>61</v>
      </c>
      <c r="DW153" t="s">
        <v>61</v>
      </c>
      <c r="DX153">
        <v>1000</v>
      </c>
      <c r="EE153">
        <v>28232181</v>
      </c>
      <c r="EF153">
        <v>3</v>
      </c>
      <c r="EG153" t="s">
        <v>64</v>
      </c>
      <c r="EH153">
        <v>0</v>
      </c>
      <c r="EI153" t="s">
        <v>719</v>
      </c>
      <c r="EJ153">
        <v>2</v>
      </c>
      <c r="EK153">
        <v>106001</v>
      </c>
      <c r="EL153" t="s">
        <v>65</v>
      </c>
      <c r="EM153" t="s">
        <v>66</v>
      </c>
      <c r="EO153" t="s">
        <v>748</v>
      </c>
      <c r="EQ153">
        <v>256</v>
      </c>
      <c r="ER153">
        <v>1238.28</v>
      </c>
      <c r="ES153">
        <v>725.42</v>
      </c>
      <c r="ET153">
        <v>353.94</v>
      </c>
      <c r="EU153">
        <v>34.81</v>
      </c>
      <c r="EV153">
        <v>158.91999999999999</v>
      </c>
      <c r="EW153">
        <v>18.5</v>
      </c>
      <c r="EX153">
        <v>0</v>
      </c>
      <c r="EY153">
        <v>0</v>
      </c>
      <c r="FQ153">
        <v>0</v>
      </c>
      <c r="FR153">
        <f t="shared" si="159"/>
        <v>0</v>
      </c>
      <c r="FS153">
        <v>0</v>
      </c>
      <c r="FV153" t="s">
        <v>749</v>
      </c>
      <c r="FW153" t="s">
        <v>751</v>
      </c>
      <c r="FX153">
        <v>80</v>
      </c>
      <c r="FY153">
        <v>60</v>
      </c>
      <c r="GA153" t="s">
        <v>719</v>
      </c>
      <c r="GD153">
        <v>0</v>
      </c>
      <c r="GF153">
        <v>1228207797</v>
      </c>
      <c r="GG153">
        <v>2</v>
      </c>
      <c r="GH153">
        <v>1</v>
      </c>
      <c r="GI153">
        <v>4</v>
      </c>
      <c r="GJ153">
        <v>0</v>
      </c>
      <c r="GK153">
        <f>ROUND(R153*(S12)/100,2)</f>
        <v>0</v>
      </c>
      <c r="GL153">
        <f t="shared" si="160"/>
        <v>0</v>
      </c>
      <c r="GM153">
        <f t="shared" si="161"/>
        <v>5925.88</v>
      </c>
      <c r="GN153">
        <f t="shared" si="162"/>
        <v>0</v>
      </c>
      <c r="GO153">
        <f t="shared" si="163"/>
        <v>5925.88</v>
      </c>
      <c r="GP153">
        <f t="shared" si="164"/>
        <v>0</v>
      </c>
      <c r="GR153">
        <v>0</v>
      </c>
      <c r="GS153">
        <v>3</v>
      </c>
      <c r="GT153">
        <v>0</v>
      </c>
      <c r="GU153" t="s">
        <v>719</v>
      </c>
      <c r="GV153">
        <f t="shared" si="165"/>
        <v>0</v>
      </c>
      <c r="GW153">
        <v>1</v>
      </c>
      <c r="GX153">
        <f t="shared" si="166"/>
        <v>0</v>
      </c>
      <c r="HA153">
        <v>0</v>
      </c>
      <c r="HB153">
        <v>0</v>
      </c>
      <c r="IK153">
        <v>0</v>
      </c>
    </row>
    <row r="154" spans="1:255" x14ac:dyDescent="0.2">
      <c r="A154" s="2">
        <v>17</v>
      </c>
      <c r="B154" s="2">
        <v>1</v>
      </c>
      <c r="C154" s="2">
        <f>ROW(SmtRes!A689)</f>
        <v>689</v>
      </c>
      <c r="D154" s="2">
        <f>ROW(EtalonRes!A699)</f>
        <v>699</v>
      </c>
      <c r="E154" s="2" t="s">
        <v>128</v>
      </c>
      <c r="F154" s="2" t="s">
        <v>69</v>
      </c>
      <c r="G154" s="2" t="s">
        <v>129</v>
      </c>
      <c r="H154" s="2" t="s">
        <v>61</v>
      </c>
      <c r="I154" s="2">
        <v>1.23</v>
      </c>
      <c r="J154" s="2">
        <v>0</v>
      </c>
      <c r="K154" s="2"/>
      <c r="L154" s="2"/>
      <c r="M154" s="2"/>
      <c r="N154" s="2"/>
      <c r="O154" s="2">
        <f t="shared" si="128"/>
        <v>1649.26</v>
      </c>
      <c r="P154" s="2">
        <f t="shared" si="129"/>
        <v>892.27</v>
      </c>
      <c r="Q154" s="2">
        <f t="shared" si="130"/>
        <v>522.41999999999996</v>
      </c>
      <c r="R154" s="2">
        <f t="shared" si="131"/>
        <v>51.38</v>
      </c>
      <c r="S154" s="2">
        <f t="shared" si="132"/>
        <v>234.57</v>
      </c>
      <c r="T154" s="2">
        <f t="shared" si="133"/>
        <v>0</v>
      </c>
      <c r="U154" s="2">
        <f t="shared" si="134"/>
        <v>27.305999999999997</v>
      </c>
      <c r="V154" s="2">
        <f t="shared" si="135"/>
        <v>0</v>
      </c>
      <c r="W154" s="2">
        <f t="shared" si="136"/>
        <v>0</v>
      </c>
      <c r="X154" s="2">
        <f t="shared" si="137"/>
        <v>228.76</v>
      </c>
      <c r="Y154" s="2">
        <f t="shared" si="138"/>
        <v>171.57</v>
      </c>
      <c r="Z154" s="2"/>
      <c r="AA154" s="2">
        <v>28925307</v>
      </c>
      <c r="AB154" s="2">
        <f t="shared" si="139"/>
        <v>1340.8520000000001</v>
      </c>
      <c r="AC154" s="2">
        <f t="shared" si="140"/>
        <v>725.42</v>
      </c>
      <c r="AD154" s="2">
        <f t="shared" si="141"/>
        <v>424.72800000000001</v>
      </c>
      <c r="AE154" s="2">
        <f t="shared" si="142"/>
        <v>41.771999999999998</v>
      </c>
      <c r="AF154" s="2">
        <f t="shared" si="143"/>
        <v>190.70400000000001</v>
      </c>
      <c r="AG154" s="2">
        <f t="shared" si="144"/>
        <v>0</v>
      </c>
      <c r="AH154" s="2">
        <f t="shared" si="145"/>
        <v>22.2</v>
      </c>
      <c r="AI154" s="2">
        <f t="shared" si="146"/>
        <v>0</v>
      </c>
      <c r="AJ154" s="2">
        <f t="shared" si="147"/>
        <v>0</v>
      </c>
      <c r="AK154" s="2">
        <v>1238.28</v>
      </c>
      <c r="AL154" s="2">
        <v>725.42</v>
      </c>
      <c r="AM154" s="2">
        <v>353.94</v>
      </c>
      <c r="AN154" s="2">
        <v>34.81</v>
      </c>
      <c r="AO154" s="2">
        <v>158.91999999999999</v>
      </c>
      <c r="AP154" s="2">
        <v>0</v>
      </c>
      <c r="AQ154" s="2">
        <v>18.5</v>
      </c>
      <c r="AR154" s="2">
        <v>0</v>
      </c>
      <c r="AS154" s="2">
        <v>0</v>
      </c>
      <c r="AT154" s="2">
        <v>80</v>
      </c>
      <c r="AU154" s="2">
        <v>60</v>
      </c>
      <c r="AV154" s="2">
        <v>1</v>
      </c>
      <c r="AW154" s="2">
        <v>1</v>
      </c>
      <c r="AX154" s="2"/>
      <c r="AY154" s="2"/>
      <c r="AZ154" s="2">
        <v>1</v>
      </c>
      <c r="BA154" s="2">
        <v>1</v>
      </c>
      <c r="BB154" s="2">
        <v>1</v>
      </c>
      <c r="BC154" s="2">
        <v>1</v>
      </c>
      <c r="BD154" s="2" t="s">
        <v>719</v>
      </c>
      <c r="BE154" s="2" t="s">
        <v>719</v>
      </c>
      <c r="BF154" s="2" t="s">
        <v>719</v>
      </c>
      <c r="BG154" s="2" t="s">
        <v>719</v>
      </c>
      <c r="BH154" s="2">
        <v>0</v>
      </c>
      <c r="BI154" s="2">
        <v>2</v>
      </c>
      <c r="BJ154" s="2" t="s">
        <v>71</v>
      </c>
      <c r="BK154" s="2"/>
      <c r="BL154" s="2"/>
      <c r="BM154" s="2">
        <v>106001</v>
      </c>
      <c r="BN154" s="2">
        <v>0</v>
      </c>
      <c r="BO154" s="2" t="s">
        <v>719</v>
      </c>
      <c r="BP154" s="2">
        <v>0</v>
      </c>
      <c r="BQ154" s="2">
        <v>3</v>
      </c>
      <c r="BR154" s="2">
        <v>0</v>
      </c>
      <c r="BS154" s="2">
        <v>1</v>
      </c>
      <c r="BT154" s="2">
        <v>1</v>
      </c>
      <c r="BU154" s="2">
        <v>1</v>
      </c>
      <c r="BV154" s="2">
        <v>1</v>
      </c>
      <c r="BW154" s="2">
        <v>1</v>
      </c>
      <c r="BX154" s="2">
        <v>1</v>
      </c>
      <c r="BY154" s="2" t="s">
        <v>719</v>
      </c>
      <c r="BZ154" s="2">
        <v>80</v>
      </c>
      <c r="CA154" s="2">
        <v>60</v>
      </c>
      <c r="CB154" s="2"/>
      <c r="CC154" s="2"/>
      <c r="CD154" s="2"/>
      <c r="CE154" s="2"/>
      <c r="CF154" s="2">
        <v>0</v>
      </c>
      <c r="CG154" s="2">
        <v>0</v>
      </c>
      <c r="CH154" s="2"/>
      <c r="CI154" s="2"/>
      <c r="CJ154" s="2"/>
      <c r="CK154" s="2"/>
      <c r="CL154" s="2"/>
      <c r="CM154" s="2">
        <v>0</v>
      </c>
      <c r="CN154" s="2" t="s">
        <v>706</v>
      </c>
      <c r="CO154" s="2">
        <v>0</v>
      </c>
      <c r="CP154" s="2">
        <f t="shared" si="148"/>
        <v>1649.26</v>
      </c>
      <c r="CQ154" s="2">
        <f t="shared" si="149"/>
        <v>725.42</v>
      </c>
      <c r="CR154" s="2">
        <f t="shared" si="150"/>
        <v>424.72800000000001</v>
      </c>
      <c r="CS154" s="2">
        <f t="shared" si="151"/>
        <v>41.771999999999998</v>
      </c>
      <c r="CT154" s="2">
        <f t="shared" si="152"/>
        <v>190.70400000000001</v>
      </c>
      <c r="CU154" s="2">
        <f t="shared" si="153"/>
        <v>0</v>
      </c>
      <c r="CV154" s="2">
        <f t="shared" si="154"/>
        <v>22.2</v>
      </c>
      <c r="CW154" s="2">
        <f t="shared" si="155"/>
        <v>0</v>
      </c>
      <c r="CX154" s="2">
        <f t="shared" si="156"/>
        <v>0</v>
      </c>
      <c r="CY154" s="2">
        <f t="shared" si="157"/>
        <v>228.76</v>
      </c>
      <c r="CZ154" s="2">
        <f t="shared" si="158"/>
        <v>171.57</v>
      </c>
      <c r="DA154" s="2"/>
      <c r="DB154" s="2"/>
      <c r="DC154" s="2" t="s">
        <v>719</v>
      </c>
      <c r="DD154" s="2" t="s">
        <v>719</v>
      </c>
      <c r="DE154" s="2" t="s">
        <v>744</v>
      </c>
      <c r="DF154" s="2" t="s">
        <v>744</v>
      </c>
      <c r="DG154" s="2" t="s">
        <v>744</v>
      </c>
      <c r="DH154" s="2" t="s">
        <v>719</v>
      </c>
      <c r="DI154" s="2" t="s">
        <v>744</v>
      </c>
      <c r="DJ154" s="2" t="s">
        <v>744</v>
      </c>
      <c r="DK154" s="2" t="s">
        <v>719</v>
      </c>
      <c r="DL154" s="2" t="s">
        <v>719</v>
      </c>
      <c r="DM154" s="2" t="s">
        <v>719</v>
      </c>
      <c r="DN154" s="2">
        <v>0</v>
      </c>
      <c r="DO154" s="2">
        <v>0</v>
      </c>
      <c r="DP154" s="2">
        <v>1</v>
      </c>
      <c r="DQ154" s="2">
        <v>1</v>
      </c>
      <c r="DR154" s="2"/>
      <c r="DS154" s="2"/>
      <c r="DT154" s="2"/>
      <c r="DU154" s="2">
        <v>1009</v>
      </c>
      <c r="DV154" s="2" t="s">
        <v>61</v>
      </c>
      <c r="DW154" s="2" t="s">
        <v>61</v>
      </c>
      <c r="DX154" s="2">
        <v>1000</v>
      </c>
      <c r="DY154" s="2"/>
      <c r="DZ154" s="2"/>
      <c r="EA154" s="2"/>
      <c r="EB154" s="2"/>
      <c r="EC154" s="2"/>
      <c r="ED154" s="2"/>
      <c r="EE154" s="2">
        <v>28232181</v>
      </c>
      <c r="EF154" s="2">
        <v>3</v>
      </c>
      <c r="EG154" s="2" t="s">
        <v>64</v>
      </c>
      <c r="EH154" s="2">
        <v>0</v>
      </c>
      <c r="EI154" s="2" t="s">
        <v>719</v>
      </c>
      <c r="EJ154" s="2">
        <v>2</v>
      </c>
      <c r="EK154" s="2">
        <v>106001</v>
      </c>
      <c r="EL154" s="2" t="s">
        <v>65</v>
      </c>
      <c r="EM154" s="2" t="s">
        <v>66</v>
      </c>
      <c r="EN154" s="2"/>
      <c r="EO154" s="2" t="s">
        <v>748</v>
      </c>
      <c r="EP154" s="2"/>
      <c r="EQ154" s="2">
        <v>256</v>
      </c>
      <c r="ER154" s="2">
        <v>1238.28</v>
      </c>
      <c r="ES154" s="2">
        <v>725.42</v>
      </c>
      <c r="ET154" s="2">
        <v>353.94</v>
      </c>
      <c r="EU154" s="2">
        <v>34.81</v>
      </c>
      <c r="EV154" s="2">
        <v>158.91999999999999</v>
      </c>
      <c r="EW154" s="2">
        <v>18.5</v>
      </c>
      <c r="EX154" s="2">
        <v>0</v>
      </c>
      <c r="EY154" s="2">
        <v>0</v>
      </c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>
        <v>0</v>
      </c>
      <c r="FR154" s="2">
        <f t="shared" si="159"/>
        <v>0</v>
      </c>
      <c r="FS154" s="2">
        <v>0</v>
      </c>
      <c r="FT154" s="2"/>
      <c r="FU154" s="2"/>
      <c r="FV154" s="2"/>
      <c r="FW154" s="2"/>
      <c r="FX154" s="2">
        <v>80</v>
      </c>
      <c r="FY154" s="2">
        <v>60</v>
      </c>
      <c r="FZ154" s="2"/>
      <c r="GA154" s="2" t="s">
        <v>719</v>
      </c>
      <c r="GB154" s="2"/>
      <c r="GC154" s="2"/>
      <c r="GD154" s="2">
        <v>0</v>
      </c>
      <c r="GE154" s="2"/>
      <c r="GF154" s="2">
        <v>944515143</v>
      </c>
      <c r="GG154" s="2">
        <v>2</v>
      </c>
      <c r="GH154" s="2">
        <v>1</v>
      </c>
      <c r="GI154" s="2">
        <v>-2</v>
      </c>
      <c r="GJ154" s="2">
        <v>0</v>
      </c>
      <c r="GK154" s="2">
        <f>ROUND(R154*(R12)/100,2)</f>
        <v>0</v>
      </c>
      <c r="GL154" s="2">
        <f t="shared" si="160"/>
        <v>0</v>
      </c>
      <c r="GM154" s="2">
        <f t="shared" si="161"/>
        <v>2049.59</v>
      </c>
      <c r="GN154" s="2">
        <f t="shared" si="162"/>
        <v>0</v>
      </c>
      <c r="GO154" s="2">
        <f t="shared" si="163"/>
        <v>2049.59</v>
      </c>
      <c r="GP154" s="2">
        <f t="shared" si="164"/>
        <v>0</v>
      </c>
      <c r="GQ154" s="2"/>
      <c r="GR154" s="2">
        <v>0</v>
      </c>
      <c r="GS154" s="2">
        <v>3</v>
      </c>
      <c r="GT154" s="2">
        <v>0</v>
      </c>
      <c r="GU154" s="2" t="s">
        <v>719</v>
      </c>
      <c r="GV154" s="2">
        <f t="shared" si="165"/>
        <v>0</v>
      </c>
      <c r="GW154" s="2">
        <v>1</v>
      </c>
      <c r="GX154" s="2">
        <f t="shared" si="166"/>
        <v>0</v>
      </c>
      <c r="GY154" s="2"/>
      <c r="GZ154" s="2"/>
      <c r="HA154" s="2">
        <v>0</v>
      </c>
      <c r="HB154" s="2">
        <v>0</v>
      </c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>
        <v>0</v>
      </c>
      <c r="IL154" s="2"/>
      <c r="IM154" s="2"/>
      <c r="IN154" s="2"/>
      <c r="IO154" s="2"/>
      <c r="IP154" s="2"/>
      <c r="IQ154" s="2"/>
      <c r="IR154" s="2"/>
      <c r="IS154" s="2"/>
      <c r="IT154" s="2"/>
      <c r="IU154" s="2"/>
    </row>
    <row r="155" spans="1:255" x14ac:dyDescent="0.2">
      <c r="A155">
        <v>17</v>
      </c>
      <c r="B155">
        <v>1</v>
      </c>
      <c r="C155">
        <f>ROW(SmtRes!A706)</f>
        <v>706</v>
      </c>
      <c r="D155">
        <f>ROW(EtalonRes!A716)</f>
        <v>716</v>
      </c>
      <c r="E155" t="s">
        <v>128</v>
      </c>
      <c r="F155" t="s">
        <v>69</v>
      </c>
      <c r="G155" t="s">
        <v>129</v>
      </c>
      <c r="H155" t="s">
        <v>61</v>
      </c>
      <c r="I155">
        <v>1.23</v>
      </c>
      <c r="J155">
        <v>0</v>
      </c>
      <c r="O155">
        <f t="shared" si="128"/>
        <v>13024.85</v>
      </c>
      <c r="P155">
        <f t="shared" si="129"/>
        <v>4648.71</v>
      </c>
      <c r="Q155">
        <f t="shared" si="130"/>
        <v>4022.6</v>
      </c>
      <c r="R155">
        <f t="shared" si="131"/>
        <v>953.6</v>
      </c>
      <c r="S155">
        <f t="shared" si="132"/>
        <v>4353.54</v>
      </c>
      <c r="T155">
        <f t="shared" si="133"/>
        <v>0</v>
      </c>
      <c r="U155">
        <f t="shared" si="134"/>
        <v>27.305999999999997</v>
      </c>
      <c r="V155">
        <f t="shared" si="135"/>
        <v>0</v>
      </c>
      <c r="W155">
        <f t="shared" si="136"/>
        <v>0</v>
      </c>
      <c r="X155">
        <f t="shared" si="137"/>
        <v>3608.86</v>
      </c>
      <c r="Y155">
        <f t="shared" si="138"/>
        <v>2547.4299999999998</v>
      </c>
      <c r="AA155">
        <v>28925308</v>
      </c>
      <c r="AB155">
        <f t="shared" si="139"/>
        <v>1340.8520000000001</v>
      </c>
      <c r="AC155">
        <f t="shared" si="140"/>
        <v>725.42</v>
      </c>
      <c r="AD155">
        <f t="shared" si="141"/>
        <v>424.72800000000001</v>
      </c>
      <c r="AE155">
        <f t="shared" si="142"/>
        <v>41.771999999999998</v>
      </c>
      <c r="AF155">
        <f t="shared" si="143"/>
        <v>190.70400000000001</v>
      </c>
      <c r="AG155">
        <f t="shared" si="144"/>
        <v>0</v>
      </c>
      <c r="AH155">
        <f t="shared" si="145"/>
        <v>22.2</v>
      </c>
      <c r="AI155">
        <f t="shared" si="146"/>
        <v>0</v>
      </c>
      <c r="AJ155">
        <f t="shared" si="147"/>
        <v>0</v>
      </c>
      <c r="AK155">
        <v>1238.28</v>
      </c>
      <c r="AL155">
        <v>725.42</v>
      </c>
      <c r="AM155">
        <v>353.94</v>
      </c>
      <c r="AN155">
        <v>34.81</v>
      </c>
      <c r="AO155">
        <v>158.91999999999999</v>
      </c>
      <c r="AP155">
        <v>0</v>
      </c>
      <c r="AQ155">
        <v>18.5</v>
      </c>
      <c r="AR155">
        <v>0</v>
      </c>
      <c r="AS155">
        <v>0</v>
      </c>
      <c r="AT155">
        <v>68</v>
      </c>
      <c r="AU155">
        <v>48</v>
      </c>
      <c r="AV155">
        <v>1</v>
      </c>
      <c r="AW155">
        <v>1</v>
      </c>
      <c r="AZ155">
        <v>1</v>
      </c>
      <c r="BA155">
        <v>18.559999999999999</v>
      </c>
      <c r="BB155">
        <v>7.7</v>
      </c>
      <c r="BC155">
        <v>5.21</v>
      </c>
      <c r="BD155" t="s">
        <v>719</v>
      </c>
      <c r="BE155" t="s">
        <v>719</v>
      </c>
      <c r="BF155" t="s">
        <v>719</v>
      </c>
      <c r="BG155" t="s">
        <v>719</v>
      </c>
      <c r="BH155">
        <v>0</v>
      </c>
      <c r="BI155">
        <v>2</v>
      </c>
      <c r="BJ155" t="s">
        <v>71</v>
      </c>
      <c r="BM155">
        <v>106001</v>
      </c>
      <c r="BN155">
        <v>0</v>
      </c>
      <c r="BO155" t="s">
        <v>750</v>
      </c>
      <c r="BP155">
        <v>1</v>
      </c>
      <c r="BQ155">
        <v>3</v>
      </c>
      <c r="BR155">
        <v>0</v>
      </c>
      <c r="BS155">
        <v>18.559999999999999</v>
      </c>
      <c r="BT155">
        <v>1</v>
      </c>
      <c r="BU155">
        <v>1</v>
      </c>
      <c r="BV155">
        <v>1</v>
      </c>
      <c r="BW155">
        <v>1</v>
      </c>
      <c r="BX155">
        <v>1</v>
      </c>
      <c r="BY155" t="s">
        <v>719</v>
      </c>
      <c r="BZ155">
        <v>80</v>
      </c>
      <c r="CA155">
        <v>60</v>
      </c>
      <c r="CF155">
        <v>0</v>
      </c>
      <c r="CG155">
        <v>0</v>
      </c>
      <c r="CM155">
        <v>0</v>
      </c>
      <c r="CN155" t="s">
        <v>706</v>
      </c>
      <c r="CO155">
        <v>0</v>
      </c>
      <c r="CP155">
        <f t="shared" si="148"/>
        <v>13024.849999999999</v>
      </c>
      <c r="CQ155">
        <f t="shared" si="149"/>
        <v>3779.4381999999996</v>
      </c>
      <c r="CR155">
        <f t="shared" si="150"/>
        <v>3270.4056</v>
      </c>
      <c r="CS155">
        <f t="shared" si="151"/>
        <v>775.28831999999989</v>
      </c>
      <c r="CT155">
        <f t="shared" si="152"/>
        <v>3539.4662399999997</v>
      </c>
      <c r="CU155">
        <f t="shared" si="153"/>
        <v>0</v>
      </c>
      <c r="CV155">
        <f t="shared" si="154"/>
        <v>22.2</v>
      </c>
      <c r="CW155">
        <f t="shared" si="155"/>
        <v>0</v>
      </c>
      <c r="CX155">
        <f t="shared" si="156"/>
        <v>0</v>
      </c>
      <c r="CY155">
        <f t="shared" si="157"/>
        <v>3608.8552</v>
      </c>
      <c r="CZ155">
        <f t="shared" si="158"/>
        <v>2547.4272000000001</v>
      </c>
      <c r="DC155" t="s">
        <v>719</v>
      </c>
      <c r="DD155" t="s">
        <v>719</v>
      </c>
      <c r="DE155" t="s">
        <v>744</v>
      </c>
      <c r="DF155" t="s">
        <v>744</v>
      </c>
      <c r="DG155" t="s">
        <v>744</v>
      </c>
      <c r="DH155" t="s">
        <v>719</v>
      </c>
      <c r="DI155" t="s">
        <v>744</v>
      </c>
      <c r="DJ155" t="s">
        <v>744</v>
      </c>
      <c r="DK155" t="s">
        <v>719</v>
      </c>
      <c r="DL155" t="s">
        <v>719</v>
      </c>
      <c r="DM155" t="s">
        <v>719</v>
      </c>
      <c r="DN155">
        <v>0</v>
      </c>
      <c r="DO155">
        <v>0</v>
      </c>
      <c r="DP155">
        <v>1</v>
      </c>
      <c r="DQ155">
        <v>1</v>
      </c>
      <c r="DU155">
        <v>1009</v>
      </c>
      <c r="DV155" t="s">
        <v>61</v>
      </c>
      <c r="DW155" t="s">
        <v>61</v>
      </c>
      <c r="DX155">
        <v>1000</v>
      </c>
      <c r="EE155">
        <v>28232181</v>
      </c>
      <c r="EF155">
        <v>3</v>
      </c>
      <c r="EG155" t="s">
        <v>64</v>
      </c>
      <c r="EH155">
        <v>0</v>
      </c>
      <c r="EI155" t="s">
        <v>719</v>
      </c>
      <c r="EJ155">
        <v>2</v>
      </c>
      <c r="EK155">
        <v>106001</v>
      </c>
      <c r="EL155" t="s">
        <v>65</v>
      </c>
      <c r="EM155" t="s">
        <v>66</v>
      </c>
      <c r="EO155" t="s">
        <v>748</v>
      </c>
      <c r="EQ155">
        <v>256</v>
      </c>
      <c r="ER155">
        <v>1238.28</v>
      </c>
      <c r="ES155">
        <v>725.42</v>
      </c>
      <c r="ET155">
        <v>353.94</v>
      </c>
      <c r="EU155">
        <v>34.81</v>
      </c>
      <c r="EV155">
        <v>158.91999999999999</v>
      </c>
      <c r="EW155">
        <v>18.5</v>
      </c>
      <c r="EX155">
        <v>0</v>
      </c>
      <c r="EY155">
        <v>0</v>
      </c>
      <c r="FQ155">
        <v>0</v>
      </c>
      <c r="FR155">
        <f t="shared" si="159"/>
        <v>0</v>
      </c>
      <c r="FS155">
        <v>0</v>
      </c>
      <c r="FV155" t="s">
        <v>749</v>
      </c>
      <c r="FW155" t="s">
        <v>751</v>
      </c>
      <c r="FX155">
        <v>80</v>
      </c>
      <c r="FY155">
        <v>60</v>
      </c>
      <c r="GA155" t="s">
        <v>719</v>
      </c>
      <c r="GD155">
        <v>0</v>
      </c>
      <c r="GF155">
        <v>944515143</v>
      </c>
      <c r="GG155">
        <v>2</v>
      </c>
      <c r="GH155">
        <v>1</v>
      </c>
      <c r="GI155">
        <v>4</v>
      </c>
      <c r="GJ155">
        <v>0</v>
      </c>
      <c r="GK155">
        <f>ROUND(R155*(S12)/100,2)</f>
        <v>0</v>
      </c>
      <c r="GL155">
        <f t="shared" si="160"/>
        <v>0</v>
      </c>
      <c r="GM155">
        <f t="shared" si="161"/>
        <v>19181.14</v>
      </c>
      <c r="GN155">
        <f t="shared" si="162"/>
        <v>0</v>
      </c>
      <c r="GO155">
        <f t="shared" si="163"/>
        <v>19181.14</v>
      </c>
      <c r="GP155">
        <f t="shared" si="164"/>
        <v>0</v>
      </c>
      <c r="GR155">
        <v>0</v>
      </c>
      <c r="GS155">
        <v>3</v>
      </c>
      <c r="GT155">
        <v>0</v>
      </c>
      <c r="GU155" t="s">
        <v>719</v>
      </c>
      <c r="GV155">
        <f t="shared" si="165"/>
        <v>0</v>
      </c>
      <c r="GW155">
        <v>1</v>
      </c>
      <c r="GX155">
        <f t="shared" si="166"/>
        <v>0</v>
      </c>
      <c r="HA155">
        <v>0</v>
      </c>
      <c r="HB155">
        <v>0</v>
      </c>
      <c r="IK155">
        <v>0</v>
      </c>
    </row>
    <row r="156" spans="1:255" x14ac:dyDescent="0.2">
      <c r="A156" s="2">
        <v>17</v>
      </c>
      <c r="B156" s="2">
        <v>1</v>
      </c>
      <c r="C156" s="2">
        <f>ROW(SmtRes!A723)</f>
        <v>723</v>
      </c>
      <c r="D156" s="2">
        <f>ROW(EtalonRes!A733)</f>
        <v>733</v>
      </c>
      <c r="E156" s="2" t="s">
        <v>130</v>
      </c>
      <c r="F156" s="2" t="s">
        <v>69</v>
      </c>
      <c r="G156" s="2" t="s">
        <v>131</v>
      </c>
      <c r="H156" s="2" t="s">
        <v>61</v>
      </c>
      <c r="I156" s="2">
        <v>1.1499999999999999</v>
      </c>
      <c r="J156" s="2">
        <v>0</v>
      </c>
      <c r="K156" s="2"/>
      <c r="L156" s="2"/>
      <c r="M156" s="2"/>
      <c r="N156" s="2"/>
      <c r="O156" s="2">
        <f t="shared" si="128"/>
        <v>1541.98</v>
      </c>
      <c r="P156" s="2">
        <f t="shared" si="129"/>
        <v>834.23</v>
      </c>
      <c r="Q156" s="2">
        <f t="shared" si="130"/>
        <v>488.44</v>
      </c>
      <c r="R156" s="2">
        <f t="shared" si="131"/>
        <v>48.04</v>
      </c>
      <c r="S156" s="2">
        <f t="shared" si="132"/>
        <v>219.31</v>
      </c>
      <c r="T156" s="2">
        <f t="shared" si="133"/>
        <v>0</v>
      </c>
      <c r="U156" s="2">
        <f t="shared" si="134"/>
        <v>25.529999999999998</v>
      </c>
      <c r="V156" s="2">
        <f t="shared" si="135"/>
        <v>0</v>
      </c>
      <c r="W156" s="2">
        <f t="shared" si="136"/>
        <v>0</v>
      </c>
      <c r="X156" s="2">
        <f t="shared" si="137"/>
        <v>213.88</v>
      </c>
      <c r="Y156" s="2">
        <f t="shared" si="138"/>
        <v>160.41</v>
      </c>
      <c r="Z156" s="2"/>
      <c r="AA156" s="2">
        <v>28925307</v>
      </c>
      <c r="AB156" s="2">
        <f t="shared" si="139"/>
        <v>1340.8520000000001</v>
      </c>
      <c r="AC156" s="2">
        <f t="shared" si="140"/>
        <v>725.42</v>
      </c>
      <c r="AD156" s="2">
        <f t="shared" si="141"/>
        <v>424.72800000000001</v>
      </c>
      <c r="AE156" s="2">
        <f t="shared" si="142"/>
        <v>41.771999999999998</v>
      </c>
      <c r="AF156" s="2">
        <f t="shared" si="143"/>
        <v>190.70400000000001</v>
      </c>
      <c r="AG156" s="2">
        <f t="shared" si="144"/>
        <v>0</v>
      </c>
      <c r="AH156" s="2">
        <f t="shared" si="145"/>
        <v>22.2</v>
      </c>
      <c r="AI156" s="2">
        <f t="shared" si="146"/>
        <v>0</v>
      </c>
      <c r="AJ156" s="2">
        <f t="shared" si="147"/>
        <v>0</v>
      </c>
      <c r="AK156" s="2">
        <v>1238.28</v>
      </c>
      <c r="AL156" s="2">
        <v>725.42</v>
      </c>
      <c r="AM156" s="2">
        <v>353.94</v>
      </c>
      <c r="AN156" s="2">
        <v>34.81</v>
      </c>
      <c r="AO156" s="2">
        <v>158.91999999999999</v>
      </c>
      <c r="AP156" s="2">
        <v>0</v>
      </c>
      <c r="AQ156" s="2">
        <v>18.5</v>
      </c>
      <c r="AR156" s="2">
        <v>0</v>
      </c>
      <c r="AS156" s="2">
        <v>0</v>
      </c>
      <c r="AT156" s="2">
        <v>80</v>
      </c>
      <c r="AU156" s="2">
        <v>60</v>
      </c>
      <c r="AV156" s="2">
        <v>1</v>
      </c>
      <c r="AW156" s="2">
        <v>1</v>
      </c>
      <c r="AX156" s="2"/>
      <c r="AY156" s="2"/>
      <c r="AZ156" s="2">
        <v>1</v>
      </c>
      <c r="BA156" s="2">
        <v>1</v>
      </c>
      <c r="BB156" s="2">
        <v>1</v>
      </c>
      <c r="BC156" s="2">
        <v>1</v>
      </c>
      <c r="BD156" s="2" t="s">
        <v>719</v>
      </c>
      <c r="BE156" s="2" t="s">
        <v>719</v>
      </c>
      <c r="BF156" s="2" t="s">
        <v>719</v>
      </c>
      <c r="BG156" s="2" t="s">
        <v>719</v>
      </c>
      <c r="BH156" s="2">
        <v>0</v>
      </c>
      <c r="BI156" s="2">
        <v>2</v>
      </c>
      <c r="BJ156" s="2" t="s">
        <v>71</v>
      </c>
      <c r="BK156" s="2"/>
      <c r="BL156" s="2"/>
      <c r="BM156" s="2">
        <v>106001</v>
      </c>
      <c r="BN156" s="2">
        <v>0</v>
      </c>
      <c r="BO156" s="2" t="s">
        <v>719</v>
      </c>
      <c r="BP156" s="2">
        <v>0</v>
      </c>
      <c r="BQ156" s="2">
        <v>3</v>
      </c>
      <c r="BR156" s="2">
        <v>0</v>
      </c>
      <c r="BS156" s="2">
        <v>1</v>
      </c>
      <c r="BT156" s="2">
        <v>1</v>
      </c>
      <c r="BU156" s="2">
        <v>1</v>
      </c>
      <c r="BV156" s="2">
        <v>1</v>
      </c>
      <c r="BW156" s="2">
        <v>1</v>
      </c>
      <c r="BX156" s="2">
        <v>1</v>
      </c>
      <c r="BY156" s="2" t="s">
        <v>719</v>
      </c>
      <c r="BZ156" s="2">
        <v>80</v>
      </c>
      <c r="CA156" s="2">
        <v>60</v>
      </c>
      <c r="CB156" s="2"/>
      <c r="CC156" s="2"/>
      <c r="CD156" s="2"/>
      <c r="CE156" s="2"/>
      <c r="CF156" s="2">
        <v>0</v>
      </c>
      <c r="CG156" s="2">
        <v>0</v>
      </c>
      <c r="CH156" s="2"/>
      <c r="CI156" s="2"/>
      <c r="CJ156" s="2"/>
      <c r="CK156" s="2"/>
      <c r="CL156" s="2"/>
      <c r="CM156" s="2">
        <v>0</v>
      </c>
      <c r="CN156" s="2" t="s">
        <v>706</v>
      </c>
      <c r="CO156" s="2">
        <v>0</v>
      </c>
      <c r="CP156" s="2">
        <f t="shared" si="148"/>
        <v>1541.98</v>
      </c>
      <c r="CQ156" s="2">
        <f t="shared" si="149"/>
        <v>725.42</v>
      </c>
      <c r="CR156" s="2">
        <f t="shared" si="150"/>
        <v>424.72800000000001</v>
      </c>
      <c r="CS156" s="2">
        <f t="shared" si="151"/>
        <v>41.771999999999998</v>
      </c>
      <c r="CT156" s="2">
        <f t="shared" si="152"/>
        <v>190.70400000000001</v>
      </c>
      <c r="CU156" s="2">
        <f t="shared" si="153"/>
        <v>0</v>
      </c>
      <c r="CV156" s="2">
        <f t="shared" si="154"/>
        <v>22.2</v>
      </c>
      <c r="CW156" s="2">
        <f t="shared" si="155"/>
        <v>0</v>
      </c>
      <c r="CX156" s="2">
        <f t="shared" si="156"/>
        <v>0</v>
      </c>
      <c r="CY156" s="2">
        <f t="shared" si="157"/>
        <v>213.88</v>
      </c>
      <c r="CZ156" s="2">
        <f t="shared" si="158"/>
        <v>160.41000000000003</v>
      </c>
      <c r="DA156" s="2"/>
      <c r="DB156" s="2"/>
      <c r="DC156" s="2" t="s">
        <v>719</v>
      </c>
      <c r="DD156" s="2" t="s">
        <v>719</v>
      </c>
      <c r="DE156" s="2" t="s">
        <v>744</v>
      </c>
      <c r="DF156" s="2" t="s">
        <v>744</v>
      </c>
      <c r="DG156" s="2" t="s">
        <v>744</v>
      </c>
      <c r="DH156" s="2" t="s">
        <v>719</v>
      </c>
      <c r="DI156" s="2" t="s">
        <v>744</v>
      </c>
      <c r="DJ156" s="2" t="s">
        <v>744</v>
      </c>
      <c r="DK156" s="2" t="s">
        <v>719</v>
      </c>
      <c r="DL156" s="2" t="s">
        <v>719</v>
      </c>
      <c r="DM156" s="2" t="s">
        <v>719</v>
      </c>
      <c r="DN156" s="2">
        <v>0</v>
      </c>
      <c r="DO156" s="2">
        <v>0</v>
      </c>
      <c r="DP156" s="2">
        <v>1</v>
      </c>
      <c r="DQ156" s="2">
        <v>1</v>
      </c>
      <c r="DR156" s="2"/>
      <c r="DS156" s="2"/>
      <c r="DT156" s="2"/>
      <c r="DU156" s="2">
        <v>1009</v>
      </c>
      <c r="DV156" s="2" t="s">
        <v>61</v>
      </c>
      <c r="DW156" s="2" t="s">
        <v>61</v>
      </c>
      <c r="DX156" s="2">
        <v>1000</v>
      </c>
      <c r="DY156" s="2"/>
      <c r="DZ156" s="2"/>
      <c r="EA156" s="2"/>
      <c r="EB156" s="2"/>
      <c r="EC156" s="2"/>
      <c r="ED156" s="2"/>
      <c r="EE156" s="2">
        <v>28232181</v>
      </c>
      <c r="EF156" s="2">
        <v>3</v>
      </c>
      <c r="EG156" s="2" t="s">
        <v>64</v>
      </c>
      <c r="EH156" s="2">
        <v>0</v>
      </c>
      <c r="EI156" s="2" t="s">
        <v>719</v>
      </c>
      <c r="EJ156" s="2">
        <v>2</v>
      </c>
      <c r="EK156" s="2">
        <v>106001</v>
      </c>
      <c r="EL156" s="2" t="s">
        <v>65</v>
      </c>
      <c r="EM156" s="2" t="s">
        <v>66</v>
      </c>
      <c r="EN156" s="2"/>
      <c r="EO156" s="2" t="s">
        <v>748</v>
      </c>
      <c r="EP156" s="2"/>
      <c r="EQ156" s="2">
        <v>256</v>
      </c>
      <c r="ER156" s="2">
        <v>1238.28</v>
      </c>
      <c r="ES156" s="2">
        <v>725.42</v>
      </c>
      <c r="ET156" s="2">
        <v>353.94</v>
      </c>
      <c r="EU156" s="2">
        <v>34.81</v>
      </c>
      <c r="EV156" s="2">
        <v>158.91999999999999</v>
      </c>
      <c r="EW156" s="2">
        <v>18.5</v>
      </c>
      <c r="EX156" s="2">
        <v>0</v>
      </c>
      <c r="EY156" s="2">
        <v>0</v>
      </c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>
        <v>0</v>
      </c>
      <c r="FR156" s="2">
        <f t="shared" si="159"/>
        <v>0</v>
      </c>
      <c r="FS156" s="2">
        <v>0</v>
      </c>
      <c r="FT156" s="2"/>
      <c r="FU156" s="2"/>
      <c r="FV156" s="2"/>
      <c r="FW156" s="2"/>
      <c r="FX156" s="2">
        <v>80</v>
      </c>
      <c r="FY156" s="2">
        <v>60</v>
      </c>
      <c r="FZ156" s="2"/>
      <c r="GA156" s="2" t="s">
        <v>719</v>
      </c>
      <c r="GB156" s="2"/>
      <c r="GC156" s="2"/>
      <c r="GD156" s="2">
        <v>0</v>
      </c>
      <c r="GE156" s="2"/>
      <c r="GF156" s="2">
        <v>-165185607</v>
      </c>
      <c r="GG156" s="2">
        <v>2</v>
      </c>
      <c r="GH156" s="2">
        <v>1</v>
      </c>
      <c r="GI156" s="2">
        <v>-2</v>
      </c>
      <c r="GJ156" s="2">
        <v>0</v>
      </c>
      <c r="GK156" s="2">
        <f>ROUND(R156*(R12)/100,2)</f>
        <v>0</v>
      </c>
      <c r="GL156" s="2">
        <f t="shared" si="160"/>
        <v>0</v>
      </c>
      <c r="GM156" s="2">
        <f t="shared" si="161"/>
        <v>1916.27</v>
      </c>
      <c r="GN156" s="2">
        <f t="shared" si="162"/>
        <v>0</v>
      </c>
      <c r="GO156" s="2">
        <f t="shared" si="163"/>
        <v>1916.27</v>
      </c>
      <c r="GP156" s="2">
        <f t="shared" si="164"/>
        <v>0</v>
      </c>
      <c r="GQ156" s="2"/>
      <c r="GR156" s="2">
        <v>0</v>
      </c>
      <c r="GS156" s="2">
        <v>3</v>
      </c>
      <c r="GT156" s="2">
        <v>0</v>
      </c>
      <c r="GU156" s="2" t="s">
        <v>719</v>
      </c>
      <c r="GV156" s="2">
        <f t="shared" si="165"/>
        <v>0</v>
      </c>
      <c r="GW156" s="2">
        <v>1</v>
      </c>
      <c r="GX156" s="2">
        <f t="shared" si="166"/>
        <v>0</v>
      </c>
      <c r="GY156" s="2"/>
      <c r="GZ156" s="2"/>
      <c r="HA156" s="2">
        <v>0</v>
      </c>
      <c r="HB156" s="2">
        <v>0</v>
      </c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>
        <v>0</v>
      </c>
      <c r="IL156" s="2"/>
      <c r="IM156" s="2"/>
      <c r="IN156" s="2"/>
      <c r="IO156" s="2"/>
      <c r="IP156" s="2"/>
      <c r="IQ156" s="2"/>
      <c r="IR156" s="2"/>
      <c r="IS156" s="2"/>
      <c r="IT156" s="2"/>
      <c r="IU156" s="2"/>
    </row>
    <row r="157" spans="1:255" x14ac:dyDescent="0.2">
      <c r="A157">
        <v>17</v>
      </c>
      <c r="B157">
        <v>1</v>
      </c>
      <c r="C157">
        <f>ROW(SmtRes!A740)</f>
        <v>740</v>
      </c>
      <c r="D157">
        <f>ROW(EtalonRes!A750)</f>
        <v>750</v>
      </c>
      <c r="E157" t="s">
        <v>130</v>
      </c>
      <c r="F157" t="s">
        <v>69</v>
      </c>
      <c r="G157" t="s">
        <v>131</v>
      </c>
      <c r="H157" t="s">
        <v>61</v>
      </c>
      <c r="I157">
        <v>1.1499999999999999</v>
      </c>
      <c r="J157">
        <v>0</v>
      </c>
      <c r="O157">
        <f t="shared" si="128"/>
        <v>12177.71</v>
      </c>
      <c r="P157">
        <f t="shared" si="129"/>
        <v>4346.3500000000004</v>
      </c>
      <c r="Q157">
        <f t="shared" si="130"/>
        <v>3760.97</v>
      </c>
      <c r="R157">
        <f t="shared" si="131"/>
        <v>891.58</v>
      </c>
      <c r="S157">
        <f t="shared" si="132"/>
        <v>4070.39</v>
      </c>
      <c r="T157">
        <f t="shared" si="133"/>
        <v>0</v>
      </c>
      <c r="U157">
        <f t="shared" si="134"/>
        <v>25.529999999999998</v>
      </c>
      <c r="V157">
        <f t="shared" si="135"/>
        <v>0</v>
      </c>
      <c r="W157">
        <f t="shared" si="136"/>
        <v>0</v>
      </c>
      <c r="X157">
        <f t="shared" si="137"/>
        <v>3374.14</v>
      </c>
      <c r="Y157">
        <f t="shared" si="138"/>
        <v>2381.75</v>
      </c>
      <c r="AA157">
        <v>28925308</v>
      </c>
      <c r="AB157">
        <f t="shared" si="139"/>
        <v>1340.8520000000001</v>
      </c>
      <c r="AC157">
        <f t="shared" si="140"/>
        <v>725.42</v>
      </c>
      <c r="AD157">
        <f t="shared" si="141"/>
        <v>424.72800000000001</v>
      </c>
      <c r="AE157">
        <f t="shared" si="142"/>
        <v>41.771999999999998</v>
      </c>
      <c r="AF157">
        <f t="shared" si="143"/>
        <v>190.70400000000001</v>
      </c>
      <c r="AG157">
        <f t="shared" si="144"/>
        <v>0</v>
      </c>
      <c r="AH157">
        <f t="shared" si="145"/>
        <v>22.2</v>
      </c>
      <c r="AI157">
        <f t="shared" si="146"/>
        <v>0</v>
      </c>
      <c r="AJ157">
        <f t="shared" si="147"/>
        <v>0</v>
      </c>
      <c r="AK157">
        <v>1238.28</v>
      </c>
      <c r="AL157">
        <v>725.42</v>
      </c>
      <c r="AM157">
        <v>353.94</v>
      </c>
      <c r="AN157">
        <v>34.81</v>
      </c>
      <c r="AO157">
        <v>158.91999999999999</v>
      </c>
      <c r="AP157">
        <v>0</v>
      </c>
      <c r="AQ157">
        <v>18.5</v>
      </c>
      <c r="AR157">
        <v>0</v>
      </c>
      <c r="AS157">
        <v>0</v>
      </c>
      <c r="AT157">
        <v>68</v>
      </c>
      <c r="AU157">
        <v>48</v>
      </c>
      <c r="AV157">
        <v>1</v>
      </c>
      <c r="AW157">
        <v>1</v>
      </c>
      <c r="AZ157">
        <v>1</v>
      </c>
      <c r="BA157">
        <v>18.559999999999999</v>
      </c>
      <c r="BB157">
        <v>7.7</v>
      </c>
      <c r="BC157">
        <v>5.21</v>
      </c>
      <c r="BD157" t="s">
        <v>719</v>
      </c>
      <c r="BE157" t="s">
        <v>719</v>
      </c>
      <c r="BF157" t="s">
        <v>719</v>
      </c>
      <c r="BG157" t="s">
        <v>719</v>
      </c>
      <c r="BH157">
        <v>0</v>
      </c>
      <c r="BI157">
        <v>2</v>
      </c>
      <c r="BJ157" t="s">
        <v>71</v>
      </c>
      <c r="BM157">
        <v>106001</v>
      </c>
      <c r="BN157">
        <v>0</v>
      </c>
      <c r="BO157" t="s">
        <v>750</v>
      </c>
      <c r="BP157">
        <v>1</v>
      </c>
      <c r="BQ157">
        <v>3</v>
      </c>
      <c r="BR157">
        <v>0</v>
      </c>
      <c r="BS157">
        <v>18.559999999999999</v>
      </c>
      <c r="BT157">
        <v>1</v>
      </c>
      <c r="BU157">
        <v>1</v>
      </c>
      <c r="BV157">
        <v>1</v>
      </c>
      <c r="BW157">
        <v>1</v>
      </c>
      <c r="BX157">
        <v>1</v>
      </c>
      <c r="BY157" t="s">
        <v>719</v>
      </c>
      <c r="BZ157">
        <v>80</v>
      </c>
      <c r="CA157">
        <v>60</v>
      </c>
      <c r="CF157">
        <v>0</v>
      </c>
      <c r="CG157">
        <v>0</v>
      </c>
      <c r="CM157">
        <v>0</v>
      </c>
      <c r="CN157" t="s">
        <v>706</v>
      </c>
      <c r="CO157">
        <v>0</v>
      </c>
      <c r="CP157">
        <f t="shared" si="148"/>
        <v>12177.71</v>
      </c>
      <c r="CQ157">
        <f t="shared" si="149"/>
        <v>3779.4381999999996</v>
      </c>
      <c r="CR157">
        <f t="shared" si="150"/>
        <v>3270.4056</v>
      </c>
      <c r="CS157">
        <f t="shared" si="151"/>
        <v>775.28831999999989</v>
      </c>
      <c r="CT157">
        <f t="shared" si="152"/>
        <v>3539.4662399999997</v>
      </c>
      <c r="CU157">
        <f t="shared" si="153"/>
        <v>0</v>
      </c>
      <c r="CV157">
        <f t="shared" si="154"/>
        <v>22.2</v>
      </c>
      <c r="CW157">
        <f t="shared" si="155"/>
        <v>0</v>
      </c>
      <c r="CX157">
        <f t="shared" si="156"/>
        <v>0</v>
      </c>
      <c r="CY157">
        <f t="shared" si="157"/>
        <v>3374.1396000000004</v>
      </c>
      <c r="CZ157">
        <f t="shared" si="158"/>
        <v>2381.7456000000002</v>
      </c>
      <c r="DC157" t="s">
        <v>719</v>
      </c>
      <c r="DD157" t="s">
        <v>719</v>
      </c>
      <c r="DE157" t="s">
        <v>744</v>
      </c>
      <c r="DF157" t="s">
        <v>744</v>
      </c>
      <c r="DG157" t="s">
        <v>744</v>
      </c>
      <c r="DH157" t="s">
        <v>719</v>
      </c>
      <c r="DI157" t="s">
        <v>744</v>
      </c>
      <c r="DJ157" t="s">
        <v>744</v>
      </c>
      <c r="DK157" t="s">
        <v>719</v>
      </c>
      <c r="DL157" t="s">
        <v>719</v>
      </c>
      <c r="DM157" t="s">
        <v>719</v>
      </c>
      <c r="DN157">
        <v>0</v>
      </c>
      <c r="DO157">
        <v>0</v>
      </c>
      <c r="DP157">
        <v>1</v>
      </c>
      <c r="DQ157">
        <v>1</v>
      </c>
      <c r="DU157">
        <v>1009</v>
      </c>
      <c r="DV157" t="s">
        <v>61</v>
      </c>
      <c r="DW157" t="s">
        <v>61</v>
      </c>
      <c r="DX157">
        <v>1000</v>
      </c>
      <c r="EE157">
        <v>28232181</v>
      </c>
      <c r="EF157">
        <v>3</v>
      </c>
      <c r="EG157" t="s">
        <v>64</v>
      </c>
      <c r="EH157">
        <v>0</v>
      </c>
      <c r="EI157" t="s">
        <v>719</v>
      </c>
      <c r="EJ157">
        <v>2</v>
      </c>
      <c r="EK157">
        <v>106001</v>
      </c>
      <c r="EL157" t="s">
        <v>65</v>
      </c>
      <c r="EM157" t="s">
        <v>66</v>
      </c>
      <c r="EO157" t="s">
        <v>748</v>
      </c>
      <c r="EQ157">
        <v>256</v>
      </c>
      <c r="ER157">
        <v>1238.28</v>
      </c>
      <c r="ES157">
        <v>725.42</v>
      </c>
      <c r="ET157">
        <v>353.94</v>
      </c>
      <c r="EU157">
        <v>34.81</v>
      </c>
      <c r="EV157">
        <v>158.91999999999999</v>
      </c>
      <c r="EW157">
        <v>18.5</v>
      </c>
      <c r="EX157">
        <v>0</v>
      </c>
      <c r="EY157">
        <v>0</v>
      </c>
      <c r="FQ157">
        <v>0</v>
      </c>
      <c r="FR157">
        <f t="shared" si="159"/>
        <v>0</v>
      </c>
      <c r="FS157">
        <v>0</v>
      </c>
      <c r="FV157" t="s">
        <v>749</v>
      </c>
      <c r="FW157" t="s">
        <v>751</v>
      </c>
      <c r="FX157">
        <v>80</v>
      </c>
      <c r="FY157">
        <v>60</v>
      </c>
      <c r="GA157" t="s">
        <v>719</v>
      </c>
      <c r="GD157">
        <v>0</v>
      </c>
      <c r="GF157">
        <v>-165185607</v>
      </c>
      <c r="GG157">
        <v>2</v>
      </c>
      <c r="GH157">
        <v>1</v>
      </c>
      <c r="GI157">
        <v>4</v>
      </c>
      <c r="GJ157">
        <v>0</v>
      </c>
      <c r="GK157">
        <f>ROUND(R157*(S12)/100,2)</f>
        <v>0</v>
      </c>
      <c r="GL157">
        <f t="shared" si="160"/>
        <v>0</v>
      </c>
      <c r="GM157">
        <f t="shared" si="161"/>
        <v>17933.599999999999</v>
      </c>
      <c r="GN157">
        <f t="shared" si="162"/>
        <v>0</v>
      </c>
      <c r="GO157">
        <f t="shared" si="163"/>
        <v>17933.599999999999</v>
      </c>
      <c r="GP157">
        <f t="shared" si="164"/>
        <v>0</v>
      </c>
      <c r="GR157">
        <v>0</v>
      </c>
      <c r="GS157">
        <v>3</v>
      </c>
      <c r="GT157">
        <v>0</v>
      </c>
      <c r="GU157" t="s">
        <v>719</v>
      </c>
      <c r="GV157">
        <f t="shared" si="165"/>
        <v>0</v>
      </c>
      <c r="GW157">
        <v>1</v>
      </c>
      <c r="GX157">
        <f t="shared" si="166"/>
        <v>0</v>
      </c>
      <c r="HA157">
        <v>0</v>
      </c>
      <c r="HB157">
        <v>0</v>
      </c>
      <c r="IK157">
        <v>0</v>
      </c>
    </row>
    <row r="158" spans="1:255" x14ac:dyDescent="0.2">
      <c r="A158" s="2">
        <v>17</v>
      </c>
      <c r="B158" s="2">
        <v>1</v>
      </c>
      <c r="C158" s="2">
        <f>ROW(SmtRes!A757)</f>
        <v>757</v>
      </c>
      <c r="D158" s="2">
        <f>ROW(EtalonRes!A767)</f>
        <v>767</v>
      </c>
      <c r="E158" s="2" t="s">
        <v>132</v>
      </c>
      <c r="F158" s="2" t="s">
        <v>69</v>
      </c>
      <c r="G158" s="2" t="s">
        <v>133</v>
      </c>
      <c r="H158" s="2" t="s">
        <v>61</v>
      </c>
      <c r="I158" s="2">
        <v>1.5</v>
      </c>
      <c r="J158" s="2">
        <v>0</v>
      </c>
      <c r="K158" s="2"/>
      <c r="L158" s="2"/>
      <c r="M158" s="2"/>
      <c r="N158" s="2"/>
      <c r="O158" s="2">
        <f t="shared" si="128"/>
        <v>2011.28</v>
      </c>
      <c r="P158" s="2">
        <f t="shared" si="129"/>
        <v>1088.1300000000001</v>
      </c>
      <c r="Q158" s="2">
        <f t="shared" si="130"/>
        <v>637.09</v>
      </c>
      <c r="R158" s="2">
        <f t="shared" si="131"/>
        <v>62.66</v>
      </c>
      <c r="S158" s="2">
        <f t="shared" si="132"/>
        <v>286.06</v>
      </c>
      <c r="T158" s="2">
        <f t="shared" si="133"/>
        <v>0</v>
      </c>
      <c r="U158" s="2">
        <f t="shared" si="134"/>
        <v>33.299999999999997</v>
      </c>
      <c r="V158" s="2">
        <f t="shared" si="135"/>
        <v>0</v>
      </c>
      <c r="W158" s="2">
        <f t="shared" si="136"/>
        <v>0</v>
      </c>
      <c r="X158" s="2">
        <f t="shared" si="137"/>
        <v>278.98</v>
      </c>
      <c r="Y158" s="2">
        <f t="shared" si="138"/>
        <v>209.23</v>
      </c>
      <c r="Z158" s="2"/>
      <c r="AA158" s="2">
        <v>28925307</v>
      </c>
      <c r="AB158" s="2">
        <f t="shared" si="139"/>
        <v>1340.8520000000001</v>
      </c>
      <c r="AC158" s="2">
        <f t="shared" si="140"/>
        <v>725.42</v>
      </c>
      <c r="AD158" s="2">
        <f t="shared" si="141"/>
        <v>424.72800000000001</v>
      </c>
      <c r="AE158" s="2">
        <f t="shared" si="142"/>
        <v>41.771999999999998</v>
      </c>
      <c r="AF158" s="2">
        <f t="shared" si="143"/>
        <v>190.70400000000001</v>
      </c>
      <c r="AG158" s="2">
        <f t="shared" si="144"/>
        <v>0</v>
      </c>
      <c r="AH158" s="2">
        <f t="shared" si="145"/>
        <v>22.2</v>
      </c>
      <c r="AI158" s="2">
        <f t="shared" si="146"/>
        <v>0</v>
      </c>
      <c r="AJ158" s="2">
        <f t="shared" si="147"/>
        <v>0</v>
      </c>
      <c r="AK158" s="2">
        <v>1238.28</v>
      </c>
      <c r="AL158" s="2">
        <v>725.42</v>
      </c>
      <c r="AM158" s="2">
        <v>353.94</v>
      </c>
      <c r="AN158" s="2">
        <v>34.81</v>
      </c>
      <c r="AO158" s="2">
        <v>158.91999999999999</v>
      </c>
      <c r="AP158" s="2">
        <v>0</v>
      </c>
      <c r="AQ158" s="2">
        <v>18.5</v>
      </c>
      <c r="AR158" s="2">
        <v>0</v>
      </c>
      <c r="AS158" s="2">
        <v>0</v>
      </c>
      <c r="AT158" s="2">
        <v>80</v>
      </c>
      <c r="AU158" s="2">
        <v>60</v>
      </c>
      <c r="AV158" s="2">
        <v>1</v>
      </c>
      <c r="AW158" s="2">
        <v>1</v>
      </c>
      <c r="AX158" s="2"/>
      <c r="AY158" s="2"/>
      <c r="AZ158" s="2">
        <v>1</v>
      </c>
      <c r="BA158" s="2">
        <v>1</v>
      </c>
      <c r="BB158" s="2">
        <v>1</v>
      </c>
      <c r="BC158" s="2">
        <v>1</v>
      </c>
      <c r="BD158" s="2" t="s">
        <v>719</v>
      </c>
      <c r="BE158" s="2" t="s">
        <v>719</v>
      </c>
      <c r="BF158" s="2" t="s">
        <v>719</v>
      </c>
      <c r="BG158" s="2" t="s">
        <v>719</v>
      </c>
      <c r="BH158" s="2">
        <v>0</v>
      </c>
      <c r="BI158" s="2">
        <v>2</v>
      </c>
      <c r="BJ158" s="2" t="s">
        <v>71</v>
      </c>
      <c r="BK158" s="2"/>
      <c r="BL158" s="2"/>
      <c r="BM158" s="2">
        <v>106001</v>
      </c>
      <c r="BN158" s="2">
        <v>0</v>
      </c>
      <c r="BO158" s="2" t="s">
        <v>719</v>
      </c>
      <c r="BP158" s="2">
        <v>0</v>
      </c>
      <c r="BQ158" s="2">
        <v>3</v>
      </c>
      <c r="BR158" s="2">
        <v>0</v>
      </c>
      <c r="BS158" s="2">
        <v>1</v>
      </c>
      <c r="BT158" s="2">
        <v>1</v>
      </c>
      <c r="BU158" s="2">
        <v>1</v>
      </c>
      <c r="BV158" s="2">
        <v>1</v>
      </c>
      <c r="BW158" s="2">
        <v>1</v>
      </c>
      <c r="BX158" s="2">
        <v>1</v>
      </c>
      <c r="BY158" s="2" t="s">
        <v>719</v>
      </c>
      <c r="BZ158" s="2">
        <v>80</v>
      </c>
      <c r="CA158" s="2">
        <v>60</v>
      </c>
      <c r="CB158" s="2"/>
      <c r="CC158" s="2"/>
      <c r="CD158" s="2"/>
      <c r="CE158" s="2"/>
      <c r="CF158" s="2">
        <v>0</v>
      </c>
      <c r="CG158" s="2">
        <v>0</v>
      </c>
      <c r="CH158" s="2"/>
      <c r="CI158" s="2"/>
      <c r="CJ158" s="2"/>
      <c r="CK158" s="2"/>
      <c r="CL158" s="2"/>
      <c r="CM158" s="2">
        <v>0</v>
      </c>
      <c r="CN158" s="2" t="s">
        <v>706</v>
      </c>
      <c r="CO158" s="2">
        <v>0</v>
      </c>
      <c r="CP158" s="2">
        <f t="shared" si="148"/>
        <v>2011.2800000000002</v>
      </c>
      <c r="CQ158" s="2">
        <f t="shared" si="149"/>
        <v>725.42</v>
      </c>
      <c r="CR158" s="2">
        <f t="shared" si="150"/>
        <v>424.72800000000001</v>
      </c>
      <c r="CS158" s="2">
        <f t="shared" si="151"/>
        <v>41.771999999999998</v>
      </c>
      <c r="CT158" s="2">
        <f t="shared" si="152"/>
        <v>190.70400000000001</v>
      </c>
      <c r="CU158" s="2">
        <f t="shared" si="153"/>
        <v>0</v>
      </c>
      <c r="CV158" s="2">
        <f t="shared" si="154"/>
        <v>22.2</v>
      </c>
      <c r="CW158" s="2">
        <f t="shared" si="155"/>
        <v>0</v>
      </c>
      <c r="CX158" s="2">
        <f t="shared" si="156"/>
        <v>0</v>
      </c>
      <c r="CY158" s="2">
        <f t="shared" si="157"/>
        <v>278.976</v>
      </c>
      <c r="CZ158" s="2">
        <f t="shared" si="158"/>
        <v>209.232</v>
      </c>
      <c r="DA158" s="2"/>
      <c r="DB158" s="2"/>
      <c r="DC158" s="2" t="s">
        <v>719</v>
      </c>
      <c r="DD158" s="2" t="s">
        <v>719</v>
      </c>
      <c r="DE158" s="2" t="s">
        <v>744</v>
      </c>
      <c r="DF158" s="2" t="s">
        <v>744</v>
      </c>
      <c r="DG158" s="2" t="s">
        <v>744</v>
      </c>
      <c r="DH158" s="2" t="s">
        <v>719</v>
      </c>
      <c r="DI158" s="2" t="s">
        <v>744</v>
      </c>
      <c r="DJ158" s="2" t="s">
        <v>744</v>
      </c>
      <c r="DK158" s="2" t="s">
        <v>719</v>
      </c>
      <c r="DL158" s="2" t="s">
        <v>719</v>
      </c>
      <c r="DM158" s="2" t="s">
        <v>719</v>
      </c>
      <c r="DN158" s="2">
        <v>0</v>
      </c>
      <c r="DO158" s="2">
        <v>0</v>
      </c>
      <c r="DP158" s="2">
        <v>1</v>
      </c>
      <c r="DQ158" s="2">
        <v>1</v>
      </c>
      <c r="DR158" s="2"/>
      <c r="DS158" s="2"/>
      <c r="DT158" s="2"/>
      <c r="DU158" s="2">
        <v>1009</v>
      </c>
      <c r="DV158" s="2" t="s">
        <v>61</v>
      </c>
      <c r="DW158" s="2" t="s">
        <v>61</v>
      </c>
      <c r="DX158" s="2">
        <v>1000</v>
      </c>
      <c r="DY158" s="2"/>
      <c r="DZ158" s="2"/>
      <c r="EA158" s="2"/>
      <c r="EB158" s="2"/>
      <c r="EC158" s="2"/>
      <c r="ED158" s="2"/>
      <c r="EE158" s="2">
        <v>28232181</v>
      </c>
      <c r="EF158" s="2">
        <v>3</v>
      </c>
      <c r="EG158" s="2" t="s">
        <v>64</v>
      </c>
      <c r="EH158" s="2">
        <v>0</v>
      </c>
      <c r="EI158" s="2" t="s">
        <v>719</v>
      </c>
      <c r="EJ158" s="2">
        <v>2</v>
      </c>
      <c r="EK158" s="2">
        <v>106001</v>
      </c>
      <c r="EL158" s="2" t="s">
        <v>65</v>
      </c>
      <c r="EM158" s="2" t="s">
        <v>66</v>
      </c>
      <c r="EN158" s="2"/>
      <c r="EO158" s="2" t="s">
        <v>748</v>
      </c>
      <c r="EP158" s="2"/>
      <c r="EQ158" s="2">
        <v>256</v>
      </c>
      <c r="ER158" s="2">
        <v>1238.28</v>
      </c>
      <c r="ES158" s="2">
        <v>725.42</v>
      </c>
      <c r="ET158" s="2">
        <v>353.94</v>
      </c>
      <c r="EU158" s="2">
        <v>34.81</v>
      </c>
      <c r="EV158" s="2">
        <v>158.91999999999999</v>
      </c>
      <c r="EW158" s="2">
        <v>18.5</v>
      </c>
      <c r="EX158" s="2">
        <v>0</v>
      </c>
      <c r="EY158" s="2">
        <v>0</v>
      </c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>
        <v>0</v>
      </c>
      <c r="FR158" s="2">
        <f t="shared" si="159"/>
        <v>0</v>
      </c>
      <c r="FS158" s="2">
        <v>0</v>
      </c>
      <c r="FT158" s="2"/>
      <c r="FU158" s="2"/>
      <c r="FV158" s="2"/>
      <c r="FW158" s="2"/>
      <c r="FX158" s="2">
        <v>80</v>
      </c>
      <c r="FY158" s="2">
        <v>60</v>
      </c>
      <c r="FZ158" s="2"/>
      <c r="GA158" s="2" t="s">
        <v>719</v>
      </c>
      <c r="GB158" s="2"/>
      <c r="GC158" s="2"/>
      <c r="GD158" s="2">
        <v>0</v>
      </c>
      <c r="GE158" s="2"/>
      <c r="GF158" s="2">
        <v>-700224161</v>
      </c>
      <c r="GG158" s="2">
        <v>2</v>
      </c>
      <c r="GH158" s="2">
        <v>1</v>
      </c>
      <c r="GI158" s="2">
        <v>-2</v>
      </c>
      <c r="GJ158" s="2">
        <v>0</v>
      </c>
      <c r="GK158" s="2">
        <f>ROUND(R158*(R12)/100,2)</f>
        <v>0</v>
      </c>
      <c r="GL158" s="2">
        <f t="shared" si="160"/>
        <v>0</v>
      </c>
      <c r="GM158" s="2">
        <f t="shared" si="161"/>
        <v>2499.4899999999998</v>
      </c>
      <c r="GN158" s="2">
        <f t="shared" si="162"/>
        <v>0</v>
      </c>
      <c r="GO158" s="2">
        <f t="shared" si="163"/>
        <v>2499.4899999999998</v>
      </c>
      <c r="GP158" s="2">
        <f t="shared" si="164"/>
        <v>0</v>
      </c>
      <c r="GQ158" s="2"/>
      <c r="GR158" s="2">
        <v>0</v>
      </c>
      <c r="GS158" s="2">
        <v>3</v>
      </c>
      <c r="GT158" s="2">
        <v>0</v>
      </c>
      <c r="GU158" s="2" t="s">
        <v>719</v>
      </c>
      <c r="GV158" s="2">
        <f t="shared" si="165"/>
        <v>0</v>
      </c>
      <c r="GW158" s="2">
        <v>1</v>
      </c>
      <c r="GX158" s="2">
        <f t="shared" si="166"/>
        <v>0</v>
      </c>
      <c r="GY158" s="2"/>
      <c r="GZ158" s="2"/>
      <c r="HA158" s="2">
        <v>0</v>
      </c>
      <c r="HB158" s="2">
        <v>0</v>
      </c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>
        <v>0</v>
      </c>
      <c r="IL158" s="2"/>
      <c r="IM158" s="2"/>
      <c r="IN158" s="2"/>
      <c r="IO158" s="2"/>
      <c r="IP158" s="2"/>
      <c r="IQ158" s="2"/>
      <c r="IR158" s="2"/>
      <c r="IS158" s="2"/>
      <c r="IT158" s="2"/>
      <c r="IU158" s="2"/>
    </row>
    <row r="159" spans="1:255" x14ac:dyDescent="0.2">
      <c r="A159">
        <v>17</v>
      </c>
      <c r="B159">
        <v>1</v>
      </c>
      <c r="C159">
        <f>ROW(SmtRes!A774)</f>
        <v>774</v>
      </c>
      <c r="D159">
        <f>ROW(EtalonRes!A784)</f>
        <v>784</v>
      </c>
      <c r="E159" t="s">
        <v>132</v>
      </c>
      <c r="F159" t="s">
        <v>69</v>
      </c>
      <c r="G159" t="s">
        <v>133</v>
      </c>
      <c r="H159" t="s">
        <v>61</v>
      </c>
      <c r="I159">
        <v>1.5</v>
      </c>
      <c r="J159">
        <v>0</v>
      </c>
      <c r="O159">
        <f t="shared" si="128"/>
        <v>15883.97</v>
      </c>
      <c r="P159">
        <f t="shared" si="129"/>
        <v>5669.16</v>
      </c>
      <c r="Q159">
        <f t="shared" si="130"/>
        <v>4905.6099999999997</v>
      </c>
      <c r="R159">
        <f t="shared" si="131"/>
        <v>1162.93</v>
      </c>
      <c r="S159">
        <f t="shared" si="132"/>
        <v>5309.2</v>
      </c>
      <c r="T159">
        <f t="shared" si="133"/>
        <v>0</v>
      </c>
      <c r="U159">
        <f t="shared" si="134"/>
        <v>33.299999999999997</v>
      </c>
      <c r="V159">
        <f t="shared" si="135"/>
        <v>0</v>
      </c>
      <c r="W159">
        <f t="shared" si="136"/>
        <v>0</v>
      </c>
      <c r="X159">
        <f t="shared" si="137"/>
        <v>4401.05</v>
      </c>
      <c r="Y159">
        <f t="shared" si="138"/>
        <v>3106.62</v>
      </c>
      <c r="AA159">
        <v>28925308</v>
      </c>
      <c r="AB159">
        <f t="shared" si="139"/>
        <v>1340.8520000000001</v>
      </c>
      <c r="AC159">
        <f t="shared" si="140"/>
        <v>725.42</v>
      </c>
      <c r="AD159">
        <f t="shared" si="141"/>
        <v>424.72800000000001</v>
      </c>
      <c r="AE159">
        <f t="shared" si="142"/>
        <v>41.771999999999998</v>
      </c>
      <c r="AF159">
        <f t="shared" si="143"/>
        <v>190.70400000000001</v>
      </c>
      <c r="AG159">
        <f t="shared" si="144"/>
        <v>0</v>
      </c>
      <c r="AH159">
        <f t="shared" si="145"/>
        <v>22.2</v>
      </c>
      <c r="AI159">
        <f t="shared" si="146"/>
        <v>0</v>
      </c>
      <c r="AJ159">
        <f t="shared" si="147"/>
        <v>0</v>
      </c>
      <c r="AK159">
        <v>1238.28</v>
      </c>
      <c r="AL159">
        <v>725.42</v>
      </c>
      <c r="AM159">
        <v>353.94</v>
      </c>
      <c r="AN159">
        <v>34.81</v>
      </c>
      <c r="AO159">
        <v>158.91999999999999</v>
      </c>
      <c r="AP159">
        <v>0</v>
      </c>
      <c r="AQ159">
        <v>18.5</v>
      </c>
      <c r="AR159">
        <v>0</v>
      </c>
      <c r="AS159">
        <v>0</v>
      </c>
      <c r="AT159">
        <v>68</v>
      </c>
      <c r="AU159">
        <v>48</v>
      </c>
      <c r="AV159">
        <v>1</v>
      </c>
      <c r="AW159">
        <v>1</v>
      </c>
      <c r="AZ159">
        <v>1</v>
      </c>
      <c r="BA159">
        <v>18.559999999999999</v>
      </c>
      <c r="BB159">
        <v>7.7</v>
      </c>
      <c r="BC159">
        <v>5.21</v>
      </c>
      <c r="BD159" t="s">
        <v>719</v>
      </c>
      <c r="BE159" t="s">
        <v>719</v>
      </c>
      <c r="BF159" t="s">
        <v>719</v>
      </c>
      <c r="BG159" t="s">
        <v>719</v>
      </c>
      <c r="BH159">
        <v>0</v>
      </c>
      <c r="BI159">
        <v>2</v>
      </c>
      <c r="BJ159" t="s">
        <v>71</v>
      </c>
      <c r="BM159">
        <v>106001</v>
      </c>
      <c r="BN159">
        <v>0</v>
      </c>
      <c r="BO159" t="s">
        <v>750</v>
      </c>
      <c r="BP159">
        <v>1</v>
      </c>
      <c r="BQ159">
        <v>3</v>
      </c>
      <c r="BR159">
        <v>0</v>
      </c>
      <c r="BS159">
        <v>18.559999999999999</v>
      </c>
      <c r="BT159">
        <v>1</v>
      </c>
      <c r="BU159">
        <v>1</v>
      </c>
      <c r="BV159">
        <v>1</v>
      </c>
      <c r="BW159">
        <v>1</v>
      </c>
      <c r="BX159">
        <v>1</v>
      </c>
      <c r="BY159" t="s">
        <v>719</v>
      </c>
      <c r="BZ159">
        <v>80</v>
      </c>
      <c r="CA159">
        <v>60</v>
      </c>
      <c r="CF159">
        <v>0</v>
      </c>
      <c r="CG159">
        <v>0</v>
      </c>
      <c r="CM159">
        <v>0</v>
      </c>
      <c r="CN159" t="s">
        <v>706</v>
      </c>
      <c r="CO159">
        <v>0</v>
      </c>
      <c r="CP159">
        <f t="shared" si="148"/>
        <v>15883.970000000001</v>
      </c>
      <c r="CQ159">
        <f t="shared" si="149"/>
        <v>3779.4381999999996</v>
      </c>
      <c r="CR159">
        <f t="shared" si="150"/>
        <v>3270.4056</v>
      </c>
      <c r="CS159">
        <f t="shared" si="151"/>
        <v>775.28831999999989</v>
      </c>
      <c r="CT159">
        <f t="shared" si="152"/>
        <v>3539.4662399999997</v>
      </c>
      <c r="CU159">
        <f t="shared" si="153"/>
        <v>0</v>
      </c>
      <c r="CV159">
        <f t="shared" si="154"/>
        <v>22.2</v>
      </c>
      <c r="CW159">
        <f t="shared" si="155"/>
        <v>0</v>
      </c>
      <c r="CX159">
        <f t="shared" si="156"/>
        <v>0</v>
      </c>
      <c r="CY159">
        <f t="shared" si="157"/>
        <v>4401.0484000000006</v>
      </c>
      <c r="CZ159">
        <f t="shared" si="158"/>
        <v>3106.6223999999997</v>
      </c>
      <c r="DC159" t="s">
        <v>719</v>
      </c>
      <c r="DD159" t="s">
        <v>719</v>
      </c>
      <c r="DE159" t="s">
        <v>744</v>
      </c>
      <c r="DF159" t="s">
        <v>744</v>
      </c>
      <c r="DG159" t="s">
        <v>744</v>
      </c>
      <c r="DH159" t="s">
        <v>719</v>
      </c>
      <c r="DI159" t="s">
        <v>744</v>
      </c>
      <c r="DJ159" t="s">
        <v>744</v>
      </c>
      <c r="DK159" t="s">
        <v>719</v>
      </c>
      <c r="DL159" t="s">
        <v>719</v>
      </c>
      <c r="DM159" t="s">
        <v>719</v>
      </c>
      <c r="DN159">
        <v>0</v>
      </c>
      <c r="DO159">
        <v>0</v>
      </c>
      <c r="DP159">
        <v>1</v>
      </c>
      <c r="DQ159">
        <v>1</v>
      </c>
      <c r="DU159">
        <v>1009</v>
      </c>
      <c r="DV159" t="s">
        <v>61</v>
      </c>
      <c r="DW159" t="s">
        <v>61</v>
      </c>
      <c r="DX159">
        <v>1000</v>
      </c>
      <c r="EE159">
        <v>28232181</v>
      </c>
      <c r="EF159">
        <v>3</v>
      </c>
      <c r="EG159" t="s">
        <v>64</v>
      </c>
      <c r="EH159">
        <v>0</v>
      </c>
      <c r="EI159" t="s">
        <v>719</v>
      </c>
      <c r="EJ159">
        <v>2</v>
      </c>
      <c r="EK159">
        <v>106001</v>
      </c>
      <c r="EL159" t="s">
        <v>65</v>
      </c>
      <c r="EM159" t="s">
        <v>66</v>
      </c>
      <c r="EO159" t="s">
        <v>748</v>
      </c>
      <c r="EQ159">
        <v>256</v>
      </c>
      <c r="ER159">
        <v>1238.28</v>
      </c>
      <c r="ES159">
        <v>725.42</v>
      </c>
      <c r="ET159">
        <v>353.94</v>
      </c>
      <c r="EU159">
        <v>34.81</v>
      </c>
      <c r="EV159">
        <v>158.91999999999999</v>
      </c>
      <c r="EW159">
        <v>18.5</v>
      </c>
      <c r="EX159">
        <v>0</v>
      </c>
      <c r="EY159">
        <v>0</v>
      </c>
      <c r="FQ159">
        <v>0</v>
      </c>
      <c r="FR159">
        <f t="shared" si="159"/>
        <v>0</v>
      </c>
      <c r="FS159">
        <v>0</v>
      </c>
      <c r="FV159" t="s">
        <v>749</v>
      </c>
      <c r="FW159" t="s">
        <v>751</v>
      </c>
      <c r="FX159">
        <v>80</v>
      </c>
      <c r="FY159">
        <v>60</v>
      </c>
      <c r="GA159" t="s">
        <v>719</v>
      </c>
      <c r="GD159">
        <v>0</v>
      </c>
      <c r="GF159">
        <v>-700224161</v>
      </c>
      <c r="GG159">
        <v>2</v>
      </c>
      <c r="GH159">
        <v>1</v>
      </c>
      <c r="GI159">
        <v>4</v>
      </c>
      <c r="GJ159">
        <v>0</v>
      </c>
      <c r="GK159">
        <f>ROUND(R159*(S12)/100,2)</f>
        <v>0</v>
      </c>
      <c r="GL159">
        <f t="shared" si="160"/>
        <v>0</v>
      </c>
      <c r="GM159">
        <f t="shared" si="161"/>
        <v>23391.64</v>
      </c>
      <c r="GN159">
        <f t="shared" si="162"/>
        <v>0</v>
      </c>
      <c r="GO159">
        <f t="shared" si="163"/>
        <v>23391.64</v>
      </c>
      <c r="GP159">
        <f t="shared" si="164"/>
        <v>0</v>
      </c>
      <c r="GR159">
        <v>0</v>
      </c>
      <c r="GS159">
        <v>3</v>
      </c>
      <c r="GT159">
        <v>0</v>
      </c>
      <c r="GU159" t="s">
        <v>719</v>
      </c>
      <c r="GV159">
        <f t="shared" si="165"/>
        <v>0</v>
      </c>
      <c r="GW159">
        <v>1</v>
      </c>
      <c r="GX159">
        <f t="shared" si="166"/>
        <v>0</v>
      </c>
      <c r="HA159">
        <v>0</v>
      </c>
      <c r="HB159">
        <v>0</v>
      </c>
      <c r="IK159">
        <v>0</v>
      </c>
    </row>
    <row r="160" spans="1:255" x14ac:dyDescent="0.2">
      <c r="A160" s="2">
        <v>17</v>
      </c>
      <c r="B160" s="2">
        <v>1</v>
      </c>
      <c r="C160" s="2">
        <f>ROW(SmtRes!A786)</f>
        <v>786</v>
      </c>
      <c r="D160" s="2">
        <f>ROW(EtalonRes!A796)</f>
        <v>796</v>
      </c>
      <c r="E160" s="2" t="s">
        <v>134</v>
      </c>
      <c r="F160" s="2" t="s">
        <v>81</v>
      </c>
      <c r="G160" s="2" t="s">
        <v>135</v>
      </c>
      <c r="H160" s="2" t="s">
        <v>61</v>
      </c>
      <c r="I160" s="2">
        <v>3</v>
      </c>
      <c r="J160" s="2">
        <v>0</v>
      </c>
      <c r="K160" s="2"/>
      <c r="L160" s="2"/>
      <c r="M160" s="2"/>
      <c r="N160" s="2"/>
      <c r="O160" s="2">
        <f t="shared" si="128"/>
        <v>15274.1</v>
      </c>
      <c r="P160" s="2">
        <f t="shared" si="129"/>
        <v>1353.72</v>
      </c>
      <c r="Q160" s="2">
        <f t="shared" si="130"/>
        <v>3196.84</v>
      </c>
      <c r="R160" s="2">
        <f t="shared" si="131"/>
        <v>156.88999999999999</v>
      </c>
      <c r="S160" s="2">
        <f t="shared" si="132"/>
        <v>10723.54</v>
      </c>
      <c r="T160" s="2">
        <f t="shared" si="133"/>
        <v>0</v>
      </c>
      <c r="U160" s="2">
        <f t="shared" si="134"/>
        <v>1112.4000000000001</v>
      </c>
      <c r="V160" s="2">
        <f t="shared" si="135"/>
        <v>0</v>
      </c>
      <c r="W160" s="2">
        <f t="shared" si="136"/>
        <v>0</v>
      </c>
      <c r="X160" s="2">
        <f t="shared" si="137"/>
        <v>8704.34</v>
      </c>
      <c r="Y160" s="2">
        <f t="shared" si="138"/>
        <v>6528.26</v>
      </c>
      <c r="Z160" s="2"/>
      <c r="AA160" s="2">
        <v>28925307</v>
      </c>
      <c r="AB160" s="2">
        <f t="shared" si="139"/>
        <v>5091.3639999999996</v>
      </c>
      <c r="AC160" s="2">
        <f t="shared" si="140"/>
        <v>451.24</v>
      </c>
      <c r="AD160" s="2">
        <f t="shared" si="141"/>
        <v>1065.6120000000001</v>
      </c>
      <c r="AE160" s="2">
        <f t="shared" si="142"/>
        <v>52.295999999999999</v>
      </c>
      <c r="AF160" s="2">
        <f t="shared" si="143"/>
        <v>3574.5120000000002</v>
      </c>
      <c r="AG160" s="2">
        <f t="shared" si="144"/>
        <v>0</v>
      </c>
      <c r="AH160" s="2">
        <f t="shared" si="145"/>
        <v>370.8</v>
      </c>
      <c r="AI160" s="2">
        <f t="shared" si="146"/>
        <v>0</v>
      </c>
      <c r="AJ160" s="2">
        <f t="shared" si="147"/>
        <v>0</v>
      </c>
      <c r="AK160" s="2">
        <v>4318.01</v>
      </c>
      <c r="AL160" s="2">
        <v>451.24</v>
      </c>
      <c r="AM160" s="2">
        <v>888.01</v>
      </c>
      <c r="AN160" s="2">
        <v>43.58</v>
      </c>
      <c r="AO160" s="2">
        <v>2978.76</v>
      </c>
      <c r="AP160" s="2">
        <v>0</v>
      </c>
      <c r="AQ160" s="2">
        <v>309</v>
      </c>
      <c r="AR160" s="2">
        <v>0</v>
      </c>
      <c r="AS160" s="2">
        <v>0</v>
      </c>
      <c r="AT160" s="2">
        <v>80</v>
      </c>
      <c r="AU160" s="2">
        <v>60</v>
      </c>
      <c r="AV160" s="2">
        <v>1</v>
      </c>
      <c r="AW160" s="2">
        <v>1</v>
      </c>
      <c r="AX160" s="2"/>
      <c r="AY160" s="2"/>
      <c r="AZ160" s="2">
        <v>1</v>
      </c>
      <c r="BA160" s="2">
        <v>1</v>
      </c>
      <c r="BB160" s="2">
        <v>1</v>
      </c>
      <c r="BC160" s="2">
        <v>1</v>
      </c>
      <c r="BD160" s="2" t="s">
        <v>719</v>
      </c>
      <c r="BE160" s="2" t="s">
        <v>719</v>
      </c>
      <c r="BF160" s="2" t="s">
        <v>719</v>
      </c>
      <c r="BG160" s="2" t="s">
        <v>719</v>
      </c>
      <c r="BH160" s="2">
        <v>0</v>
      </c>
      <c r="BI160" s="2">
        <v>2</v>
      </c>
      <c r="BJ160" s="2" t="s">
        <v>83</v>
      </c>
      <c r="BK160" s="2"/>
      <c r="BL160" s="2"/>
      <c r="BM160" s="2">
        <v>106001</v>
      </c>
      <c r="BN160" s="2">
        <v>0</v>
      </c>
      <c r="BO160" s="2" t="s">
        <v>719</v>
      </c>
      <c r="BP160" s="2">
        <v>0</v>
      </c>
      <c r="BQ160" s="2">
        <v>3</v>
      </c>
      <c r="BR160" s="2">
        <v>0</v>
      </c>
      <c r="BS160" s="2">
        <v>1</v>
      </c>
      <c r="BT160" s="2">
        <v>1</v>
      </c>
      <c r="BU160" s="2">
        <v>1</v>
      </c>
      <c r="BV160" s="2">
        <v>1</v>
      </c>
      <c r="BW160" s="2">
        <v>1</v>
      </c>
      <c r="BX160" s="2">
        <v>1</v>
      </c>
      <c r="BY160" s="2" t="s">
        <v>719</v>
      </c>
      <c r="BZ160" s="2">
        <v>80</v>
      </c>
      <c r="CA160" s="2">
        <v>60</v>
      </c>
      <c r="CB160" s="2"/>
      <c r="CC160" s="2"/>
      <c r="CD160" s="2"/>
      <c r="CE160" s="2"/>
      <c r="CF160" s="2">
        <v>0</v>
      </c>
      <c r="CG160" s="2">
        <v>0</v>
      </c>
      <c r="CH160" s="2"/>
      <c r="CI160" s="2"/>
      <c r="CJ160" s="2"/>
      <c r="CK160" s="2"/>
      <c r="CL160" s="2"/>
      <c r="CM160" s="2">
        <v>0</v>
      </c>
      <c r="CN160" s="2" t="s">
        <v>706</v>
      </c>
      <c r="CO160" s="2">
        <v>0</v>
      </c>
      <c r="CP160" s="2">
        <f t="shared" si="148"/>
        <v>15274.100000000002</v>
      </c>
      <c r="CQ160" s="2">
        <f t="shared" si="149"/>
        <v>451.24</v>
      </c>
      <c r="CR160" s="2">
        <f t="shared" si="150"/>
        <v>1065.6120000000001</v>
      </c>
      <c r="CS160" s="2">
        <f t="shared" si="151"/>
        <v>52.295999999999999</v>
      </c>
      <c r="CT160" s="2">
        <f t="shared" si="152"/>
        <v>3574.5120000000002</v>
      </c>
      <c r="CU160" s="2">
        <f t="shared" si="153"/>
        <v>0</v>
      </c>
      <c r="CV160" s="2">
        <f t="shared" si="154"/>
        <v>370.8</v>
      </c>
      <c r="CW160" s="2">
        <f t="shared" si="155"/>
        <v>0</v>
      </c>
      <c r="CX160" s="2">
        <f t="shared" si="156"/>
        <v>0</v>
      </c>
      <c r="CY160" s="2">
        <f t="shared" si="157"/>
        <v>8704.344000000001</v>
      </c>
      <c r="CZ160" s="2">
        <f t="shared" si="158"/>
        <v>6528.2580000000007</v>
      </c>
      <c r="DA160" s="2"/>
      <c r="DB160" s="2"/>
      <c r="DC160" s="2" t="s">
        <v>719</v>
      </c>
      <c r="DD160" s="2" t="s">
        <v>719</v>
      </c>
      <c r="DE160" s="2" t="s">
        <v>744</v>
      </c>
      <c r="DF160" s="2" t="s">
        <v>744</v>
      </c>
      <c r="DG160" s="2" t="s">
        <v>744</v>
      </c>
      <c r="DH160" s="2" t="s">
        <v>719</v>
      </c>
      <c r="DI160" s="2" t="s">
        <v>744</v>
      </c>
      <c r="DJ160" s="2" t="s">
        <v>744</v>
      </c>
      <c r="DK160" s="2" t="s">
        <v>719</v>
      </c>
      <c r="DL160" s="2" t="s">
        <v>719</v>
      </c>
      <c r="DM160" s="2" t="s">
        <v>719</v>
      </c>
      <c r="DN160" s="2">
        <v>0</v>
      </c>
      <c r="DO160" s="2">
        <v>0</v>
      </c>
      <c r="DP160" s="2">
        <v>1</v>
      </c>
      <c r="DQ160" s="2">
        <v>1</v>
      </c>
      <c r="DR160" s="2"/>
      <c r="DS160" s="2"/>
      <c r="DT160" s="2"/>
      <c r="DU160" s="2">
        <v>1009</v>
      </c>
      <c r="DV160" s="2" t="s">
        <v>61</v>
      </c>
      <c r="DW160" s="2" t="s">
        <v>61</v>
      </c>
      <c r="DX160" s="2">
        <v>1000</v>
      </c>
      <c r="DY160" s="2"/>
      <c r="DZ160" s="2"/>
      <c r="EA160" s="2"/>
      <c r="EB160" s="2"/>
      <c r="EC160" s="2"/>
      <c r="ED160" s="2"/>
      <c r="EE160" s="2">
        <v>28232181</v>
      </c>
      <c r="EF160" s="2">
        <v>3</v>
      </c>
      <c r="EG160" s="2" t="s">
        <v>64</v>
      </c>
      <c r="EH160" s="2">
        <v>0</v>
      </c>
      <c r="EI160" s="2" t="s">
        <v>719</v>
      </c>
      <c r="EJ160" s="2">
        <v>2</v>
      </c>
      <c r="EK160" s="2">
        <v>106001</v>
      </c>
      <c r="EL160" s="2" t="s">
        <v>65</v>
      </c>
      <c r="EM160" s="2" t="s">
        <v>66</v>
      </c>
      <c r="EN160" s="2"/>
      <c r="EO160" s="2" t="s">
        <v>748</v>
      </c>
      <c r="EP160" s="2"/>
      <c r="EQ160" s="2">
        <v>256</v>
      </c>
      <c r="ER160" s="2">
        <v>4318.01</v>
      </c>
      <c r="ES160" s="2">
        <v>451.24</v>
      </c>
      <c r="ET160" s="2">
        <v>888.01</v>
      </c>
      <c r="EU160" s="2">
        <v>43.58</v>
      </c>
      <c r="EV160" s="2">
        <v>2978.76</v>
      </c>
      <c r="EW160" s="2">
        <v>309</v>
      </c>
      <c r="EX160" s="2">
        <v>0</v>
      </c>
      <c r="EY160" s="2">
        <v>0</v>
      </c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>
        <v>0</v>
      </c>
      <c r="FR160" s="2">
        <f t="shared" si="159"/>
        <v>0</v>
      </c>
      <c r="FS160" s="2">
        <v>0</v>
      </c>
      <c r="FT160" s="2"/>
      <c r="FU160" s="2"/>
      <c r="FV160" s="2"/>
      <c r="FW160" s="2"/>
      <c r="FX160" s="2">
        <v>80</v>
      </c>
      <c r="FY160" s="2">
        <v>60</v>
      </c>
      <c r="FZ160" s="2"/>
      <c r="GA160" s="2" t="s">
        <v>719</v>
      </c>
      <c r="GB160" s="2"/>
      <c r="GC160" s="2"/>
      <c r="GD160" s="2">
        <v>0</v>
      </c>
      <c r="GE160" s="2"/>
      <c r="GF160" s="2">
        <v>542564467</v>
      </c>
      <c r="GG160" s="2">
        <v>2</v>
      </c>
      <c r="GH160" s="2">
        <v>1</v>
      </c>
      <c r="GI160" s="2">
        <v>-2</v>
      </c>
      <c r="GJ160" s="2">
        <v>0</v>
      </c>
      <c r="GK160" s="2">
        <f>ROUND(R160*(R12)/100,2)</f>
        <v>0</v>
      </c>
      <c r="GL160" s="2">
        <f t="shared" si="160"/>
        <v>0</v>
      </c>
      <c r="GM160" s="2">
        <f t="shared" si="161"/>
        <v>30506.7</v>
      </c>
      <c r="GN160" s="2">
        <f t="shared" si="162"/>
        <v>0</v>
      </c>
      <c r="GO160" s="2">
        <f t="shared" si="163"/>
        <v>30506.7</v>
      </c>
      <c r="GP160" s="2">
        <f t="shared" si="164"/>
        <v>0</v>
      </c>
      <c r="GQ160" s="2"/>
      <c r="GR160" s="2">
        <v>0</v>
      </c>
      <c r="GS160" s="2">
        <v>3</v>
      </c>
      <c r="GT160" s="2">
        <v>0</v>
      </c>
      <c r="GU160" s="2" t="s">
        <v>719</v>
      </c>
      <c r="GV160" s="2">
        <f t="shared" si="165"/>
        <v>0</v>
      </c>
      <c r="GW160" s="2">
        <v>1</v>
      </c>
      <c r="GX160" s="2">
        <f t="shared" si="166"/>
        <v>0</v>
      </c>
      <c r="GY160" s="2"/>
      <c r="GZ160" s="2"/>
      <c r="HA160" s="2">
        <v>0</v>
      </c>
      <c r="HB160" s="2">
        <v>0</v>
      </c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>
        <v>0</v>
      </c>
      <c r="IL160" s="2"/>
      <c r="IM160" s="2"/>
      <c r="IN160" s="2"/>
      <c r="IO160" s="2"/>
      <c r="IP160" s="2"/>
      <c r="IQ160" s="2"/>
      <c r="IR160" s="2"/>
      <c r="IS160" s="2"/>
      <c r="IT160" s="2"/>
      <c r="IU160" s="2"/>
    </row>
    <row r="161" spans="1:255" x14ac:dyDescent="0.2">
      <c r="A161">
        <v>17</v>
      </c>
      <c r="B161">
        <v>1</v>
      </c>
      <c r="C161">
        <f>ROW(SmtRes!A798)</f>
        <v>798</v>
      </c>
      <c r="D161">
        <f>ROW(EtalonRes!A808)</f>
        <v>808</v>
      </c>
      <c r="E161" t="s">
        <v>134</v>
      </c>
      <c r="F161" t="s">
        <v>81</v>
      </c>
      <c r="G161" t="s">
        <v>135</v>
      </c>
      <c r="H161" t="s">
        <v>61</v>
      </c>
      <c r="I161">
        <v>3</v>
      </c>
      <c r="J161">
        <v>0</v>
      </c>
      <c r="O161">
        <f t="shared" si="128"/>
        <v>230697.35</v>
      </c>
      <c r="P161">
        <f t="shared" si="129"/>
        <v>7052.88</v>
      </c>
      <c r="Q161">
        <f t="shared" si="130"/>
        <v>24615.64</v>
      </c>
      <c r="R161">
        <f t="shared" si="131"/>
        <v>2911.84</v>
      </c>
      <c r="S161">
        <f t="shared" si="132"/>
        <v>199028.83</v>
      </c>
      <c r="T161">
        <f t="shared" si="133"/>
        <v>0</v>
      </c>
      <c r="U161">
        <f t="shared" si="134"/>
        <v>1112.4000000000001</v>
      </c>
      <c r="V161">
        <f t="shared" si="135"/>
        <v>0</v>
      </c>
      <c r="W161">
        <f t="shared" si="136"/>
        <v>0</v>
      </c>
      <c r="X161">
        <f t="shared" si="137"/>
        <v>137319.66</v>
      </c>
      <c r="Y161">
        <f t="shared" si="138"/>
        <v>96931.520000000004</v>
      </c>
      <c r="AA161">
        <v>28925308</v>
      </c>
      <c r="AB161">
        <f t="shared" si="139"/>
        <v>5091.3639999999996</v>
      </c>
      <c r="AC161">
        <f t="shared" si="140"/>
        <v>451.24</v>
      </c>
      <c r="AD161">
        <f t="shared" si="141"/>
        <v>1065.6120000000001</v>
      </c>
      <c r="AE161">
        <f t="shared" si="142"/>
        <v>52.295999999999999</v>
      </c>
      <c r="AF161">
        <f t="shared" si="143"/>
        <v>3574.5120000000002</v>
      </c>
      <c r="AG161">
        <f t="shared" si="144"/>
        <v>0</v>
      </c>
      <c r="AH161">
        <f t="shared" si="145"/>
        <v>370.8</v>
      </c>
      <c r="AI161">
        <f t="shared" si="146"/>
        <v>0</v>
      </c>
      <c r="AJ161">
        <f t="shared" si="147"/>
        <v>0</v>
      </c>
      <c r="AK161">
        <v>4318.01</v>
      </c>
      <c r="AL161">
        <v>451.24</v>
      </c>
      <c r="AM161">
        <v>888.01</v>
      </c>
      <c r="AN161">
        <v>43.58</v>
      </c>
      <c r="AO161">
        <v>2978.76</v>
      </c>
      <c r="AP161">
        <v>0</v>
      </c>
      <c r="AQ161">
        <v>309</v>
      </c>
      <c r="AR161">
        <v>0</v>
      </c>
      <c r="AS161">
        <v>0</v>
      </c>
      <c r="AT161">
        <v>68</v>
      </c>
      <c r="AU161">
        <v>48</v>
      </c>
      <c r="AV161">
        <v>1</v>
      </c>
      <c r="AW161">
        <v>1</v>
      </c>
      <c r="AZ161">
        <v>1</v>
      </c>
      <c r="BA161">
        <v>18.559999999999999</v>
      </c>
      <c r="BB161">
        <v>7.7</v>
      </c>
      <c r="BC161">
        <v>5.21</v>
      </c>
      <c r="BD161" t="s">
        <v>719</v>
      </c>
      <c r="BE161" t="s">
        <v>719</v>
      </c>
      <c r="BF161" t="s">
        <v>719</v>
      </c>
      <c r="BG161" t="s">
        <v>719</v>
      </c>
      <c r="BH161">
        <v>0</v>
      </c>
      <c r="BI161">
        <v>2</v>
      </c>
      <c r="BJ161" t="s">
        <v>83</v>
      </c>
      <c r="BM161">
        <v>106001</v>
      </c>
      <c r="BN161">
        <v>0</v>
      </c>
      <c r="BO161" t="s">
        <v>750</v>
      </c>
      <c r="BP161">
        <v>1</v>
      </c>
      <c r="BQ161">
        <v>3</v>
      </c>
      <c r="BR161">
        <v>0</v>
      </c>
      <c r="BS161">
        <v>18.559999999999999</v>
      </c>
      <c r="BT161">
        <v>1</v>
      </c>
      <c r="BU161">
        <v>1</v>
      </c>
      <c r="BV161">
        <v>1</v>
      </c>
      <c r="BW161">
        <v>1</v>
      </c>
      <c r="BX161">
        <v>1</v>
      </c>
      <c r="BY161" t="s">
        <v>719</v>
      </c>
      <c r="BZ161">
        <v>80</v>
      </c>
      <c r="CA161">
        <v>60</v>
      </c>
      <c r="CF161">
        <v>0</v>
      </c>
      <c r="CG161">
        <v>0</v>
      </c>
      <c r="CM161">
        <v>0</v>
      </c>
      <c r="CN161" t="s">
        <v>706</v>
      </c>
      <c r="CO161">
        <v>0</v>
      </c>
      <c r="CP161">
        <f t="shared" si="148"/>
        <v>230697.34999999998</v>
      </c>
      <c r="CQ161">
        <f t="shared" si="149"/>
        <v>2350.9603999999999</v>
      </c>
      <c r="CR161">
        <f t="shared" si="150"/>
        <v>8205.2124000000003</v>
      </c>
      <c r="CS161">
        <f t="shared" si="151"/>
        <v>970.61375999999996</v>
      </c>
      <c r="CT161">
        <f t="shared" si="152"/>
        <v>66342.942719999992</v>
      </c>
      <c r="CU161">
        <f t="shared" si="153"/>
        <v>0</v>
      </c>
      <c r="CV161">
        <f t="shared" si="154"/>
        <v>370.8</v>
      </c>
      <c r="CW161">
        <f t="shared" si="155"/>
        <v>0</v>
      </c>
      <c r="CX161">
        <f t="shared" si="156"/>
        <v>0</v>
      </c>
      <c r="CY161">
        <f t="shared" si="157"/>
        <v>137319.6556</v>
      </c>
      <c r="CZ161">
        <f t="shared" si="158"/>
        <v>96931.521600000007</v>
      </c>
      <c r="DC161" t="s">
        <v>719</v>
      </c>
      <c r="DD161" t="s">
        <v>719</v>
      </c>
      <c r="DE161" t="s">
        <v>744</v>
      </c>
      <c r="DF161" t="s">
        <v>744</v>
      </c>
      <c r="DG161" t="s">
        <v>744</v>
      </c>
      <c r="DH161" t="s">
        <v>719</v>
      </c>
      <c r="DI161" t="s">
        <v>744</v>
      </c>
      <c r="DJ161" t="s">
        <v>744</v>
      </c>
      <c r="DK161" t="s">
        <v>719</v>
      </c>
      <c r="DL161" t="s">
        <v>719</v>
      </c>
      <c r="DM161" t="s">
        <v>719</v>
      </c>
      <c r="DN161">
        <v>0</v>
      </c>
      <c r="DO161">
        <v>0</v>
      </c>
      <c r="DP161">
        <v>1</v>
      </c>
      <c r="DQ161">
        <v>1</v>
      </c>
      <c r="DU161">
        <v>1009</v>
      </c>
      <c r="DV161" t="s">
        <v>61</v>
      </c>
      <c r="DW161" t="s">
        <v>61</v>
      </c>
      <c r="DX161">
        <v>1000</v>
      </c>
      <c r="EE161">
        <v>28232181</v>
      </c>
      <c r="EF161">
        <v>3</v>
      </c>
      <c r="EG161" t="s">
        <v>64</v>
      </c>
      <c r="EH161">
        <v>0</v>
      </c>
      <c r="EI161" t="s">
        <v>719</v>
      </c>
      <c r="EJ161">
        <v>2</v>
      </c>
      <c r="EK161">
        <v>106001</v>
      </c>
      <c r="EL161" t="s">
        <v>65</v>
      </c>
      <c r="EM161" t="s">
        <v>66</v>
      </c>
      <c r="EO161" t="s">
        <v>748</v>
      </c>
      <c r="EQ161">
        <v>256</v>
      </c>
      <c r="ER161">
        <v>4318.01</v>
      </c>
      <c r="ES161">
        <v>451.24</v>
      </c>
      <c r="ET161">
        <v>888.01</v>
      </c>
      <c r="EU161">
        <v>43.58</v>
      </c>
      <c r="EV161">
        <v>2978.76</v>
      </c>
      <c r="EW161">
        <v>309</v>
      </c>
      <c r="EX161">
        <v>0</v>
      </c>
      <c r="EY161">
        <v>0</v>
      </c>
      <c r="FQ161">
        <v>0</v>
      </c>
      <c r="FR161">
        <f t="shared" si="159"/>
        <v>0</v>
      </c>
      <c r="FS161">
        <v>0</v>
      </c>
      <c r="FV161" t="s">
        <v>749</v>
      </c>
      <c r="FW161" t="s">
        <v>751</v>
      </c>
      <c r="FX161">
        <v>80</v>
      </c>
      <c r="FY161">
        <v>60</v>
      </c>
      <c r="GA161" t="s">
        <v>719</v>
      </c>
      <c r="GD161">
        <v>0</v>
      </c>
      <c r="GF161">
        <v>542564467</v>
      </c>
      <c r="GG161">
        <v>2</v>
      </c>
      <c r="GH161">
        <v>1</v>
      </c>
      <c r="GI161">
        <v>4</v>
      </c>
      <c r="GJ161">
        <v>0</v>
      </c>
      <c r="GK161">
        <f>ROUND(R161*(S12)/100,2)</f>
        <v>0</v>
      </c>
      <c r="GL161">
        <f t="shared" si="160"/>
        <v>0</v>
      </c>
      <c r="GM161">
        <f t="shared" si="161"/>
        <v>464948.53</v>
      </c>
      <c r="GN161">
        <f t="shared" si="162"/>
        <v>0</v>
      </c>
      <c r="GO161">
        <f t="shared" si="163"/>
        <v>464948.53</v>
      </c>
      <c r="GP161">
        <f t="shared" si="164"/>
        <v>0</v>
      </c>
      <c r="GR161">
        <v>0</v>
      </c>
      <c r="GS161">
        <v>3</v>
      </c>
      <c r="GT161">
        <v>0</v>
      </c>
      <c r="GU161" t="s">
        <v>719</v>
      </c>
      <c r="GV161">
        <f t="shared" si="165"/>
        <v>0</v>
      </c>
      <c r="GW161">
        <v>1</v>
      </c>
      <c r="GX161">
        <f t="shared" si="166"/>
        <v>0</v>
      </c>
      <c r="HA161">
        <v>0</v>
      </c>
      <c r="HB161">
        <v>0</v>
      </c>
      <c r="IK161">
        <v>0</v>
      </c>
    </row>
    <row r="162" spans="1:255" x14ac:dyDescent="0.2">
      <c r="A162" s="2">
        <v>17</v>
      </c>
      <c r="B162" s="2">
        <v>1</v>
      </c>
      <c r="C162" s="2">
        <f>ROW(SmtRes!A810)</f>
        <v>810</v>
      </c>
      <c r="D162" s="2">
        <f>ROW(EtalonRes!A820)</f>
        <v>820</v>
      </c>
      <c r="E162" s="2" t="s">
        <v>136</v>
      </c>
      <c r="F162" s="2" t="s">
        <v>81</v>
      </c>
      <c r="G162" s="2" t="s">
        <v>137</v>
      </c>
      <c r="H162" s="2" t="s">
        <v>61</v>
      </c>
      <c r="I162" s="2">
        <v>3</v>
      </c>
      <c r="J162" s="2">
        <v>0</v>
      </c>
      <c r="K162" s="2"/>
      <c r="L162" s="2"/>
      <c r="M162" s="2"/>
      <c r="N162" s="2"/>
      <c r="O162" s="2">
        <f t="shared" si="128"/>
        <v>15274.1</v>
      </c>
      <c r="P162" s="2">
        <f t="shared" si="129"/>
        <v>1353.72</v>
      </c>
      <c r="Q162" s="2">
        <f t="shared" si="130"/>
        <v>3196.84</v>
      </c>
      <c r="R162" s="2">
        <f t="shared" si="131"/>
        <v>156.88999999999999</v>
      </c>
      <c r="S162" s="2">
        <f t="shared" si="132"/>
        <v>10723.54</v>
      </c>
      <c r="T162" s="2">
        <f t="shared" si="133"/>
        <v>0</v>
      </c>
      <c r="U162" s="2">
        <f t="shared" si="134"/>
        <v>1112.4000000000001</v>
      </c>
      <c r="V162" s="2">
        <f t="shared" si="135"/>
        <v>0</v>
      </c>
      <c r="W162" s="2">
        <f t="shared" si="136"/>
        <v>0</v>
      </c>
      <c r="X162" s="2">
        <f t="shared" si="137"/>
        <v>8704.34</v>
      </c>
      <c r="Y162" s="2">
        <f t="shared" si="138"/>
        <v>6528.26</v>
      </c>
      <c r="Z162" s="2"/>
      <c r="AA162" s="2">
        <v>28925307</v>
      </c>
      <c r="AB162" s="2">
        <f t="shared" si="139"/>
        <v>5091.3639999999996</v>
      </c>
      <c r="AC162" s="2">
        <f t="shared" si="140"/>
        <v>451.24</v>
      </c>
      <c r="AD162" s="2">
        <f t="shared" si="141"/>
        <v>1065.6120000000001</v>
      </c>
      <c r="AE162" s="2">
        <f t="shared" si="142"/>
        <v>52.295999999999999</v>
      </c>
      <c r="AF162" s="2">
        <f t="shared" si="143"/>
        <v>3574.5120000000002</v>
      </c>
      <c r="AG162" s="2">
        <f t="shared" si="144"/>
        <v>0</v>
      </c>
      <c r="AH162" s="2">
        <f t="shared" si="145"/>
        <v>370.8</v>
      </c>
      <c r="AI162" s="2">
        <f t="shared" si="146"/>
        <v>0</v>
      </c>
      <c r="AJ162" s="2">
        <f t="shared" si="147"/>
        <v>0</v>
      </c>
      <c r="AK162" s="2">
        <v>4318.01</v>
      </c>
      <c r="AL162" s="2">
        <v>451.24</v>
      </c>
      <c r="AM162" s="2">
        <v>888.01</v>
      </c>
      <c r="AN162" s="2">
        <v>43.58</v>
      </c>
      <c r="AO162" s="2">
        <v>2978.76</v>
      </c>
      <c r="AP162" s="2">
        <v>0</v>
      </c>
      <c r="AQ162" s="2">
        <v>309</v>
      </c>
      <c r="AR162" s="2">
        <v>0</v>
      </c>
      <c r="AS162" s="2">
        <v>0</v>
      </c>
      <c r="AT162" s="2">
        <v>80</v>
      </c>
      <c r="AU162" s="2">
        <v>60</v>
      </c>
      <c r="AV162" s="2">
        <v>1</v>
      </c>
      <c r="AW162" s="2">
        <v>1</v>
      </c>
      <c r="AX162" s="2"/>
      <c r="AY162" s="2"/>
      <c r="AZ162" s="2">
        <v>1</v>
      </c>
      <c r="BA162" s="2">
        <v>1</v>
      </c>
      <c r="BB162" s="2">
        <v>1</v>
      </c>
      <c r="BC162" s="2">
        <v>1</v>
      </c>
      <c r="BD162" s="2" t="s">
        <v>719</v>
      </c>
      <c r="BE162" s="2" t="s">
        <v>719</v>
      </c>
      <c r="BF162" s="2" t="s">
        <v>719</v>
      </c>
      <c r="BG162" s="2" t="s">
        <v>719</v>
      </c>
      <c r="BH162" s="2">
        <v>0</v>
      </c>
      <c r="BI162" s="2">
        <v>2</v>
      </c>
      <c r="BJ162" s="2" t="s">
        <v>83</v>
      </c>
      <c r="BK162" s="2"/>
      <c r="BL162" s="2"/>
      <c r="BM162" s="2">
        <v>106001</v>
      </c>
      <c r="BN162" s="2">
        <v>0</v>
      </c>
      <c r="BO162" s="2" t="s">
        <v>719</v>
      </c>
      <c r="BP162" s="2">
        <v>0</v>
      </c>
      <c r="BQ162" s="2">
        <v>3</v>
      </c>
      <c r="BR162" s="2">
        <v>0</v>
      </c>
      <c r="BS162" s="2">
        <v>1</v>
      </c>
      <c r="BT162" s="2">
        <v>1</v>
      </c>
      <c r="BU162" s="2">
        <v>1</v>
      </c>
      <c r="BV162" s="2">
        <v>1</v>
      </c>
      <c r="BW162" s="2">
        <v>1</v>
      </c>
      <c r="BX162" s="2">
        <v>1</v>
      </c>
      <c r="BY162" s="2" t="s">
        <v>719</v>
      </c>
      <c r="BZ162" s="2">
        <v>80</v>
      </c>
      <c r="CA162" s="2">
        <v>60</v>
      </c>
      <c r="CB162" s="2"/>
      <c r="CC162" s="2"/>
      <c r="CD162" s="2"/>
      <c r="CE162" s="2"/>
      <c r="CF162" s="2">
        <v>0</v>
      </c>
      <c r="CG162" s="2">
        <v>0</v>
      </c>
      <c r="CH162" s="2"/>
      <c r="CI162" s="2"/>
      <c r="CJ162" s="2"/>
      <c r="CK162" s="2"/>
      <c r="CL162" s="2"/>
      <c r="CM162" s="2">
        <v>0</v>
      </c>
      <c r="CN162" s="2" t="s">
        <v>706</v>
      </c>
      <c r="CO162" s="2">
        <v>0</v>
      </c>
      <c r="CP162" s="2">
        <f t="shared" si="148"/>
        <v>15274.100000000002</v>
      </c>
      <c r="CQ162" s="2">
        <f t="shared" si="149"/>
        <v>451.24</v>
      </c>
      <c r="CR162" s="2">
        <f t="shared" si="150"/>
        <v>1065.6120000000001</v>
      </c>
      <c r="CS162" s="2">
        <f t="shared" si="151"/>
        <v>52.295999999999999</v>
      </c>
      <c r="CT162" s="2">
        <f t="shared" si="152"/>
        <v>3574.5120000000002</v>
      </c>
      <c r="CU162" s="2">
        <f t="shared" si="153"/>
        <v>0</v>
      </c>
      <c r="CV162" s="2">
        <f t="shared" si="154"/>
        <v>370.8</v>
      </c>
      <c r="CW162" s="2">
        <f t="shared" si="155"/>
        <v>0</v>
      </c>
      <c r="CX162" s="2">
        <f t="shared" si="156"/>
        <v>0</v>
      </c>
      <c r="CY162" s="2">
        <f t="shared" si="157"/>
        <v>8704.344000000001</v>
      </c>
      <c r="CZ162" s="2">
        <f t="shared" si="158"/>
        <v>6528.2580000000007</v>
      </c>
      <c r="DA162" s="2"/>
      <c r="DB162" s="2"/>
      <c r="DC162" s="2" t="s">
        <v>719</v>
      </c>
      <c r="DD162" s="2" t="s">
        <v>719</v>
      </c>
      <c r="DE162" s="2" t="s">
        <v>744</v>
      </c>
      <c r="DF162" s="2" t="s">
        <v>744</v>
      </c>
      <c r="DG162" s="2" t="s">
        <v>744</v>
      </c>
      <c r="DH162" s="2" t="s">
        <v>719</v>
      </c>
      <c r="DI162" s="2" t="s">
        <v>744</v>
      </c>
      <c r="DJ162" s="2" t="s">
        <v>744</v>
      </c>
      <c r="DK162" s="2" t="s">
        <v>719</v>
      </c>
      <c r="DL162" s="2" t="s">
        <v>719</v>
      </c>
      <c r="DM162" s="2" t="s">
        <v>719</v>
      </c>
      <c r="DN162" s="2">
        <v>0</v>
      </c>
      <c r="DO162" s="2">
        <v>0</v>
      </c>
      <c r="DP162" s="2">
        <v>1</v>
      </c>
      <c r="DQ162" s="2">
        <v>1</v>
      </c>
      <c r="DR162" s="2"/>
      <c r="DS162" s="2"/>
      <c r="DT162" s="2"/>
      <c r="DU162" s="2">
        <v>1009</v>
      </c>
      <c r="DV162" s="2" t="s">
        <v>61</v>
      </c>
      <c r="DW162" s="2" t="s">
        <v>61</v>
      </c>
      <c r="DX162" s="2">
        <v>1000</v>
      </c>
      <c r="DY162" s="2"/>
      <c r="DZ162" s="2"/>
      <c r="EA162" s="2"/>
      <c r="EB162" s="2"/>
      <c r="EC162" s="2"/>
      <c r="ED162" s="2"/>
      <c r="EE162" s="2">
        <v>28232181</v>
      </c>
      <c r="EF162" s="2">
        <v>3</v>
      </c>
      <c r="EG162" s="2" t="s">
        <v>64</v>
      </c>
      <c r="EH162" s="2">
        <v>0</v>
      </c>
      <c r="EI162" s="2" t="s">
        <v>719</v>
      </c>
      <c r="EJ162" s="2">
        <v>2</v>
      </c>
      <c r="EK162" s="2">
        <v>106001</v>
      </c>
      <c r="EL162" s="2" t="s">
        <v>65</v>
      </c>
      <c r="EM162" s="2" t="s">
        <v>66</v>
      </c>
      <c r="EN162" s="2"/>
      <c r="EO162" s="2" t="s">
        <v>748</v>
      </c>
      <c r="EP162" s="2"/>
      <c r="EQ162" s="2">
        <v>256</v>
      </c>
      <c r="ER162" s="2">
        <v>4318.01</v>
      </c>
      <c r="ES162" s="2">
        <v>451.24</v>
      </c>
      <c r="ET162" s="2">
        <v>888.01</v>
      </c>
      <c r="EU162" s="2">
        <v>43.58</v>
      </c>
      <c r="EV162" s="2">
        <v>2978.76</v>
      </c>
      <c r="EW162" s="2">
        <v>309</v>
      </c>
      <c r="EX162" s="2">
        <v>0</v>
      </c>
      <c r="EY162" s="2">
        <v>0</v>
      </c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>
        <v>0</v>
      </c>
      <c r="FR162" s="2">
        <f t="shared" si="159"/>
        <v>0</v>
      </c>
      <c r="FS162" s="2">
        <v>0</v>
      </c>
      <c r="FT162" s="2"/>
      <c r="FU162" s="2"/>
      <c r="FV162" s="2"/>
      <c r="FW162" s="2"/>
      <c r="FX162" s="2">
        <v>80</v>
      </c>
      <c r="FY162" s="2">
        <v>60</v>
      </c>
      <c r="FZ162" s="2"/>
      <c r="GA162" s="2" t="s">
        <v>719</v>
      </c>
      <c r="GB162" s="2"/>
      <c r="GC162" s="2"/>
      <c r="GD162" s="2">
        <v>0</v>
      </c>
      <c r="GE162" s="2"/>
      <c r="GF162" s="2">
        <v>895900943</v>
      </c>
      <c r="GG162" s="2">
        <v>2</v>
      </c>
      <c r="GH162" s="2">
        <v>1</v>
      </c>
      <c r="GI162" s="2">
        <v>-2</v>
      </c>
      <c r="GJ162" s="2">
        <v>0</v>
      </c>
      <c r="GK162" s="2">
        <f>ROUND(R162*(R12)/100,2)</f>
        <v>0</v>
      </c>
      <c r="GL162" s="2">
        <f t="shared" si="160"/>
        <v>0</v>
      </c>
      <c r="GM162" s="2">
        <f t="shared" si="161"/>
        <v>30506.7</v>
      </c>
      <c r="GN162" s="2">
        <f t="shared" si="162"/>
        <v>0</v>
      </c>
      <c r="GO162" s="2">
        <f t="shared" si="163"/>
        <v>30506.7</v>
      </c>
      <c r="GP162" s="2">
        <f t="shared" si="164"/>
        <v>0</v>
      </c>
      <c r="GQ162" s="2"/>
      <c r="GR162" s="2">
        <v>0</v>
      </c>
      <c r="GS162" s="2">
        <v>3</v>
      </c>
      <c r="GT162" s="2">
        <v>0</v>
      </c>
      <c r="GU162" s="2" t="s">
        <v>719</v>
      </c>
      <c r="GV162" s="2">
        <f t="shared" si="165"/>
        <v>0</v>
      </c>
      <c r="GW162" s="2">
        <v>1</v>
      </c>
      <c r="GX162" s="2">
        <f t="shared" si="166"/>
        <v>0</v>
      </c>
      <c r="GY162" s="2"/>
      <c r="GZ162" s="2"/>
      <c r="HA162" s="2">
        <v>0</v>
      </c>
      <c r="HB162" s="2">
        <v>0</v>
      </c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>
        <v>0</v>
      </c>
      <c r="IL162" s="2"/>
      <c r="IM162" s="2"/>
      <c r="IN162" s="2"/>
      <c r="IO162" s="2"/>
      <c r="IP162" s="2"/>
      <c r="IQ162" s="2"/>
      <c r="IR162" s="2"/>
      <c r="IS162" s="2"/>
      <c r="IT162" s="2"/>
      <c r="IU162" s="2"/>
    </row>
    <row r="163" spans="1:255" x14ac:dyDescent="0.2">
      <c r="A163">
        <v>17</v>
      </c>
      <c r="B163">
        <v>1</v>
      </c>
      <c r="C163">
        <f>ROW(SmtRes!A822)</f>
        <v>822</v>
      </c>
      <c r="D163">
        <f>ROW(EtalonRes!A832)</f>
        <v>832</v>
      </c>
      <c r="E163" t="s">
        <v>136</v>
      </c>
      <c r="F163" t="s">
        <v>81</v>
      </c>
      <c r="G163" t="s">
        <v>137</v>
      </c>
      <c r="H163" t="s">
        <v>61</v>
      </c>
      <c r="I163">
        <v>3</v>
      </c>
      <c r="J163">
        <v>0</v>
      </c>
      <c r="O163">
        <f t="shared" si="128"/>
        <v>230697.35</v>
      </c>
      <c r="P163">
        <f t="shared" si="129"/>
        <v>7052.88</v>
      </c>
      <c r="Q163">
        <f t="shared" si="130"/>
        <v>24615.64</v>
      </c>
      <c r="R163">
        <f t="shared" si="131"/>
        <v>2911.84</v>
      </c>
      <c r="S163">
        <f t="shared" si="132"/>
        <v>199028.83</v>
      </c>
      <c r="T163">
        <f t="shared" si="133"/>
        <v>0</v>
      </c>
      <c r="U163">
        <f t="shared" si="134"/>
        <v>1112.4000000000001</v>
      </c>
      <c r="V163">
        <f t="shared" si="135"/>
        <v>0</v>
      </c>
      <c r="W163">
        <f t="shared" si="136"/>
        <v>0</v>
      </c>
      <c r="X163">
        <f t="shared" si="137"/>
        <v>137319.66</v>
      </c>
      <c r="Y163">
        <f t="shared" si="138"/>
        <v>96931.520000000004</v>
      </c>
      <c r="AA163">
        <v>28925308</v>
      </c>
      <c r="AB163">
        <f t="shared" si="139"/>
        <v>5091.3639999999996</v>
      </c>
      <c r="AC163">
        <f t="shared" si="140"/>
        <v>451.24</v>
      </c>
      <c r="AD163">
        <f t="shared" si="141"/>
        <v>1065.6120000000001</v>
      </c>
      <c r="AE163">
        <f t="shared" si="142"/>
        <v>52.295999999999999</v>
      </c>
      <c r="AF163">
        <f t="shared" si="143"/>
        <v>3574.5120000000002</v>
      </c>
      <c r="AG163">
        <f t="shared" si="144"/>
        <v>0</v>
      </c>
      <c r="AH163">
        <f t="shared" si="145"/>
        <v>370.8</v>
      </c>
      <c r="AI163">
        <f t="shared" si="146"/>
        <v>0</v>
      </c>
      <c r="AJ163">
        <f t="shared" si="147"/>
        <v>0</v>
      </c>
      <c r="AK163">
        <v>4318.01</v>
      </c>
      <c r="AL163">
        <v>451.24</v>
      </c>
      <c r="AM163">
        <v>888.01</v>
      </c>
      <c r="AN163">
        <v>43.58</v>
      </c>
      <c r="AO163">
        <v>2978.76</v>
      </c>
      <c r="AP163">
        <v>0</v>
      </c>
      <c r="AQ163">
        <v>309</v>
      </c>
      <c r="AR163">
        <v>0</v>
      </c>
      <c r="AS163">
        <v>0</v>
      </c>
      <c r="AT163">
        <v>68</v>
      </c>
      <c r="AU163">
        <v>48</v>
      </c>
      <c r="AV163">
        <v>1</v>
      </c>
      <c r="AW163">
        <v>1</v>
      </c>
      <c r="AZ163">
        <v>1</v>
      </c>
      <c r="BA163">
        <v>18.559999999999999</v>
      </c>
      <c r="BB163">
        <v>7.7</v>
      </c>
      <c r="BC163">
        <v>5.21</v>
      </c>
      <c r="BD163" t="s">
        <v>719</v>
      </c>
      <c r="BE163" t="s">
        <v>719</v>
      </c>
      <c r="BF163" t="s">
        <v>719</v>
      </c>
      <c r="BG163" t="s">
        <v>719</v>
      </c>
      <c r="BH163">
        <v>0</v>
      </c>
      <c r="BI163">
        <v>2</v>
      </c>
      <c r="BJ163" t="s">
        <v>83</v>
      </c>
      <c r="BM163">
        <v>106001</v>
      </c>
      <c r="BN163">
        <v>0</v>
      </c>
      <c r="BO163" t="s">
        <v>750</v>
      </c>
      <c r="BP163">
        <v>1</v>
      </c>
      <c r="BQ163">
        <v>3</v>
      </c>
      <c r="BR163">
        <v>0</v>
      </c>
      <c r="BS163">
        <v>18.559999999999999</v>
      </c>
      <c r="BT163">
        <v>1</v>
      </c>
      <c r="BU163">
        <v>1</v>
      </c>
      <c r="BV163">
        <v>1</v>
      </c>
      <c r="BW163">
        <v>1</v>
      </c>
      <c r="BX163">
        <v>1</v>
      </c>
      <c r="BY163" t="s">
        <v>719</v>
      </c>
      <c r="BZ163">
        <v>80</v>
      </c>
      <c r="CA163">
        <v>60</v>
      </c>
      <c r="CF163">
        <v>0</v>
      </c>
      <c r="CG163">
        <v>0</v>
      </c>
      <c r="CM163">
        <v>0</v>
      </c>
      <c r="CN163" t="s">
        <v>706</v>
      </c>
      <c r="CO163">
        <v>0</v>
      </c>
      <c r="CP163">
        <f t="shared" si="148"/>
        <v>230697.34999999998</v>
      </c>
      <c r="CQ163">
        <f t="shared" si="149"/>
        <v>2350.9603999999999</v>
      </c>
      <c r="CR163">
        <f t="shared" si="150"/>
        <v>8205.2124000000003</v>
      </c>
      <c r="CS163">
        <f t="shared" si="151"/>
        <v>970.61375999999996</v>
      </c>
      <c r="CT163">
        <f t="shared" si="152"/>
        <v>66342.942719999992</v>
      </c>
      <c r="CU163">
        <f t="shared" si="153"/>
        <v>0</v>
      </c>
      <c r="CV163">
        <f t="shared" si="154"/>
        <v>370.8</v>
      </c>
      <c r="CW163">
        <f t="shared" si="155"/>
        <v>0</v>
      </c>
      <c r="CX163">
        <f t="shared" si="156"/>
        <v>0</v>
      </c>
      <c r="CY163">
        <f t="shared" si="157"/>
        <v>137319.6556</v>
      </c>
      <c r="CZ163">
        <f t="shared" si="158"/>
        <v>96931.521600000007</v>
      </c>
      <c r="DC163" t="s">
        <v>719</v>
      </c>
      <c r="DD163" t="s">
        <v>719</v>
      </c>
      <c r="DE163" t="s">
        <v>744</v>
      </c>
      <c r="DF163" t="s">
        <v>744</v>
      </c>
      <c r="DG163" t="s">
        <v>744</v>
      </c>
      <c r="DH163" t="s">
        <v>719</v>
      </c>
      <c r="DI163" t="s">
        <v>744</v>
      </c>
      <c r="DJ163" t="s">
        <v>744</v>
      </c>
      <c r="DK163" t="s">
        <v>719</v>
      </c>
      <c r="DL163" t="s">
        <v>719</v>
      </c>
      <c r="DM163" t="s">
        <v>719</v>
      </c>
      <c r="DN163">
        <v>0</v>
      </c>
      <c r="DO163">
        <v>0</v>
      </c>
      <c r="DP163">
        <v>1</v>
      </c>
      <c r="DQ163">
        <v>1</v>
      </c>
      <c r="DU163">
        <v>1009</v>
      </c>
      <c r="DV163" t="s">
        <v>61</v>
      </c>
      <c r="DW163" t="s">
        <v>61</v>
      </c>
      <c r="DX163">
        <v>1000</v>
      </c>
      <c r="EE163">
        <v>28232181</v>
      </c>
      <c r="EF163">
        <v>3</v>
      </c>
      <c r="EG163" t="s">
        <v>64</v>
      </c>
      <c r="EH163">
        <v>0</v>
      </c>
      <c r="EI163" t="s">
        <v>719</v>
      </c>
      <c r="EJ163">
        <v>2</v>
      </c>
      <c r="EK163">
        <v>106001</v>
      </c>
      <c r="EL163" t="s">
        <v>65</v>
      </c>
      <c r="EM163" t="s">
        <v>66</v>
      </c>
      <c r="EO163" t="s">
        <v>748</v>
      </c>
      <c r="EQ163">
        <v>256</v>
      </c>
      <c r="ER163">
        <v>4318.01</v>
      </c>
      <c r="ES163">
        <v>451.24</v>
      </c>
      <c r="ET163">
        <v>888.01</v>
      </c>
      <c r="EU163">
        <v>43.58</v>
      </c>
      <c r="EV163">
        <v>2978.76</v>
      </c>
      <c r="EW163">
        <v>309</v>
      </c>
      <c r="EX163">
        <v>0</v>
      </c>
      <c r="EY163">
        <v>0</v>
      </c>
      <c r="FQ163">
        <v>0</v>
      </c>
      <c r="FR163">
        <f t="shared" si="159"/>
        <v>0</v>
      </c>
      <c r="FS163">
        <v>0</v>
      </c>
      <c r="FV163" t="s">
        <v>749</v>
      </c>
      <c r="FW163" t="s">
        <v>751</v>
      </c>
      <c r="FX163">
        <v>80</v>
      </c>
      <c r="FY163">
        <v>60</v>
      </c>
      <c r="GA163" t="s">
        <v>719</v>
      </c>
      <c r="GD163">
        <v>0</v>
      </c>
      <c r="GF163">
        <v>895900943</v>
      </c>
      <c r="GG163">
        <v>2</v>
      </c>
      <c r="GH163">
        <v>1</v>
      </c>
      <c r="GI163">
        <v>4</v>
      </c>
      <c r="GJ163">
        <v>0</v>
      </c>
      <c r="GK163">
        <f>ROUND(R163*(S12)/100,2)</f>
        <v>0</v>
      </c>
      <c r="GL163">
        <f t="shared" si="160"/>
        <v>0</v>
      </c>
      <c r="GM163">
        <f t="shared" si="161"/>
        <v>464948.53</v>
      </c>
      <c r="GN163">
        <f t="shared" si="162"/>
        <v>0</v>
      </c>
      <c r="GO163">
        <f t="shared" si="163"/>
        <v>464948.53</v>
      </c>
      <c r="GP163">
        <f t="shared" si="164"/>
        <v>0</v>
      </c>
      <c r="GR163">
        <v>0</v>
      </c>
      <c r="GS163">
        <v>3</v>
      </c>
      <c r="GT163">
        <v>0</v>
      </c>
      <c r="GU163" t="s">
        <v>719</v>
      </c>
      <c r="GV163">
        <f t="shared" si="165"/>
        <v>0</v>
      </c>
      <c r="GW163">
        <v>1</v>
      </c>
      <c r="GX163">
        <f t="shared" si="166"/>
        <v>0</v>
      </c>
      <c r="HA163">
        <v>0</v>
      </c>
      <c r="HB163">
        <v>0</v>
      </c>
      <c r="IK163">
        <v>0</v>
      </c>
    </row>
    <row r="164" spans="1:255" x14ac:dyDescent="0.2">
      <c r="A164" s="2">
        <v>17</v>
      </c>
      <c r="B164" s="2">
        <v>1</v>
      </c>
      <c r="C164" s="2">
        <f>ROW(SmtRes!A840)</f>
        <v>840</v>
      </c>
      <c r="D164" s="2">
        <f>ROW(EtalonRes!A851)</f>
        <v>851</v>
      </c>
      <c r="E164" s="2" t="s">
        <v>138</v>
      </c>
      <c r="F164" s="2" t="s">
        <v>87</v>
      </c>
      <c r="G164" s="2" t="s">
        <v>139</v>
      </c>
      <c r="H164" s="2" t="s">
        <v>61</v>
      </c>
      <c r="I164" s="2">
        <v>0.1</v>
      </c>
      <c r="J164" s="2">
        <v>0</v>
      </c>
      <c r="K164" s="2"/>
      <c r="L164" s="2"/>
      <c r="M164" s="2"/>
      <c r="N164" s="2"/>
      <c r="O164" s="2">
        <f t="shared" si="128"/>
        <v>84.6</v>
      </c>
      <c r="P164" s="2">
        <f t="shared" si="129"/>
        <v>11.14</v>
      </c>
      <c r="Q164" s="2">
        <f t="shared" si="130"/>
        <v>20.12</v>
      </c>
      <c r="R164" s="2">
        <f t="shared" si="131"/>
        <v>0.5</v>
      </c>
      <c r="S164" s="2">
        <f t="shared" si="132"/>
        <v>53.34</v>
      </c>
      <c r="T164" s="2">
        <f t="shared" si="133"/>
        <v>0</v>
      </c>
      <c r="U164" s="2">
        <f t="shared" si="134"/>
        <v>7.0090199999999987</v>
      </c>
      <c r="V164" s="2">
        <f t="shared" si="135"/>
        <v>0</v>
      </c>
      <c r="W164" s="2">
        <f t="shared" si="136"/>
        <v>0</v>
      </c>
      <c r="X164" s="2">
        <f t="shared" si="137"/>
        <v>48.46</v>
      </c>
      <c r="Y164" s="2">
        <f t="shared" si="138"/>
        <v>38.76</v>
      </c>
      <c r="Z164" s="2"/>
      <c r="AA164" s="2">
        <v>28925307</v>
      </c>
      <c r="AB164" s="2">
        <f t="shared" si="139"/>
        <v>845.91880000000003</v>
      </c>
      <c r="AC164" s="2">
        <f t="shared" si="140"/>
        <v>111.37</v>
      </c>
      <c r="AD164" s="2">
        <f>ROUND((((((ET164*1.2)*1.25))-(((EU164*1.2)*1.25)))+AE164),6)</f>
        <v>201.16499999999999</v>
      </c>
      <c r="AE164" s="2">
        <f>ROUND((((EU164*1.2)*1.25)),6)</f>
        <v>5.01</v>
      </c>
      <c r="AF164" s="2">
        <f>ROUND((((EV164*1.2)*1.15)),6)</f>
        <v>533.38379999999995</v>
      </c>
      <c r="AG164" s="2">
        <f t="shared" si="144"/>
        <v>0</v>
      </c>
      <c r="AH164" s="2">
        <f>(((EW164*1.2)*1.15))</f>
        <v>70.090199999999982</v>
      </c>
      <c r="AI164" s="2">
        <f>(((EX164*1.2)*1.25))</f>
        <v>0</v>
      </c>
      <c r="AJ164" s="2">
        <f t="shared" si="147"/>
        <v>0</v>
      </c>
      <c r="AK164" s="2">
        <v>631.99</v>
      </c>
      <c r="AL164" s="2">
        <v>111.37</v>
      </c>
      <c r="AM164" s="2">
        <v>134.11000000000001</v>
      </c>
      <c r="AN164" s="2">
        <v>3.34</v>
      </c>
      <c r="AO164" s="2">
        <v>386.51</v>
      </c>
      <c r="AP164" s="2">
        <v>0</v>
      </c>
      <c r="AQ164" s="2">
        <v>50.79</v>
      </c>
      <c r="AR164" s="2">
        <v>0</v>
      </c>
      <c r="AS164" s="2">
        <v>0</v>
      </c>
      <c r="AT164" s="2">
        <v>90</v>
      </c>
      <c r="AU164" s="2">
        <v>72</v>
      </c>
      <c r="AV164" s="2">
        <v>1</v>
      </c>
      <c r="AW164" s="2">
        <v>1</v>
      </c>
      <c r="AX164" s="2"/>
      <c r="AY164" s="2"/>
      <c r="AZ164" s="2">
        <v>1</v>
      </c>
      <c r="BA164" s="2">
        <v>1</v>
      </c>
      <c r="BB164" s="2">
        <v>1</v>
      </c>
      <c r="BC164" s="2">
        <v>1</v>
      </c>
      <c r="BD164" s="2" t="s">
        <v>719</v>
      </c>
      <c r="BE164" s="2" t="s">
        <v>719</v>
      </c>
      <c r="BF164" s="2" t="s">
        <v>719</v>
      </c>
      <c r="BG164" s="2" t="s">
        <v>719</v>
      </c>
      <c r="BH164" s="2">
        <v>0</v>
      </c>
      <c r="BI164" s="2">
        <v>1</v>
      </c>
      <c r="BJ164" s="2" t="s">
        <v>89</v>
      </c>
      <c r="BK164" s="2"/>
      <c r="BL164" s="2"/>
      <c r="BM164" s="2">
        <v>9001</v>
      </c>
      <c r="BN164" s="2">
        <v>0</v>
      </c>
      <c r="BO164" s="2" t="s">
        <v>719</v>
      </c>
      <c r="BP164" s="2">
        <v>0</v>
      </c>
      <c r="BQ164" s="2">
        <v>2</v>
      </c>
      <c r="BR164" s="2">
        <v>0</v>
      </c>
      <c r="BS164" s="2">
        <v>1</v>
      </c>
      <c r="BT164" s="2">
        <v>1</v>
      </c>
      <c r="BU164" s="2">
        <v>1</v>
      </c>
      <c r="BV164" s="2">
        <v>1</v>
      </c>
      <c r="BW164" s="2">
        <v>1</v>
      </c>
      <c r="BX164" s="2">
        <v>1</v>
      </c>
      <c r="BY164" s="2" t="s">
        <v>719</v>
      </c>
      <c r="BZ164" s="2">
        <v>90</v>
      </c>
      <c r="CA164" s="2">
        <v>85</v>
      </c>
      <c r="CB164" s="2"/>
      <c r="CC164" s="2"/>
      <c r="CD164" s="2"/>
      <c r="CE164" s="2"/>
      <c r="CF164" s="2">
        <v>0</v>
      </c>
      <c r="CG164" s="2">
        <v>0</v>
      </c>
      <c r="CH164" s="2"/>
      <c r="CI164" s="2"/>
      <c r="CJ164" s="2"/>
      <c r="CK164" s="2"/>
      <c r="CL164" s="2"/>
      <c r="CM164" s="2">
        <v>0</v>
      </c>
      <c r="CN164" s="2" t="s">
        <v>714</v>
      </c>
      <c r="CO164" s="2">
        <v>0</v>
      </c>
      <c r="CP164" s="2">
        <f t="shared" si="148"/>
        <v>84.600000000000009</v>
      </c>
      <c r="CQ164" s="2">
        <f t="shared" si="149"/>
        <v>111.37</v>
      </c>
      <c r="CR164" s="2">
        <f t="shared" si="150"/>
        <v>201.16499999999999</v>
      </c>
      <c r="CS164" s="2">
        <f t="shared" si="151"/>
        <v>5.01</v>
      </c>
      <c r="CT164" s="2">
        <f t="shared" si="152"/>
        <v>533.38379999999995</v>
      </c>
      <c r="CU164" s="2">
        <f t="shared" si="153"/>
        <v>0</v>
      </c>
      <c r="CV164" s="2">
        <f t="shared" si="154"/>
        <v>70.090199999999982</v>
      </c>
      <c r="CW164" s="2">
        <f t="shared" si="155"/>
        <v>0</v>
      </c>
      <c r="CX164" s="2">
        <f t="shared" si="156"/>
        <v>0</v>
      </c>
      <c r="CY164" s="2">
        <f t="shared" si="157"/>
        <v>48.456000000000003</v>
      </c>
      <c r="CZ164" s="2">
        <f t="shared" si="158"/>
        <v>38.764800000000008</v>
      </c>
      <c r="DA164" s="2"/>
      <c r="DB164" s="2"/>
      <c r="DC164" s="2" t="s">
        <v>719</v>
      </c>
      <c r="DD164" s="2" t="s">
        <v>719</v>
      </c>
      <c r="DE164" s="2" t="s">
        <v>140</v>
      </c>
      <c r="DF164" s="2" t="s">
        <v>140</v>
      </c>
      <c r="DG164" s="2" t="s">
        <v>141</v>
      </c>
      <c r="DH164" s="2" t="s">
        <v>719</v>
      </c>
      <c r="DI164" s="2" t="s">
        <v>141</v>
      </c>
      <c r="DJ164" s="2" t="s">
        <v>140</v>
      </c>
      <c r="DK164" s="2" t="s">
        <v>719</v>
      </c>
      <c r="DL164" s="2" t="s">
        <v>719</v>
      </c>
      <c r="DM164" s="2" t="s">
        <v>719</v>
      </c>
      <c r="DN164" s="2">
        <v>0</v>
      </c>
      <c r="DO164" s="2">
        <v>0</v>
      </c>
      <c r="DP164" s="2">
        <v>1</v>
      </c>
      <c r="DQ164" s="2">
        <v>1</v>
      </c>
      <c r="DR164" s="2"/>
      <c r="DS164" s="2"/>
      <c r="DT164" s="2"/>
      <c r="DU164" s="2">
        <v>1009</v>
      </c>
      <c r="DV164" s="2" t="s">
        <v>61</v>
      </c>
      <c r="DW164" s="2" t="s">
        <v>61</v>
      </c>
      <c r="DX164" s="2">
        <v>1000</v>
      </c>
      <c r="DY164" s="2"/>
      <c r="DZ164" s="2"/>
      <c r="EA164" s="2"/>
      <c r="EB164" s="2"/>
      <c r="EC164" s="2"/>
      <c r="ED164" s="2"/>
      <c r="EE164" s="2">
        <v>28232299</v>
      </c>
      <c r="EF164" s="2">
        <v>2</v>
      </c>
      <c r="EG164" s="2" t="s">
        <v>745</v>
      </c>
      <c r="EH164" s="2">
        <v>0</v>
      </c>
      <c r="EI164" s="2" t="s">
        <v>719</v>
      </c>
      <c r="EJ164" s="2">
        <v>1</v>
      </c>
      <c r="EK164" s="2">
        <v>9001</v>
      </c>
      <c r="EL164" s="2" t="s">
        <v>91</v>
      </c>
      <c r="EM164" s="2" t="s">
        <v>92</v>
      </c>
      <c r="EN164" s="2"/>
      <c r="EO164" s="2" t="s">
        <v>142</v>
      </c>
      <c r="EP164" s="2"/>
      <c r="EQ164" s="2">
        <v>0</v>
      </c>
      <c r="ER164" s="2">
        <v>631.99</v>
      </c>
      <c r="ES164" s="2">
        <v>111.37</v>
      </c>
      <c r="ET164" s="2">
        <v>134.11000000000001</v>
      </c>
      <c r="EU164" s="2">
        <v>3.34</v>
      </c>
      <c r="EV164" s="2">
        <v>386.51</v>
      </c>
      <c r="EW164" s="2">
        <v>50.79</v>
      </c>
      <c r="EX164" s="2">
        <v>0</v>
      </c>
      <c r="EY164" s="2">
        <v>0</v>
      </c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>
        <v>0</v>
      </c>
      <c r="FR164" s="2">
        <f t="shared" si="159"/>
        <v>0</v>
      </c>
      <c r="FS164" s="2">
        <v>0</v>
      </c>
      <c r="FT164" s="2"/>
      <c r="FU164" s="2" t="s">
        <v>749</v>
      </c>
      <c r="FV164" s="2"/>
      <c r="FW164" s="2"/>
      <c r="FX164" s="2">
        <v>90</v>
      </c>
      <c r="FY164" s="2">
        <v>72.25</v>
      </c>
      <c r="FZ164" s="2"/>
      <c r="GA164" s="2" t="s">
        <v>719</v>
      </c>
      <c r="GB164" s="2"/>
      <c r="GC164" s="2"/>
      <c r="GD164" s="2">
        <v>0</v>
      </c>
      <c r="GE164" s="2"/>
      <c r="GF164" s="2">
        <v>226511490</v>
      </c>
      <c r="GG164" s="2">
        <v>2</v>
      </c>
      <c r="GH164" s="2">
        <v>1</v>
      </c>
      <c r="GI164" s="2">
        <v>-2</v>
      </c>
      <c r="GJ164" s="2">
        <v>0</v>
      </c>
      <c r="GK164" s="2">
        <f>ROUND(R164*(R12)/100,2)</f>
        <v>0</v>
      </c>
      <c r="GL164" s="2">
        <f t="shared" si="160"/>
        <v>0</v>
      </c>
      <c r="GM164" s="2">
        <f t="shared" si="161"/>
        <v>171.82</v>
      </c>
      <c r="GN164" s="2">
        <f t="shared" si="162"/>
        <v>171.82</v>
      </c>
      <c r="GO164" s="2">
        <f t="shared" si="163"/>
        <v>0</v>
      </c>
      <c r="GP164" s="2">
        <f t="shared" si="164"/>
        <v>0</v>
      </c>
      <c r="GQ164" s="2"/>
      <c r="GR164" s="2">
        <v>0</v>
      </c>
      <c r="GS164" s="2">
        <v>3</v>
      </c>
      <c r="GT164" s="2">
        <v>0</v>
      </c>
      <c r="GU164" s="2" t="s">
        <v>719</v>
      </c>
      <c r="GV164" s="2">
        <f t="shared" si="165"/>
        <v>0</v>
      </c>
      <c r="GW164" s="2">
        <v>1</v>
      </c>
      <c r="GX164" s="2">
        <f t="shared" si="166"/>
        <v>0</v>
      </c>
      <c r="GY164" s="2"/>
      <c r="GZ164" s="2"/>
      <c r="HA164" s="2">
        <v>0</v>
      </c>
      <c r="HB164" s="2">
        <v>0</v>
      </c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>
        <v>0</v>
      </c>
      <c r="IL164" s="2"/>
      <c r="IM164" s="2"/>
      <c r="IN164" s="2"/>
      <c r="IO164" s="2"/>
      <c r="IP164" s="2"/>
      <c r="IQ164" s="2"/>
      <c r="IR164" s="2"/>
      <c r="IS164" s="2"/>
      <c r="IT164" s="2"/>
      <c r="IU164" s="2"/>
    </row>
    <row r="165" spans="1:255" x14ac:dyDescent="0.2">
      <c r="A165">
        <v>17</v>
      </c>
      <c r="B165">
        <v>1</v>
      </c>
      <c r="C165">
        <f>ROW(SmtRes!A858)</f>
        <v>858</v>
      </c>
      <c r="D165">
        <f>ROW(EtalonRes!A870)</f>
        <v>870</v>
      </c>
      <c r="E165" t="s">
        <v>138</v>
      </c>
      <c r="F165" t="s">
        <v>87</v>
      </c>
      <c r="G165" t="s">
        <v>139</v>
      </c>
      <c r="H165" t="s">
        <v>61</v>
      </c>
      <c r="I165">
        <v>0.1</v>
      </c>
      <c r="J165">
        <v>0</v>
      </c>
      <c r="O165">
        <f t="shared" si="128"/>
        <v>1202.8800000000001</v>
      </c>
      <c r="P165">
        <f t="shared" si="129"/>
        <v>58.02</v>
      </c>
      <c r="Q165">
        <f t="shared" si="130"/>
        <v>154.9</v>
      </c>
      <c r="R165">
        <f t="shared" si="131"/>
        <v>9.3000000000000007</v>
      </c>
      <c r="S165">
        <f t="shared" si="132"/>
        <v>989.96</v>
      </c>
      <c r="T165">
        <f t="shared" si="133"/>
        <v>0</v>
      </c>
      <c r="U165">
        <f t="shared" si="134"/>
        <v>7.0090199999999987</v>
      </c>
      <c r="V165">
        <f t="shared" si="135"/>
        <v>0</v>
      </c>
      <c r="W165">
        <f t="shared" si="136"/>
        <v>0</v>
      </c>
      <c r="X165">
        <f t="shared" si="137"/>
        <v>769.43</v>
      </c>
      <c r="Y165">
        <f t="shared" si="138"/>
        <v>579.57000000000005</v>
      </c>
      <c r="AA165">
        <v>28925308</v>
      </c>
      <c r="AB165">
        <f t="shared" si="139"/>
        <v>845.91880000000003</v>
      </c>
      <c r="AC165">
        <f t="shared" si="140"/>
        <v>111.37</v>
      </c>
      <c r="AD165">
        <f>ROUND((((((ET165*1.2)*1.25))-(((EU165*1.2)*1.25)))+AE165),6)</f>
        <v>201.16499999999999</v>
      </c>
      <c r="AE165">
        <f>ROUND((((EU165*1.2)*1.25)),6)</f>
        <v>5.01</v>
      </c>
      <c r="AF165">
        <f>ROUND((((EV165*1.2)*1.15)),6)</f>
        <v>533.38379999999995</v>
      </c>
      <c r="AG165">
        <f t="shared" si="144"/>
        <v>0</v>
      </c>
      <c r="AH165">
        <f>(((EW165*1.2)*1.15))</f>
        <v>70.090199999999982</v>
      </c>
      <c r="AI165">
        <f>(((EX165*1.2)*1.25))</f>
        <v>0</v>
      </c>
      <c r="AJ165">
        <f t="shared" si="147"/>
        <v>0</v>
      </c>
      <c r="AK165">
        <v>631.99</v>
      </c>
      <c r="AL165">
        <v>111.37</v>
      </c>
      <c r="AM165">
        <v>134.11000000000001</v>
      </c>
      <c r="AN165">
        <v>3.34</v>
      </c>
      <c r="AO165">
        <v>386.51</v>
      </c>
      <c r="AP165">
        <v>0</v>
      </c>
      <c r="AQ165">
        <v>50.79</v>
      </c>
      <c r="AR165">
        <v>0</v>
      </c>
      <c r="AS165">
        <v>0</v>
      </c>
      <c r="AT165">
        <v>77</v>
      </c>
      <c r="AU165">
        <v>58</v>
      </c>
      <c r="AV165">
        <v>1</v>
      </c>
      <c r="AW165">
        <v>1</v>
      </c>
      <c r="AZ165">
        <v>1</v>
      </c>
      <c r="BA165">
        <v>18.559999999999999</v>
      </c>
      <c r="BB165">
        <v>7.7</v>
      </c>
      <c r="BC165">
        <v>5.21</v>
      </c>
      <c r="BD165" t="s">
        <v>719</v>
      </c>
      <c r="BE165" t="s">
        <v>719</v>
      </c>
      <c r="BF165" t="s">
        <v>719</v>
      </c>
      <c r="BG165" t="s">
        <v>719</v>
      </c>
      <c r="BH165">
        <v>0</v>
      </c>
      <c r="BI165">
        <v>1</v>
      </c>
      <c r="BJ165" t="s">
        <v>89</v>
      </c>
      <c r="BM165">
        <v>9001</v>
      </c>
      <c r="BN165">
        <v>0</v>
      </c>
      <c r="BO165" t="s">
        <v>750</v>
      </c>
      <c r="BP165">
        <v>1</v>
      </c>
      <c r="BQ165">
        <v>2</v>
      </c>
      <c r="BR165">
        <v>0</v>
      </c>
      <c r="BS165">
        <v>18.559999999999999</v>
      </c>
      <c r="BT165">
        <v>1</v>
      </c>
      <c r="BU165">
        <v>1</v>
      </c>
      <c r="BV165">
        <v>1</v>
      </c>
      <c r="BW165">
        <v>1</v>
      </c>
      <c r="BX165">
        <v>1</v>
      </c>
      <c r="BY165" t="s">
        <v>719</v>
      </c>
      <c r="BZ165">
        <v>90</v>
      </c>
      <c r="CA165">
        <v>85</v>
      </c>
      <c r="CF165">
        <v>0</v>
      </c>
      <c r="CG165">
        <v>0</v>
      </c>
      <c r="CM165">
        <v>0</v>
      </c>
      <c r="CN165" t="s">
        <v>714</v>
      </c>
      <c r="CO165">
        <v>0</v>
      </c>
      <c r="CP165">
        <f t="shared" si="148"/>
        <v>1202.8800000000001</v>
      </c>
      <c r="CQ165">
        <f t="shared" si="149"/>
        <v>580.23770000000002</v>
      </c>
      <c r="CR165">
        <f t="shared" si="150"/>
        <v>1548.9704999999999</v>
      </c>
      <c r="CS165">
        <f t="shared" si="151"/>
        <v>92.985599999999991</v>
      </c>
      <c r="CT165">
        <f t="shared" si="152"/>
        <v>9899.6033279999992</v>
      </c>
      <c r="CU165">
        <f t="shared" si="153"/>
        <v>0</v>
      </c>
      <c r="CV165">
        <f t="shared" si="154"/>
        <v>70.090199999999982</v>
      </c>
      <c r="CW165">
        <f t="shared" si="155"/>
        <v>0</v>
      </c>
      <c r="CX165">
        <f t="shared" si="156"/>
        <v>0</v>
      </c>
      <c r="CY165">
        <f t="shared" si="157"/>
        <v>769.43020000000001</v>
      </c>
      <c r="CZ165">
        <f t="shared" si="158"/>
        <v>579.57079999999996</v>
      </c>
      <c r="DC165" t="s">
        <v>719</v>
      </c>
      <c r="DD165" t="s">
        <v>719</v>
      </c>
      <c r="DE165" t="s">
        <v>140</v>
      </c>
      <c r="DF165" t="s">
        <v>140</v>
      </c>
      <c r="DG165" t="s">
        <v>141</v>
      </c>
      <c r="DH165" t="s">
        <v>719</v>
      </c>
      <c r="DI165" t="s">
        <v>141</v>
      </c>
      <c r="DJ165" t="s">
        <v>140</v>
      </c>
      <c r="DK165" t="s">
        <v>719</v>
      </c>
      <c r="DL165" t="s">
        <v>719</v>
      </c>
      <c r="DM165" t="s">
        <v>719</v>
      </c>
      <c r="DN165">
        <v>0</v>
      </c>
      <c r="DO165">
        <v>0</v>
      </c>
      <c r="DP165">
        <v>1</v>
      </c>
      <c r="DQ165">
        <v>1</v>
      </c>
      <c r="DU165">
        <v>1009</v>
      </c>
      <c r="DV165" t="s">
        <v>61</v>
      </c>
      <c r="DW165" t="s">
        <v>61</v>
      </c>
      <c r="DX165">
        <v>1000</v>
      </c>
      <c r="EE165">
        <v>28232299</v>
      </c>
      <c r="EF165">
        <v>2</v>
      </c>
      <c r="EG165" t="s">
        <v>745</v>
      </c>
      <c r="EH165">
        <v>0</v>
      </c>
      <c r="EI165" t="s">
        <v>719</v>
      </c>
      <c r="EJ165">
        <v>1</v>
      </c>
      <c r="EK165">
        <v>9001</v>
      </c>
      <c r="EL165" t="s">
        <v>91</v>
      </c>
      <c r="EM165" t="s">
        <v>92</v>
      </c>
      <c r="EO165" t="s">
        <v>142</v>
      </c>
      <c r="EQ165">
        <v>0</v>
      </c>
      <c r="ER165">
        <v>631.99</v>
      </c>
      <c r="ES165">
        <v>111.37</v>
      </c>
      <c r="ET165">
        <v>134.11000000000001</v>
      </c>
      <c r="EU165">
        <v>3.34</v>
      </c>
      <c r="EV165">
        <v>386.51</v>
      </c>
      <c r="EW165">
        <v>50.79</v>
      </c>
      <c r="EX165">
        <v>0</v>
      </c>
      <c r="EY165">
        <v>0</v>
      </c>
      <c r="FQ165">
        <v>0</v>
      </c>
      <c r="FR165">
        <f t="shared" si="159"/>
        <v>0</v>
      </c>
      <c r="FS165">
        <v>0</v>
      </c>
      <c r="FU165" t="s">
        <v>749</v>
      </c>
      <c r="FV165" t="s">
        <v>749</v>
      </c>
      <c r="FW165" t="s">
        <v>751</v>
      </c>
      <c r="FX165">
        <v>90</v>
      </c>
      <c r="FY165">
        <v>72.25</v>
      </c>
      <c r="GA165" t="s">
        <v>719</v>
      </c>
      <c r="GD165">
        <v>0</v>
      </c>
      <c r="GF165">
        <v>226511490</v>
      </c>
      <c r="GG165">
        <v>2</v>
      </c>
      <c r="GH165">
        <v>1</v>
      </c>
      <c r="GI165">
        <v>4</v>
      </c>
      <c r="GJ165">
        <v>0</v>
      </c>
      <c r="GK165">
        <f>ROUND(R165*(S12)/100,2)</f>
        <v>0</v>
      </c>
      <c r="GL165">
        <f t="shared" si="160"/>
        <v>0</v>
      </c>
      <c r="GM165">
        <f t="shared" si="161"/>
        <v>2551.88</v>
      </c>
      <c r="GN165">
        <f t="shared" si="162"/>
        <v>2551.88</v>
      </c>
      <c r="GO165">
        <f t="shared" si="163"/>
        <v>0</v>
      </c>
      <c r="GP165">
        <f t="shared" si="164"/>
        <v>0</v>
      </c>
      <c r="GR165">
        <v>0</v>
      </c>
      <c r="GS165">
        <v>3</v>
      </c>
      <c r="GT165">
        <v>0</v>
      </c>
      <c r="GU165" t="s">
        <v>719</v>
      </c>
      <c r="GV165">
        <f t="shared" si="165"/>
        <v>0</v>
      </c>
      <c r="GW165">
        <v>1</v>
      </c>
      <c r="GX165">
        <f t="shared" si="166"/>
        <v>0</v>
      </c>
      <c r="HA165">
        <v>0</v>
      </c>
      <c r="HB165">
        <v>0</v>
      </c>
      <c r="IK165">
        <v>0</v>
      </c>
    </row>
    <row r="166" spans="1:255" x14ac:dyDescent="0.2">
      <c r="A166" s="2">
        <v>17</v>
      </c>
      <c r="B166" s="2">
        <v>1</v>
      </c>
      <c r="C166" s="2">
        <f>ROW(SmtRes!A871)</f>
        <v>871</v>
      </c>
      <c r="D166" s="2">
        <f>ROW(EtalonRes!A884)</f>
        <v>884</v>
      </c>
      <c r="E166" s="2" t="s">
        <v>143</v>
      </c>
      <c r="F166" s="2" t="s">
        <v>95</v>
      </c>
      <c r="G166" s="2" t="s">
        <v>144</v>
      </c>
      <c r="H166" s="2" t="s">
        <v>97</v>
      </c>
      <c r="I166" s="2">
        <f>ROUND(162/100,9)</f>
        <v>1.62</v>
      </c>
      <c r="J166" s="2">
        <v>0</v>
      </c>
      <c r="K166" s="2"/>
      <c r="L166" s="2"/>
      <c r="M166" s="2"/>
      <c r="N166" s="2"/>
      <c r="O166" s="2">
        <f t="shared" si="128"/>
        <v>12886.11</v>
      </c>
      <c r="P166" s="2">
        <f t="shared" si="129"/>
        <v>226.48</v>
      </c>
      <c r="Q166" s="2">
        <f t="shared" si="130"/>
        <v>9353.24</v>
      </c>
      <c r="R166" s="2">
        <f t="shared" si="131"/>
        <v>675.77</v>
      </c>
      <c r="S166" s="2">
        <f t="shared" si="132"/>
        <v>3306.39</v>
      </c>
      <c r="T166" s="2">
        <f t="shared" si="133"/>
        <v>0</v>
      </c>
      <c r="U166" s="2">
        <f t="shared" si="134"/>
        <v>384.91200000000003</v>
      </c>
      <c r="V166" s="2">
        <f t="shared" si="135"/>
        <v>0</v>
      </c>
      <c r="W166" s="2">
        <f t="shared" si="136"/>
        <v>0</v>
      </c>
      <c r="X166" s="2">
        <f t="shared" si="137"/>
        <v>3185.73</v>
      </c>
      <c r="Y166" s="2">
        <f t="shared" si="138"/>
        <v>2389.3000000000002</v>
      </c>
      <c r="Z166" s="2"/>
      <c r="AA166" s="2">
        <v>28925307</v>
      </c>
      <c r="AB166" s="2">
        <f t="shared" si="139"/>
        <v>7954.3919999999998</v>
      </c>
      <c r="AC166" s="2">
        <f t="shared" si="140"/>
        <v>139.80000000000001</v>
      </c>
      <c r="AD166" s="2">
        <f>ROUND(((((ET166*1.2))-((EU166*1.2)))+AE166),6)</f>
        <v>5773.6080000000002</v>
      </c>
      <c r="AE166" s="2">
        <f>ROUND(((EU166*1.2)),6)</f>
        <v>417.14400000000001</v>
      </c>
      <c r="AF166" s="2">
        <f>ROUND(((EV166*1.2)),6)</f>
        <v>2040.9839999999999</v>
      </c>
      <c r="AG166" s="2">
        <f t="shared" si="144"/>
        <v>0</v>
      </c>
      <c r="AH166" s="2">
        <f>((EW166*1.2))</f>
        <v>237.6</v>
      </c>
      <c r="AI166" s="2">
        <f>((EX166*1.2))</f>
        <v>0</v>
      </c>
      <c r="AJ166" s="2">
        <f t="shared" si="147"/>
        <v>0</v>
      </c>
      <c r="AK166" s="2">
        <v>6651.96</v>
      </c>
      <c r="AL166" s="2">
        <v>139.80000000000001</v>
      </c>
      <c r="AM166" s="2">
        <v>4811.34</v>
      </c>
      <c r="AN166" s="2">
        <v>347.62</v>
      </c>
      <c r="AO166" s="2">
        <v>1700.82</v>
      </c>
      <c r="AP166" s="2">
        <v>0</v>
      </c>
      <c r="AQ166" s="2">
        <v>198</v>
      </c>
      <c r="AR166" s="2">
        <v>0</v>
      </c>
      <c r="AS166" s="2">
        <v>0</v>
      </c>
      <c r="AT166" s="2">
        <v>80</v>
      </c>
      <c r="AU166" s="2">
        <v>60</v>
      </c>
      <c r="AV166" s="2">
        <v>1</v>
      </c>
      <c r="AW166" s="2">
        <v>1</v>
      </c>
      <c r="AX166" s="2"/>
      <c r="AY166" s="2"/>
      <c r="AZ166" s="2">
        <v>1</v>
      </c>
      <c r="BA166" s="2">
        <v>1</v>
      </c>
      <c r="BB166" s="2">
        <v>1</v>
      </c>
      <c r="BC166" s="2">
        <v>1</v>
      </c>
      <c r="BD166" s="2" t="s">
        <v>719</v>
      </c>
      <c r="BE166" s="2" t="s">
        <v>719</v>
      </c>
      <c r="BF166" s="2" t="s">
        <v>719</v>
      </c>
      <c r="BG166" s="2" t="s">
        <v>719</v>
      </c>
      <c r="BH166" s="2">
        <v>0</v>
      </c>
      <c r="BI166" s="2">
        <v>2</v>
      </c>
      <c r="BJ166" s="2" t="s">
        <v>98</v>
      </c>
      <c r="BK166" s="2"/>
      <c r="BL166" s="2"/>
      <c r="BM166" s="2">
        <v>112001</v>
      </c>
      <c r="BN166" s="2">
        <v>0</v>
      </c>
      <c r="BO166" s="2" t="s">
        <v>719</v>
      </c>
      <c r="BP166" s="2">
        <v>0</v>
      </c>
      <c r="BQ166" s="2">
        <v>3</v>
      </c>
      <c r="BR166" s="2">
        <v>0</v>
      </c>
      <c r="BS166" s="2">
        <v>1</v>
      </c>
      <c r="BT166" s="2">
        <v>1</v>
      </c>
      <c r="BU166" s="2">
        <v>1</v>
      </c>
      <c r="BV166" s="2">
        <v>1</v>
      </c>
      <c r="BW166" s="2">
        <v>1</v>
      </c>
      <c r="BX166" s="2">
        <v>1</v>
      </c>
      <c r="BY166" s="2" t="s">
        <v>719</v>
      </c>
      <c r="BZ166" s="2">
        <v>80</v>
      </c>
      <c r="CA166" s="2">
        <v>60</v>
      </c>
      <c r="CB166" s="2"/>
      <c r="CC166" s="2"/>
      <c r="CD166" s="2"/>
      <c r="CE166" s="2"/>
      <c r="CF166" s="2">
        <v>0</v>
      </c>
      <c r="CG166" s="2">
        <v>0</v>
      </c>
      <c r="CH166" s="2"/>
      <c r="CI166" s="2"/>
      <c r="CJ166" s="2"/>
      <c r="CK166" s="2"/>
      <c r="CL166" s="2"/>
      <c r="CM166" s="2">
        <v>0</v>
      </c>
      <c r="CN166" s="2" t="s">
        <v>706</v>
      </c>
      <c r="CO166" s="2">
        <v>0</v>
      </c>
      <c r="CP166" s="2">
        <f t="shared" si="148"/>
        <v>12886.109999999999</v>
      </c>
      <c r="CQ166" s="2">
        <f t="shared" si="149"/>
        <v>139.80000000000001</v>
      </c>
      <c r="CR166" s="2">
        <f t="shared" si="150"/>
        <v>5773.6080000000002</v>
      </c>
      <c r="CS166" s="2">
        <f t="shared" si="151"/>
        <v>417.14400000000001</v>
      </c>
      <c r="CT166" s="2">
        <f t="shared" si="152"/>
        <v>2040.9839999999999</v>
      </c>
      <c r="CU166" s="2">
        <f t="shared" si="153"/>
        <v>0</v>
      </c>
      <c r="CV166" s="2">
        <f t="shared" si="154"/>
        <v>237.6</v>
      </c>
      <c r="CW166" s="2">
        <f t="shared" si="155"/>
        <v>0</v>
      </c>
      <c r="CX166" s="2">
        <f t="shared" si="156"/>
        <v>0</v>
      </c>
      <c r="CY166" s="2">
        <f t="shared" si="157"/>
        <v>3185.7280000000001</v>
      </c>
      <c r="CZ166" s="2">
        <f t="shared" si="158"/>
        <v>2389.2959999999998</v>
      </c>
      <c r="DA166" s="2"/>
      <c r="DB166" s="2"/>
      <c r="DC166" s="2" t="s">
        <v>719</v>
      </c>
      <c r="DD166" s="2" t="s">
        <v>719</v>
      </c>
      <c r="DE166" s="2" t="s">
        <v>744</v>
      </c>
      <c r="DF166" s="2" t="s">
        <v>744</v>
      </c>
      <c r="DG166" s="2" t="s">
        <v>744</v>
      </c>
      <c r="DH166" s="2" t="s">
        <v>719</v>
      </c>
      <c r="DI166" s="2" t="s">
        <v>744</v>
      </c>
      <c r="DJ166" s="2" t="s">
        <v>744</v>
      </c>
      <c r="DK166" s="2" t="s">
        <v>719</v>
      </c>
      <c r="DL166" s="2" t="s">
        <v>719</v>
      </c>
      <c r="DM166" s="2" t="s">
        <v>719</v>
      </c>
      <c r="DN166" s="2">
        <v>0</v>
      </c>
      <c r="DO166" s="2">
        <v>0</v>
      </c>
      <c r="DP166" s="2">
        <v>1</v>
      </c>
      <c r="DQ166" s="2">
        <v>1</v>
      </c>
      <c r="DR166" s="2"/>
      <c r="DS166" s="2"/>
      <c r="DT166" s="2"/>
      <c r="DU166" s="2">
        <v>1003</v>
      </c>
      <c r="DV166" s="2" t="s">
        <v>97</v>
      </c>
      <c r="DW166" s="2" t="s">
        <v>97</v>
      </c>
      <c r="DX166" s="2">
        <v>100</v>
      </c>
      <c r="DY166" s="2"/>
      <c r="DZ166" s="2"/>
      <c r="EA166" s="2"/>
      <c r="EB166" s="2"/>
      <c r="EC166" s="2"/>
      <c r="ED166" s="2"/>
      <c r="EE166" s="2">
        <v>28232192</v>
      </c>
      <c r="EF166" s="2">
        <v>3</v>
      </c>
      <c r="EG166" s="2" t="s">
        <v>64</v>
      </c>
      <c r="EH166" s="2">
        <v>0</v>
      </c>
      <c r="EI166" s="2" t="s">
        <v>719</v>
      </c>
      <c r="EJ166" s="2">
        <v>2</v>
      </c>
      <c r="EK166" s="2">
        <v>112001</v>
      </c>
      <c r="EL166" s="2" t="s">
        <v>100</v>
      </c>
      <c r="EM166" s="2" t="s">
        <v>101</v>
      </c>
      <c r="EN166" s="2"/>
      <c r="EO166" s="2" t="s">
        <v>748</v>
      </c>
      <c r="EP166" s="2"/>
      <c r="EQ166" s="2">
        <v>0</v>
      </c>
      <c r="ER166" s="2">
        <v>6651.96</v>
      </c>
      <c r="ES166" s="2">
        <v>139.80000000000001</v>
      </c>
      <c r="ET166" s="2">
        <v>4811.34</v>
      </c>
      <c r="EU166" s="2">
        <v>347.62</v>
      </c>
      <c r="EV166" s="2">
        <v>1700.82</v>
      </c>
      <c r="EW166" s="2">
        <v>198</v>
      </c>
      <c r="EX166" s="2">
        <v>0</v>
      </c>
      <c r="EY166" s="2">
        <v>0</v>
      </c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>
        <v>0</v>
      </c>
      <c r="FR166" s="2">
        <f t="shared" si="159"/>
        <v>0</v>
      </c>
      <c r="FS166" s="2">
        <v>0</v>
      </c>
      <c r="FT166" s="2"/>
      <c r="FU166" s="2"/>
      <c r="FV166" s="2"/>
      <c r="FW166" s="2"/>
      <c r="FX166" s="2">
        <v>80</v>
      </c>
      <c r="FY166" s="2">
        <v>60</v>
      </c>
      <c r="FZ166" s="2"/>
      <c r="GA166" s="2" t="s">
        <v>719</v>
      </c>
      <c r="GB166" s="2"/>
      <c r="GC166" s="2"/>
      <c r="GD166" s="2">
        <v>0</v>
      </c>
      <c r="GE166" s="2"/>
      <c r="GF166" s="2">
        <v>-253614494</v>
      </c>
      <c r="GG166" s="2">
        <v>2</v>
      </c>
      <c r="GH166" s="2">
        <v>1</v>
      </c>
      <c r="GI166" s="2">
        <v>-2</v>
      </c>
      <c r="GJ166" s="2">
        <v>0</v>
      </c>
      <c r="GK166" s="2">
        <f>ROUND(R166*(R12)/100,2)</f>
        <v>0</v>
      </c>
      <c r="GL166" s="2">
        <f t="shared" si="160"/>
        <v>0</v>
      </c>
      <c r="GM166" s="2">
        <f t="shared" si="161"/>
        <v>18461.14</v>
      </c>
      <c r="GN166" s="2">
        <f t="shared" si="162"/>
        <v>0</v>
      </c>
      <c r="GO166" s="2">
        <f t="shared" si="163"/>
        <v>18461.14</v>
      </c>
      <c r="GP166" s="2">
        <f t="shared" si="164"/>
        <v>0</v>
      </c>
      <c r="GQ166" s="2"/>
      <c r="GR166" s="2">
        <v>0</v>
      </c>
      <c r="GS166" s="2">
        <v>3</v>
      </c>
      <c r="GT166" s="2">
        <v>0</v>
      </c>
      <c r="GU166" s="2" t="s">
        <v>719</v>
      </c>
      <c r="GV166" s="2">
        <f t="shared" si="165"/>
        <v>0</v>
      </c>
      <c r="GW166" s="2">
        <v>1</v>
      </c>
      <c r="GX166" s="2">
        <f t="shared" si="166"/>
        <v>0</v>
      </c>
      <c r="GY166" s="2"/>
      <c r="GZ166" s="2"/>
      <c r="HA166" s="2">
        <v>0</v>
      </c>
      <c r="HB166" s="2">
        <v>0</v>
      </c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>
        <v>0</v>
      </c>
      <c r="IL166" s="2"/>
      <c r="IM166" s="2"/>
      <c r="IN166" s="2"/>
      <c r="IO166" s="2"/>
      <c r="IP166" s="2"/>
      <c r="IQ166" s="2"/>
      <c r="IR166" s="2"/>
      <c r="IS166" s="2"/>
      <c r="IT166" s="2"/>
      <c r="IU166" s="2"/>
    </row>
    <row r="167" spans="1:255" x14ac:dyDescent="0.2">
      <c r="A167">
        <v>17</v>
      </c>
      <c r="B167">
        <v>1</v>
      </c>
      <c r="C167">
        <f>ROW(SmtRes!A884)</f>
        <v>884</v>
      </c>
      <c r="D167">
        <f>ROW(EtalonRes!A898)</f>
        <v>898</v>
      </c>
      <c r="E167" t="s">
        <v>143</v>
      </c>
      <c r="F167" t="s">
        <v>95</v>
      </c>
      <c r="G167" t="s">
        <v>144</v>
      </c>
      <c r="H167" t="s">
        <v>97</v>
      </c>
      <c r="I167">
        <f>ROUND(162/100,9)</f>
        <v>1.62</v>
      </c>
      <c r="J167">
        <v>0</v>
      </c>
      <c r="O167">
        <f t="shared" si="128"/>
        <v>134566.6</v>
      </c>
      <c r="P167">
        <f t="shared" si="129"/>
        <v>1179.94</v>
      </c>
      <c r="Q167">
        <f t="shared" si="130"/>
        <v>72019.990000000005</v>
      </c>
      <c r="R167">
        <f t="shared" si="131"/>
        <v>12542.35</v>
      </c>
      <c r="S167">
        <f t="shared" si="132"/>
        <v>61366.67</v>
      </c>
      <c r="T167">
        <f t="shared" si="133"/>
        <v>0</v>
      </c>
      <c r="U167">
        <f t="shared" si="134"/>
        <v>384.91200000000003</v>
      </c>
      <c r="V167">
        <f t="shared" si="135"/>
        <v>0</v>
      </c>
      <c r="W167">
        <f t="shared" si="136"/>
        <v>0</v>
      </c>
      <c r="X167">
        <f t="shared" si="137"/>
        <v>50258.13</v>
      </c>
      <c r="Y167">
        <f t="shared" si="138"/>
        <v>35476.33</v>
      </c>
      <c r="AA167">
        <v>28925308</v>
      </c>
      <c r="AB167">
        <f t="shared" si="139"/>
        <v>7954.3919999999998</v>
      </c>
      <c r="AC167">
        <f t="shared" si="140"/>
        <v>139.80000000000001</v>
      </c>
      <c r="AD167">
        <f>ROUND(((((ET167*1.2))-((EU167*1.2)))+AE167),6)</f>
        <v>5773.6080000000002</v>
      </c>
      <c r="AE167">
        <f>ROUND(((EU167*1.2)),6)</f>
        <v>417.14400000000001</v>
      </c>
      <c r="AF167">
        <f>ROUND(((EV167*1.2)),6)</f>
        <v>2040.9839999999999</v>
      </c>
      <c r="AG167">
        <f t="shared" si="144"/>
        <v>0</v>
      </c>
      <c r="AH167">
        <f>((EW167*1.2))</f>
        <v>237.6</v>
      </c>
      <c r="AI167">
        <f>((EX167*1.2))</f>
        <v>0</v>
      </c>
      <c r="AJ167">
        <f t="shared" si="147"/>
        <v>0</v>
      </c>
      <c r="AK167">
        <v>6651.96</v>
      </c>
      <c r="AL167">
        <v>139.80000000000001</v>
      </c>
      <c r="AM167">
        <v>4811.34</v>
      </c>
      <c r="AN167">
        <v>347.62</v>
      </c>
      <c r="AO167">
        <v>1700.82</v>
      </c>
      <c r="AP167">
        <v>0</v>
      </c>
      <c r="AQ167">
        <v>198</v>
      </c>
      <c r="AR167">
        <v>0</v>
      </c>
      <c r="AS167">
        <v>0</v>
      </c>
      <c r="AT167">
        <v>68</v>
      </c>
      <c r="AU167">
        <v>48</v>
      </c>
      <c r="AV167">
        <v>1</v>
      </c>
      <c r="AW167">
        <v>1</v>
      </c>
      <c r="AZ167">
        <v>1</v>
      </c>
      <c r="BA167">
        <v>18.559999999999999</v>
      </c>
      <c r="BB167">
        <v>7.7</v>
      </c>
      <c r="BC167">
        <v>5.21</v>
      </c>
      <c r="BD167" t="s">
        <v>719</v>
      </c>
      <c r="BE167" t="s">
        <v>719</v>
      </c>
      <c r="BF167" t="s">
        <v>719</v>
      </c>
      <c r="BG167" t="s">
        <v>719</v>
      </c>
      <c r="BH167">
        <v>0</v>
      </c>
      <c r="BI167">
        <v>2</v>
      </c>
      <c r="BJ167" t="s">
        <v>98</v>
      </c>
      <c r="BM167">
        <v>112001</v>
      </c>
      <c r="BN167">
        <v>0</v>
      </c>
      <c r="BO167" t="s">
        <v>750</v>
      </c>
      <c r="BP167">
        <v>1</v>
      </c>
      <c r="BQ167">
        <v>3</v>
      </c>
      <c r="BR167">
        <v>0</v>
      </c>
      <c r="BS167">
        <v>18.559999999999999</v>
      </c>
      <c r="BT167">
        <v>1</v>
      </c>
      <c r="BU167">
        <v>1</v>
      </c>
      <c r="BV167">
        <v>1</v>
      </c>
      <c r="BW167">
        <v>1</v>
      </c>
      <c r="BX167">
        <v>1</v>
      </c>
      <c r="BY167" t="s">
        <v>719</v>
      </c>
      <c r="BZ167">
        <v>80</v>
      </c>
      <c r="CA167">
        <v>60</v>
      </c>
      <c r="CF167">
        <v>0</v>
      </c>
      <c r="CG167">
        <v>0</v>
      </c>
      <c r="CM167">
        <v>0</v>
      </c>
      <c r="CN167" t="s">
        <v>706</v>
      </c>
      <c r="CO167">
        <v>0</v>
      </c>
      <c r="CP167">
        <f t="shared" si="148"/>
        <v>134566.6</v>
      </c>
      <c r="CQ167">
        <f t="shared" si="149"/>
        <v>728.35800000000006</v>
      </c>
      <c r="CR167">
        <f t="shared" si="150"/>
        <v>44456.781600000002</v>
      </c>
      <c r="CS167">
        <f t="shared" si="151"/>
        <v>7742.1926399999993</v>
      </c>
      <c r="CT167">
        <f t="shared" si="152"/>
        <v>37880.663039999999</v>
      </c>
      <c r="CU167">
        <f t="shared" si="153"/>
        <v>0</v>
      </c>
      <c r="CV167">
        <f t="shared" si="154"/>
        <v>237.6</v>
      </c>
      <c r="CW167">
        <f t="shared" si="155"/>
        <v>0</v>
      </c>
      <c r="CX167">
        <f t="shared" si="156"/>
        <v>0</v>
      </c>
      <c r="CY167">
        <f t="shared" si="157"/>
        <v>50258.133600000001</v>
      </c>
      <c r="CZ167">
        <f t="shared" si="158"/>
        <v>35476.329599999997</v>
      </c>
      <c r="DC167" t="s">
        <v>719</v>
      </c>
      <c r="DD167" t="s">
        <v>719</v>
      </c>
      <c r="DE167" t="s">
        <v>744</v>
      </c>
      <c r="DF167" t="s">
        <v>744</v>
      </c>
      <c r="DG167" t="s">
        <v>744</v>
      </c>
      <c r="DH167" t="s">
        <v>719</v>
      </c>
      <c r="DI167" t="s">
        <v>744</v>
      </c>
      <c r="DJ167" t="s">
        <v>744</v>
      </c>
      <c r="DK167" t="s">
        <v>719</v>
      </c>
      <c r="DL167" t="s">
        <v>719</v>
      </c>
      <c r="DM167" t="s">
        <v>719</v>
      </c>
      <c r="DN167">
        <v>0</v>
      </c>
      <c r="DO167">
        <v>0</v>
      </c>
      <c r="DP167">
        <v>1</v>
      </c>
      <c r="DQ167">
        <v>1</v>
      </c>
      <c r="DU167">
        <v>1003</v>
      </c>
      <c r="DV167" t="s">
        <v>97</v>
      </c>
      <c r="DW167" t="s">
        <v>97</v>
      </c>
      <c r="DX167">
        <v>100</v>
      </c>
      <c r="EE167">
        <v>28232192</v>
      </c>
      <c r="EF167">
        <v>3</v>
      </c>
      <c r="EG167" t="s">
        <v>64</v>
      </c>
      <c r="EH167">
        <v>0</v>
      </c>
      <c r="EI167" t="s">
        <v>719</v>
      </c>
      <c r="EJ167">
        <v>2</v>
      </c>
      <c r="EK167">
        <v>112001</v>
      </c>
      <c r="EL167" t="s">
        <v>100</v>
      </c>
      <c r="EM167" t="s">
        <v>101</v>
      </c>
      <c r="EO167" t="s">
        <v>748</v>
      </c>
      <c r="EQ167">
        <v>0</v>
      </c>
      <c r="ER167">
        <v>6651.96</v>
      </c>
      <c r="ES167">
        <v>139.80000000000001</v>
      </c>
      <c r="ET167">
        <v>4811.34</v>
      </c>
      <c r="EU167">
        <v>347.62</v>
      </c>
      <c r="EV167">
        <v>1700.82</v>
      </c>
      <c r="EW167">
        <v>198</v>
      </c>
      <c r="EX167">
        <v>0</v>
      </c>
      <c r="EY167">
        <v>0</v>
      </c>
      <c r="FQ167">
        <v>0</v>
      </c>
      <c r="FR167">
        <f t="shared" si="159"/>
        <v>0</v>
      </c>
      <c r="FS167">
        <v>0</v>
      </c>
      <c r="FV167" t="s">
        <v>749</v>
      </c>
      <c r="FW167" t="s">
        <v>751</v>
      </c>
      <c r="FX167">
        <v>80</v>
      </c>
      <c r="FY167">
        <v>60</v>
      </c>
      <c r="GA167" t="s">
        <v>719</v>
      </c>
      <c r="GD167">
        <v>0</v>
      </c>
      <c r="GF167">
        <v>-253614494</v>
      </c>
      <c r="GG167">
        <v>2</v>
      </c>
      <c r="GH167">
        <v>1</v>
      </c>
      <c r="GI167">
        <v>4</v>
      </c>
      <c r="GJ167">
        <v>0</v>
      </c>
      <c r="GK167">
        <f>ROUND(R167*(S12)/100,2)</f>
        <v>0</v>
      </c>
      <c r="GL167">
        <f t="shared" si="160"/>
        <v>0</v>
      </c>
      <c r="GM167">
        <f t="shared" si="161"/>
        <v>220301.06</v>
      </c>
      <c r="GN167">
        <f t="shared" si="162"/>
        <v>0</v>
      </c>
      <c r="GO167">
        <f t="shared" si="163"/>
        <v>220301.06</v>
      </c>
      <c r="GP167">
        <f t="shared" si="164"/>
        <v>0</v>
      </c>
      <c r="GR167">
        <v>0</v>
      </c>
      <c r="GS167">
        <v>3</v>
      </c>
      <c r="GT167">
        <v>0</v>
      </c>
      <c r="GU167" t="s">
        <v>719</v>
      </c>
      <c r="GV167">
        <f t="shared" si="165"/>
        <v>0</v>
      </c>
      <c r="GW167">
        <v>1</v>
      </c>
      <c r="GX167">
        <f t="shared" si="166"/>
        <v>0</v>
      </c>
      <c r="HA167">
        <v>0</v>
      </c>
      <c r="HB167">
        <v>0</v>
      </c>
      <c r="IK167">
        <v>0</v>
      </c>
    </row>
    <row r="168" spans="1:255" x14ac:dyDescent="0.2">
      <c r="A168" s="2">
        <v>17</v>
      </c>
      <c r="B168" s="2">
        <v>1</v>
      </c>
      <c r="C168" s="2"/>
      <c r="D168" s="2"/>
      <c r="E168" s="2" t="s">
        <v>145</v>
      </c>
      <c r="F168" s="2" t="s">
        <v>146</v>
      </c>
      <c r="G168" s="2" t="s">
        <v>147</v>
      </c>
      <c r="H168" s="2" t="s">
        <v>148</v>
      </c>
      <c r="I168" s="2">
        <v>170.1</v>
      </c>
      <c r="J168" s="2">
        <v>0</v>
      </c>
      <c r="K168" s="2"/>
      <c r="L168" s="2"/>
      <c r="M168" s="2"/>
      <c r="N168" s="2"/>
      <c r="O168" s="2">
        <f t="shared" si="128"/>
        <v>5198.26</v>
      </c>
      <c r="P168" s="2">
        <f t="shared" si="129"/>
        <v>5198.26</v>
      </c>
      <c r="Q168" s="2">
        <f t="shared" si="130"/>
        <v>0</v>
      </c>
      <c r="R168" s="2">
        <f t="shared" si="131"/>
        <v>0</v>
      </c>
      <c r="S168" s="2">
        <f t="shared" si="132"/>
        <v>0</v>
      </c>
      <c r="T168" s="2">
        <f t="shared" si="133"/>
        <v>0</v>
      </c>
      <c r="U168" s="2">
        <f t="shared" si="134"/>
        <v>0</v>
      </c>
      <c r="V168" s="2">
        <f t="shared" si="135"/>
        <v>0</v>
      </c>
      <c r="W168" s="2">
        <f t="shared" si="136"/>
        <v>0</v>
      </c>
      <c r="X168" s="2">
        <f t="shared" si="137"/>
        <v>0</v>
      </c>
      <c r="Y168" s="2">
        <f t="shared" si="138"/>
        <v>0</v>
      </c>
      <c r="Z168" s="2"/>
      <c r="AA168" s="2">
        <v>28925307</v>
      </c>
      <c r="AB168" s="2">
        <f t="shared" si="139"/>
        <v>30.56</v>
      </c>
      <c r="AC168" s="2">
        <f t="shared" si="140"/>
        <v>30.56</v>
      </c>
      <c r="AD168" s="2">
        <f>ROUND((((ET168)-(EU168))+AE168),6)</f>
        <v>0</v>
      </c>
      <c r="AE168" s="2">
        <f>ROUND((EU168),6)</f>
        <v>0</v>
      </c>
      <c r="AF168" s="2">
        <f>ROUND((EV168),6)</f>
        <v>0</v>
      </c>
      <c r="AG168" s="2">
        <f t="shared" si="144"/>
        <v>0</v>
      </c>
      <c r="AH168" s="2">
        <f>(EW168)</f>
        <v>0</v>
      </c>
      <c r="AI168" s="2">
        <f>(EX168)</f>
        <v>0</v>
      </c>
      <c r="AJ168" s="2">
        <f t="shared" si="147"/>
        <v>0</v>
      </c>
      <c r="AK168" s="2">
        <v>30.56</v>
      </c>
      <c r="AL168" s="2">
        <v>30.56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0</v>
      </c>
      <c r="AU168" s="2">
        <v>0</v>
      </c>
      <c r="AV168" s="2">
        <v>1</v>
      </c>
      <c r="AW168" s="2">
        <v>1</v>
      </c>
      <c r="AX168" s="2"/>
      <c r="AY168" s="2"/>
      <c r="AZ168" s="2">
        <v>1</v>
      </c>
      <c r="BA168" s="2">
        <v>1</v>
      </c>
      <c r="BB168" s="2">
        <v>1</v>
      </c>
      <c r="BC168" s="2">
        <v>1</v>
      </c>
      <c r="BD168" s="2" t="s">
        <v>719</v>
      </c>
      <c r="BE168" s="2" t="s">
        <v>719</v>
      </c>
      <c r="BF168" s="2" t="s">
        <v>719</v>
      </c>
      <c r="BG168" s="2" t="s">
        <v>719</v>
      </c>
      <c r="BH168" s="2">
        <v>3</v>
      </c>
      <c r="BI168" s="2">
        <v>1</v>
      </c>
      <c r="BJ168" s="2" t="s">
        <v>149</v>
      </c>
      <c r="BK168" s="2"/>
      <c r="BL168" s="2"/>
      <c r="BM168" s="2">
        <v>500001</v>
      </c>
      <c r="BN168" s="2">
        <v>0</v>
      </c>
      <c r="BO168" s="2" t="s">
        <v>719</v>
      </c>
      <c r="BP168" s="2">
        <v>0</v>
      </c>
      <c r="BQ168" s="2">
        <v>8</v>
      </c>
      <c r="BR168" s="2">
        <v>0</v>
      </c>
      <c r="BS168" s="2">
        <v>1</v>
      </c>
      <c r="BT168" s="2">
        <v>1</v>
      </c>
      <c r="BU168" s="2">
        <v>1</v>
      </c>
      <c r="BV168" s="2">
        <v>1</v>
      </c>
      <c r="BW168" s="2">
        <v>1</v>
      </c>
      <c r="BX168" s="2">
        <v>1</v>
      </c>
      <c r="BY168" s="2" t="s">
        <v>719</v>
      </c>
      <c r="BZ168" s="2">
        <v>0</v>
      </c>
      <c r="CA168" s="2">
        <v>0</v>
      </c>
      <c r="CB168" s="2"/>
      <c r="CC168" s="2"/>
      <c r="CD168" s="2"/>
      <c r="CE168" s="2"/>
      <c r="CF168" s="2">
        <v>0</v>
      </c>
      <c r="CG168" s="2">
        <v>0</v>
      </c>
      <c r="CH168" s="2"/>
      <c r="CI168" s="2"/>
      <c r="CJ168" s="2"/>
      <c r="CK168" s="2"/>
      <c r="CL168" s="2"/>
      <c r="CM168" s="2">
        <v>0</v>
      </c>
      <c r="CN168" s="2" t="s">
        <v>719</v>
      </c>
      <c r="CO168" s="2">
        <v>0</v>
      </c>
      <c r="CP168" s="2">
        <f t="shared" si="148"/>
        <v>5198.26</v>
      </c>
      <c r="CQ168" s="2">
        <f t="shared" si="149"/>
        <v>30.56</v>
      </c>
      <c r="CR168" s="2">
        <f t="shared" si="150"/>
        <v>0</v>
      </c>
      <c r="CS168" s="2">
        <f t="shared" si="151"/>
        <v>0</v>
      </c>
      <c r="CT168" s="2">
        <f t="shared" si="152"/>
        <v>0</v>
      </c>
      <c r="CU168" s="2">
        <f t="shared" si="153"/>
        <v>0</v>
      </c>
      <c r="CV168" s="2">
        <f t="shared" si="154"/>
        <v>0</v>
      </c>
      <c r="CW168" s="2">
        <f t="shared" si="155"/>
        <v>0</v>
      </c>
      <c r="CX168" s="2">
        <f t="shared" si="156"/>
        <v>0</v>
      </c>
      <c r="CY168" s="2">
        <f t="shared" si="157"/>
        <v>0</v>
      </c>
      <c r="CZ168" s="2">
        <f t="shared" si="158"/>
        <v>0</v>
      </c>
      <c r="DA168" s="2"/>
      <c r="DB168" s="2"/>
      <c r="DC168" s="2" t="s">
        <v>719</v>
      </c>
      <c r="DD168" s="2" t="s">
        <v>719</v>
      </c>
      <c r="DE168" s="2" t="s">
        <v>719</v>
      </c>
      <c r="DF168" s="2" t="s">
        <v>719</v>
      </c>
      <c r="DG168" s="2" t="s">
        <v>719</v>
      </c>
      <c r="DH168" s="2" t="s">
        <v>719</v>
      </c>
      <c r="DI168" s="2" t="s">
        <v>719</v>
      </c>
      <c r="DJ168" s="2" t="s">
        <v>719</v>
      </c>
      <c r="DK168" s="2" t="s">
        <v>719</v>
      </c>
      <c r="DL168" s="2" t="s">
        <v>719</v>
      </c>
      <c r="DM168" s="2" t="s">
        <v>719</v>
      </c>
      <c r="DN168" s="2">
        <v>0</v>
      </c>
      <c r="DO168" s="2">
        <v>0</v>
      </c>
      <c r="DP168" s="2">
        <v>1</v>
      </c>
      <c r="DQ168" s="2">
        <v>1</v>
      </c>
      <c r="DR168" s="2"/>
      <c r="DS168" s="2"/>
      <c r="DT168" s="2"/>
      <c r="DU168" s="2">
        <v>1003</v>
      </c>
      <c r="DV168" s="2" t="s">
        <v>148</v>
      </c>
      <c r="DW168" s="2" t="s">
        <v>148</v>
      </c>
      <c r="DX168" s="2">
        <v>1</v>
      </c>
      <c r="DY168" s="2"/>
      <c r="DZ168" s="2"/>
      <c r="EA168" s="2"/>
      <c r="EB168" s="2"/>
      <c r="EC168" s="2"/>
      <c r="ED168" s="2"/>
      <c r="EE168" s="2">
        <v>28232233</v>
      </c>
      <c r="EF168" s="2">
        <v>8</v>
      </c>
      <c r="EG168" s="2" t="s">
        <v>150</v>
      </c>
      <c r="EH168" s="2">
        <v>0</v>
      </c>
      <c r="EI168" s="2" t="s">
        <v>719</v>
      </c>
      <c r="EJ168" s="2">
        <v>1</v>
      </c>
      <c r="EK168" s="2">
        <v>500001</v>
      </c>
      <c r="EL168" s="2" t="s">
        <v>151</v>
      </c>
      <c r="EM168" s="2" t="s">
        <v>152</v>
      </c>
      <c r="EN168" s="2"/>
      <c r="EO168" s="2" t="s">
        <v>719</v>
      </c>
      <c r="EP168" s="2"/>
      <c r="EQ168" s="2">
        <v>0</v>
      </c>
      <c r="ER168" s="2">
        <v>30.56</v>
      </c>
      <c r="ES168" s="2">
        <v>30.56</v>
      </c>
      <c r="ET168" s="2">
        <v>0</v>
      </c>
      <c r="EU168" s="2">
        <v>0</v>
      </c>
      <c r="EV168" s="2">
        <v>0</v>
      </c>
      <c r="EW168" s="2">
        <v>0</v>
      </c>
      <c r="EX168" s="2">
        <v>0</v>
      </c>
      <c r="EY168" s="2">
        <v>0</v>
      </c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>
        <v>0</v>
      </c>
      <c r="FR168" s="2">
        <f t="shared" si="159"/>
        <v>0</v>
      </c>
      <c r="FS168" s="2">
        <v>0</v>
      </c>
      <c r="FT168" s="2"/>
      <c r="FU168" s="2"/>
      <c r="FV168" s="2"/>
      <c r="FW168" s="2"/>
      <c r="FX168" s="2">
        <v>0</v>
      </c>
      <c r="FY168" s="2">
        <v>0</v>
      </c>
      <c r="FZ168" s="2"/>
      <c r="GA168" s="2" t="s">
        <v>719</v>
      </c>
      <c r="GB168" s="2"/>
      <c r="GC168" s="2"/>
      <c r="GD168" s="2">
        <v>0</v>
      </c>
      <c r="GE168" s="2"/>
      <c r="GF168" s="2">
        <v>1292178730</v>
      </c>
      <c r="GG168" s="2">
        <v>2</v>
      </c>
      <c r="GH168" s="2">
        <v>1</v>
      </c>
      <c r="GI168" s="2">
        <v>-2</v>
      </c>
      <c r="GJ168" s="2">
        <v>0</v>
      </c>
      <c r="GK168" s="2">
        <f>ROUND(R168*(R12)/100,2)</f>
        <v>0</v>
      </c>
      <c r="GL168" s="2">
        <f t="shared" si="160"/>
        <v>0</v>
      </c>
      <c r="GM168" s="2">
        <f t="shared" si="161"/>
        <v>5198.26</v>
      </c>
      <c r="GN168" s="2">
        <f t="shared" si="162"/>
        <v>5198.26</v>
      </c>
      <c r="GO168" s="2">
        <f t="shared" si="163"/>
        <v>0</v>
      </c>
      <c r="GP168" s="2">
        <f t="shared" si="164"/>
        <v>0</v>
      </c>
      <c r="GQ168" s="2"/>
      <c r="GR168" s="2">
        <v>0</v>
      </c>
      <c r="GS168" s="2">
        <v>3</v>
      </c>
      <c r="GT168" s="2">
        <v>0</v>
      </c>
      <c r="GU168" s="2" t="s">
        <v>719</v>
      </c>
      <c r="GV168" s="2">
        <f t="shared" si="165"/>
        <v>0</v>
      </c>
      <c r="GW168" s="2">
        <v>1</v>
      </c>
      <c r="GX168" s="2">
        <f t="shared" si="166"/>
        <v>0</v>
      </c>
      <c r="GY168" s="2"/>
      <c r="GZ168" s="2"/>
      <c r="HA168" s="2">
        <v>0</v>
      </c>
      <c r="HB168" s="2">
        <v>0</v>
      </c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>
        <v>0</v>
      </c>
      <c r="IL168" s="2"/>
      <c r="IM168" s="2"/>
      <c r="IN168" s="2"/>
      <c r="IO168" s="2"/>
      <c r="IP168" s="2"/>
      <c r="IQ168" s="2"/>
      <c r="IR168" s="2"/>
      <c r="IS168" s="2"/>
      <c r="IT168" s="2"/>
      <c r="IU168" s="2"/>
    </row>
    <row r="169" spans="1:255" x14ac:dyDescent="0.2">
      <c r="A169">
        <v>17</v>
      </c>
      <c r="B169">
        <v>1</v>
      </c>
      <c r="E169" t="s">
        <v>145</v>
      </c>
      <c r="F169" t="s">
        <v>146</v>
      </c>
      <c r="G169" t="s">
        <v>147</v>
      </c>
      <c r="H169" t="s">
        <v>148</v>
      </c>
      <c r="I169">
        <v>170.1</v>
      </c>
      <c r="J169">
        <v>0</v>
      </c>
      <c r="O169">
        <f t="shared" si="128"/>
        <v>27082.91</v>
      </c>
      <c r="P169">
        <f t="shared" si="129"/>
        <v>27082.91</v>
      </c>
      <c r="Q169">
        <f t="shared" si="130"/>
        <v>0</v>
      </c>
      <c r="R169">
        <f t="shared" si="131"/>
        <v>0</v>
      </c>
      <c r="S169">
        <f t="shared" si="132"/>
        <v>0</v>
      </c>
      <c r="T169">
        <f t="shared" si="133"/>
        <v>0</v>
      </c>
      <c r="U169">
        <f t="shared" si="134"/>
        <v>0</v>
      </c>
      <c r="V169">
        <f t="shared" si="135"/>
        <v>0</v>
      </c>
      <c r="W169">
        <f t="shared" si="136"/>
        <v>0</v>
      </c>
      <c r="X169">
        <f t="shared" si="137"/>
        <v>0</v>
      </c>
      <c r="Y169">
        <f t="shared" si="138"/>
        <v>0</v>
      </c>
      <c r="AA169">
        <v>28925308</v>
      </c>
      <c r="AB169">
        <f t="shared" si="139"/>
        <v>30.56</v>
      </c>
      <c r="AC169">
        <f t="shared" si="140"/>
        <v>30.56</v>
      </c>
      <c r="AD169">
        <f>ROUND((((ET169)-(EU169))+AE169),6)</f>
        <v>0</v>
      </c>
      <c r="AE169">
        <f>ROUND((EU169),6)</f>
        <v>0</v>
      </c>
      <c r="AF169">
        <f>ROUND((EV169),6)</f>
        <v>0</v>
      </c>
      <c r="AG169">
        <f t="shared" si="144"/>
        <v>0</v>
      </c>
      <c r="AH169">
        <f>(EW169)</f>
        <v>0</v>
      </c>
      <c r="AI169">
        <f>(EX169)</f>
        <v>0</v>
      </c>
      <c r="AJ169">
        <f t="shared" si="147"/>
        <v>0</v>
      </c>
      <c r="AK169">
        <v>30.56</v>
      </c>
      <c r="AL169">
        <v>30.56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1</v>
      </c>
      <c r="AW169">
        <v>1</v>
      </c>
      <c r="AZ169">
        <v>1</v>
      </c>
      <c r="BA169">
        <v>1</v>
      </c>
      <c r="BB169">
        <v>1</v>
      </c>
      <c r="BC169">
        <v>5.21</v>
      </c>
      <c r="BD169" t="s">
        <v>719</v>
      </c>
      <c r="BE169" t="s">
        <v>719</v>
      </c>
      <c r="BF169" t="s">
        <v>719</v>
      </c>
      <c r="BG169" t="s">
        <v>719</v>
      </c>
      <c r="BH169">
        <v>3</v>
      </c>
      <c r="BI169">
        <v>1</v>
      </c>
      <c r="BJ169" t="s">
        <v>149</v>
      </c>
      <c r="BM169">
        <v>500001</v>
      </c>
      <c r="BN169">
        <v>0</v>
      </c>
      <c r="BO169" t="s">
        <v>750</v>
      </c>
      <c r="BP169">
        <v>1</v>
      </c>
      <c r="BQ169">
        <v>8</v>
      </c>
      <c r="BR169">
        <v>0</v>
      </c>
      <c r="BS169">
        <v>1</v>
      </c>
      <c r="BT169">
        <v>1</v>
      </c>
      <c r="BU169">
        <v>1</v>
      </c>
      <c r="BV169">
        <v>1</v>
      </c>
      <c r="BW169">
        <v>1</v>
      </c>
      <c r="BX169">
        <v>1</v>
      </c>
      <c r="BY169" t="s">
        <v>719</v>
      </c>
      <c r="BZ169">
        <v>0</v>
      </c>
      <c r="CA169">
        <v>0</v>
      </c>
      <c r="CF169">
        <v>0</v>
      </c>
      <c r="CG169">
        <v>0</v>
      </c>
      <c r="CM169">
        <v>0</v>
      </c>
      <c r="CN169" t="s">
        <v>719</v>
      </c>
      <c r="CO169">
        <v>0</v>
      </c>
      <c r="CP169">
        <f t="shared" si="148"/>
        <v>27082.91</v>
      </c>
      <c r="CQ169">
        <f t="shared" si="149"/>
        <v>159.2176</v>
      </c>
      <c r="CR169">
        <f t="shared" si="150"/>
        <v>0</v>
      </c>
      <c r="CS169">
        <f t="shared" si="151"/>
        <v>0</v>
      </c>
      <c r="CT169">
        <f t="shared" si="152"/>
        <v>0</v>
      </c>
      <c r="CU169">
        <f t="shared" si="153"/>
        <v>0</v>
      </c>
      <c r="CV169">
        <f t="shared" si="154"/>
        <v>0</v>
      </c>
      <c r="CW169">
        <f t="shared" si="155"/>
        <v>0</v>
      </c>
      <c r="CX169">
        <f t="shared" si="156"/>
        <v>0</v>
      </c>
      <c r="CY169">
        <f t="shared" si="157"/>
        <v>0</v>
      </c>
      <c r="CZ169">
        <f t="shared" si="158"/>
        <v>0</v>
      </c>
      <c r="DC169" t="s">
        <v>719</v>
      </c>
      <c r="DD169" t="s">
        <v>719</v>
      </c>
      <c r="DE169" t="s">
        <v>719</v>
      </c>
      <c r="DF169" t="s">
        <v>719</v>
      </c>
      <c r="DG169" t="s">
        <v>719</v>
      </c>
      <c r="DH169" t="s">
        <v>719</v>
      </c>
      <c r="DI169" t="s">
        <v>719</v>
      </c>
      <c r="DJ169" t="s">
        <v>719</v>
      </c>
      <c r="DK169" t="s">
        <v>719</v>
      </c>
      <c r="DL169" t="s">
        <v>719</v>
      </c>
      <c r="DM169" t="s">
        <v>719</v>
      </c>
      <c r="DN169">
        <v>0</v>
      </c>
      <c r="DO169">
        <v>0</v>
      </c>
      <c r="DP169">
        <v>1</v>
      </c>
      <c r="DQ169">
        <v>1</v>
      </c>
      <c r="DU169">
        <v>1003</v>
      </c>
      <c r="DV169" t="s">
        <v>148</v>
      </c>
      <c r="DW169" t="s">
        <v>148</v>
      </c>
      <c r="DX169">
        <v>1</v>
      </c>
      <c r="EE169">
        <v>28232233</v>
      </c>
      <c r="EF169">
        <v>8</v>
      </c>
      <c r="EG169" t="s">
        <v>150</v>
      </c>
      <c r="EH169">
        <v>0</v>
      </c>
      <c r="EI169" t="s">
        <v>719</v>
      </c>
      <c r="EJ169">
        <v>1</v>
      </c>
      <c r="EK169">
        <v>500001</v>
      </c>
      <c r="EL169" t="s">
        <v>151</v>
      </c>
      <c r="EM169" t="s">
        <v>152</v>
      </c>
      <c r="EO169" t="s">
        <v>719</v>
      </c>
      <c r="EQ169">
        <v>0</v>
      </c>
      <c r="ER169">
        <v>30.56</v>
      </c>
      <c r="ES169">
        <v>30.56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FQ169">
        <v>0</v>
      </c>
      <c r="FR169">
        <f t="shared" si="159"/>
        <v>0</v>
      </c>
      <c r="FS169">
        <v>0</v>
      </c>
      <c r="FX169">
        <v>0</v>
      </c>
      <c r="FY169">
        <v>0</v>
      </c>
      <c r="GA169" t="s">
        <v>719</v>
      </c>
      <c r="GD169">
        <v>0</v>
      </c>
      <c r="GF169">
        <v>1292178730</v>
      </c>
      <c r="GG169">
        <v>2</v>
      </c>
      <c r="GH169">
        <v>1</v>
      </c>
      <c r="GI169">
        <v>4</v>
      </c>
      <c r="GJ169">
        <v>0</v>
      </c>
      <c r="GK169">
        <f>ROUND(R169*(S12)/100,2)</f>
        <v>0</v>
      </c>
      <c r="GL169">
        <f t="shared" si="160"/>
        <v>0</v>
      </c>
      <c r="GM169">
        <f t="shared" si="161"/>
        <v>27082.91</v>
      </c>
      <c r="GN169">
        <f t="shared" si="162"/>
        <v>27082.91</v>
      </c>
      <c r="GO169">
        <f t="shared" si="163"/>
        <v>0</v>
      </c>
      <c r="GP169">
        <f t="shared" si="164"/>
        <v>0</v>
      </c>
      <c r="GR169">
        <v>0</v>
      </c>
      <c r="GS169">
        <v>3</v>
      </c>
      <c r="GT169">
        <v>0</v>
      </c>
      <c r="GU169" t="s">
        <v>719</v>
      </c>
      <c r="GV169">
        <f t="shared" si="165"/>
        <v>0</v>
      </c>
      <c r="GW169">
        <v>1</v>
      </c>
      <c r="GX169">
        <f t="shared" si="166"/>
        <v>0</v>
      </c>
      <c r="HA169">
        <v>0</v>
      </c>
      <c r="HB169">
        <v>0</v>
      </c>
      <c r="IK169">
        <v>0</v>
      </c>
    </row>
    <row r="170" spans="1:255" x14ac:dyDescent="0.2">
      <c r="A170" s="2">
        <v>17</v>
      </c>
      <c r="B170" s="2">
        <v>1</v>
      </c>
      <c r="C170" s="2">
        <f>ROW(SmtRes!A895)</f>
        <v>895</v>
      </c>
      <c r="D170" s="2">
        <f>ROW(EtalonRes!A909)</f>
        <v>909</v>
      </c>
      <c r="E170" s="2" t="s">
        <v>153</v>
      </c>
      <c r="F170" s="2" t="s">
        <v>154</v>
      </c>
      <c r="G170" s="2" t="s">
        <v>155</v>
      </c>
      <c r="H170" s="2" t="s">
        <v>156</v>
      </c>
      <c r="I170" s="2">
        <v>1</v>
      </c>
      <c r="J170" s="2">
        <v>0</v>
      </c>
      <c r="K170" s="2"/>
      <c r="L170" s="2"/>
      <c r="M170" s="2"/>
      <c r="N170" s="2"/>
      <c r="O170" s="2">
        <f t="shared" si="128"/>
        <v>3720.27</v>
      </c>
      <c r="P170" s="2">
        <f t="shared" si="129"/>
        <v>842.83</v>
      </c>
      <c r="Q170" s="2">
        <f t="shared" si="130"/>
        <v>1842.1</v>
      </c>
      <c r="R170" s="2">
        <f t="shared" si="131"/>
        <v>104.41</v>
      </c>
      <c r="S170" s="2">
        <f t="shared" si="132"/>
        <v>1035.3399999999999</v>
      </c>
      <c r="T170" s="2">
        <f t="shared" si="133"/>
        <v>0</v>
      </c>
      <c r="U170" s="2">
        <f t="shared" si="134"/>
        <v>107.39999999999999</v>
      </c>
      <c r="V170" s="2">
        <f t="shared" si="135"/>
        <v>0</v>
      </c>
      <c r="W170" s="2">
        <f t="shared" si="136"/>
        <v>0</v>
      </c>
      <c r="X170" s="2">
        <f t="shared" si="137"/>
        <v>911.8</v>
      </c>
      <c r="Y170" s="2">
        <f t="shared" si="138"/>
        <v>683.85</v>
      </c>
      <c r="Z170" s="2"/>
      <c r="AA170" s="2">
        <v>28925307</v>
      </c>
      <c r="AB170" s="2">
        <f t="shared" si="139"/>
        <v>3720.2620000000002</v>
      </c>
      <c r="AC170" s="2">
        <f t="shared" si="140"/>
        <v>842.83</v>
      </c>
      <c r="AD170" s="2">
        <f t="shared" ref="AD170:AD177" si="167">ROUND(((((ET170*1.2))-((EU170*1.2)))+AE170),6)</f>
        <v>1842.096</v>
      </c>
      <c r="AE170" s="2">
        <f t="shared" ref="AE170:AF177" si="168">ROUND(((EU170*1.2)),6)</f>
        <v>104.41200000000001</v>
      </c>
      <c r="AF170" s="2">
        <f t="shared" si="168"/>
        <v>1035.336</v>
      </c>
      <c r="AG170" s="2">
        <f t="shared" si="144"/>
        <v>0</v>
      </c>
      <c r="AH170" s="2">
        <f t="shared" ref="AH170:AI177" si="169">((EW170*1.2))</f>
        <v>107.39999999999999</v>
      </c>
      <c r="AI170" s="2">
        <f t="shared" si="169"/>
        <v>0</v>
      </c>
      <c r="AJ170" s="2">
        <f t="shared" si="147"/>
        <v>0</v>
      </c>
      <c r="AK170" s="2">
        <v>3240.69</v>
      </c>
      <c r="AL170" s="2">
        <v>842.83</v>
      </c>
      <c r="AM170" s="2">
        <v>1535.08</v>
      </c>
      <c r="AN170" s="2">
        <v>87.01</v>
      </c>
      <c r="AO170" s="2">
        <v>862.78</v>
      </c>
      <c r="AP170" s="2">
        <v>0</v>
      </c>
      <c r="AQ170" s="2">
        <v>89.5</v>
      </c>
      <c r="AR170" s="2">
        <v>0</v>
      </c>
      <c r="AS170" s="2">
        <v>0</v>
      </c>
      <c r="AT170" s="2">
        <v>80</v>
      </c>
      <c r="AU170" s="2">
        <v>60</v>
      </c>
      <c r="AV170" s="2">
        <v>1</v>
      </c>
      <c r="AW170" s="2">
        <v>1</v>
      </c>
      <c r="AX170" s="2"/>
      <c r="AY170" s="2"/>
      <c r="AZ170" s="2">
        <v>1</v>
      </c>
      <c r="BA170" s="2">
        <v>1</v>
      </c>
      <c r="BB170" s="2">
        <v>1</v>
      </c>
      <c r="BC170" s="2">
        <v>1</v>
      </c>
      <c r="BD170" s="2" t="s">
        <v>719</v>
      </c>
      <c r="BE170" s="2" t="s">
        <v>719</v>
      </c>
      <c r="BF170" s="2" t="s">
        <v>719</v>
      </c>
      <c r="BG170" s="2" t="s">
        <v>719</v>
      </c>
      <c r="BH170" s="2">
        <v>0</v>
      </c>
      <c r="BI170" s="2">
        <v>2</v>
      </c>
      <c r="BJ170" s="2" t="s">
        <v>157</v>
      </c>
      <c r="BK170" s="2"/>
      <c r="BL170" s="2"/>
      <c r="BM170" s="2">
        <v>106001</v>
      </c>
      <c r="BN170" s="2">
        <v>0</v>
      </c>
      <c r="BO170" s="2" t="s">
        <v>719</v>
      </c>
      <c r="BP170" s="2">
        <v>0</v>
      </c>
      <c r="BQ170" s="2">
        <v>3</v>
      </c>
      <c r="BR170" s="2">
        <v>0</v>
      </c>
      <c r="BS170" s="2">
        <v>1</v>
      </c>
      <c r="BT170" s="2">
        <v>1</v>
      </c>
      <c r="BU170" s="2">
        <v>1</v>
      </c>
      <c r="BV170" s="2">
        <v>1</v>
      </c>
      <c r="BW170" s="2">
        <v>1</v>
      </c>
      <c r="BX170" s="2">
        <v>1</v>
      </c>
      <c r="BY170" s="2" t="s">
        <v>719</v>
      </c>
      <c r="BZ170" s="2">
        <v>80</v>
      </c>
      <c r="CA170" s="2">
        <v>60</v>
      </c>
      <c r="CB170" s="2"/>
      <c r="CC170" s="2"/>
      <c r="CD170" s="2"/>
      <c r="CE170" s="2"/>
      <c r="CF170" s="2">
        <v>0</v>
      </c>
      <c r="CG170" s="2">
        <v>0</v>
      </c>
      <c r="CH170" s="2"/>
      <c r="CI170" s="2"/>
      <c r="CJ170" s="2"/>
      <c r="CK170" s="2"/>
      <c r="CL170" s="2"/>
      <c r="CM170" s="2">
        <v>0</v>
      </c>
      <c r="CN170" s="2" t="s">
        <v>706</v>
      </c>
      <c r="CO170" s="2">
        <v>0</v>
      </c>
      <c r="CP170" s="2">
        <f t="shared" si="148"/>
        <v>3720.2699999999995</v>
      </c>
      <c r="CQ170" s="2">
        <f t="shared" si="149"/>
        <v>842.83</v>
      </c>
      <c r="CR170" s="2">
        <f t="shared" si="150"/>
        <v>1842.096</v>
      </c>
      <c r="CS170" s="2">
        <f t="shared" si="151"/>
        <v>104.41200000000001</v>
      </c>
      <c r="CT170" s="2">
        <f t="shared" si="152"/>
        <v>1035.336</v>
      </c>
      <c r="CU170" s="2">
        <f t="shared" si="153"/>
        <v>0</v>
      </c>
      <c r="CV170" s="2">
        <f t="shared" si="154"/>
        <v>107.39999999999999</v>
      </c>
      <c r="CW170" s="2">
        <f t="shared" si="155"/>
        <v>0</v>
      </c>
      <c r="CX170" s="2">
        <f t="shared" si="156"/>
        <v>0</v>
      </c>
      <c r="CY170" s="2">
        <f t="shared" si="157"/>
        <v>911.8</v>
      </c>
      <c r="CZ170" s="2">
        <f t="shared" si="158"/>
        <v>683.85</v>
      </c>
      <c r="DA170" s="2"/>
      <c r="DB170" s="2"/>
      <c r="DC170" s="2" t="s">
        <v>719</v>
      </c>
      <c r="DD170" s="2" t="s">
        <v>719</v>
      </c>
      <c r="DE170" s="2" t="s">
        <v>744</v>
      </c>
      <c r="DF170" s="2" t="s">
        <v>744</v>
      </c>
      <c r="DG170" s="2" t="s">
        <v>744</v>
      </c>
      <c r="DH170" s="2" t="s">
        <v>719</v>
      </c>
      <c r="DI170" s="2" t="s">
        <v>744</v>
      </c>
      <c r="DJ170" s="2" t="s">
        <v>744</v>
      </c>
      <c r="DK170" s="2" t="s">
        <v>719</v>
      </c>
      <c r="DL170" s="2" t="s">
        <v>719</v>
      </c>
      <c r="DM170" s="2" t="s">
        <v>719</v>
      </c>
      <c r="DN170" s="2">
        <v>0</v>
      </c>
      <c r="DO170" s="2">
        <v>0</v>
      </c>
      <c r="DP170" s="2">
        <v>1</v>
      </c>
      <c r="DQ170" s="2">
        <v>1</v>
      </c>
      <c r="DR170" s="2"/>
      <c r="DS170" s="2"/>
      <c r="DT170" s="2"/>
      <c r="DU170" s="2">
        <v>1013</v>
      </c>
      <c r="DV170" s="2" t="s">
        <v>156</v>
      </c>
      <c r="DW170" s="2" t="s">
        <v>156</v>
      </c>
      <c r="DX170" s="2">
        <v>1</v>
      </c>
      <c r="DY170" s="2"/>
      <c r="DZ170" s="2"/>
      <c r="EA170" s="2"/>
      <c r="EB170" s="2"/>
      <c r="EC170" s="2"/>
      <c r="ED170" s="2"/>
      <c r="EE170" s="2">
        <v>28232181</v>
      </c>
      <c r="EF170" s="2">
        <v>3</v>
      </c>
      <c r="EG170" s="2" t="s">
        <v>64</v>
      </c>
      <c r="EH170" s="2">
        <v>0</v>
      </c>
      <c r="EI170" s="2" t="s">
        <v>719</v>
      </c>
      <c r="EJ170" s="2">
        <v>2</v>
      </c>
      <c r="EK170" s="2">
        <v>106001</v>
      </c>
      <c r="EL170" s="2" t="s">
        <v>65</v>
      </c>
      <c r="EM170" s="2" t="s">
        <v>66</v>
      </c>
      <c r="EN170" s="2"/>
      <c r="EO170" s="2" t="s">
        <v>748</v>
      </c>
      <c r="EP170" s="2"/>
      <c r="EQ170" s="2">
        <v>256</v>
      </c>
      <c r="ER170" s="2">
        <v>3240.69</v>
      </c>
      <c r="ES170" s="2">
        <v>842.83</v>
      </c>
      <c r="ET170" s="2">
        <v>1535.08</v>
      </c>
      <c r="EU170" s="2">
        <v>87.01</v>
      </c>
      <c r="EV170" s="2">
        <v>862.78</v>
      </c>
      <c r="EW170" s="2">
        <v>89.5</v>
      </c>
      <c r="EX170" s="2">
        <v>0</v>
      </c>
      <c r="EY170" s="2">
        <v>0</v>
      </c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>
        <v>0</v>
      </c>
      <c r="FR170" s="2">
        <f t="shared" si="159"/>
        <v>0</v>
      </c>
      <c r="FS170" s="2">
        <v>0</v>
      </c>
      <c r="FT170" s="2"/>
      <c r="FU170" s="2"/>
      <c r="FV170" s="2"/>
      <c r="FW170" s="2"/>
      <c r="FX170" s="2">
        <v>80</v>
      </c>
      <c r="FY170" s="2">
        <v>60</v>
      </c>
      <c r="FZ170" s="2"/>
      <c r="GA170" s="2" t="s">
        <v>719</v>
      </c>
      <c r="GB170" s="2"/>
      <c r="GC170" s="2"/>
      <c r="GD170" s="2">
        <v>0</v>
      </c>
      <c r="GE170" s="2"/>
      <c r="GF170" s="2">
        <v>-1929810722</v>
      </c>
      <c r="GG170" s="2">
        <v>2</v>
      </c>
      <c r="GH170" s="2">
        <v>1</v>
      </c>
      <c r="GI170" s="2">
        <v>-2</v>
      </c>
      <c r="GJ170" s="2">
        <v>0</v>
      </c>
      <c r="GK170" s="2">
        <f>ROUND(R170*(R12)/100,2)</f>
        <v>0</v>
      </c>
      <c r="GL170" s="2">
        <f t="shared" si="160"/>
        <v>0</v>
      </c>
      <c r="GM170" s="2">
        <f t="shared" si="161"/>
        <v>5315.92</v>
      </c>
      <c r="GN170" s="2">
        <f t="shared" si="162"/>
        <v>0</v>
      </c>
      <c r="GO170" s="2">
        <f t="shared" si="163"/>
        <v>5315.92</v>
      </c>
      <c r="GP170" s="2">
        <f t="shared" si="164"/>
        <v>0</v>
      </c>
      <c r="GQ170" s="2"/>
      <c r="GR170" s="2">
        <v>0</v>
      </c>
      <c r="GS170" s="2">
        <v>3</v>
      </c>
      <c r="GT170" s="2">
        <v>0</v>
      </c>
      <c r="GU170" s="2" t="s">
        <v>719</v>
      </c>
      <c r="GV170" s="2">
        <f t="shared" si="165"/>
        <v>0</v>
      </c>
      <c r="GW170" s="2">
        <v>1</v>
      </c>
      <c r="GX170" s="2">
        <f t="shared" si="166"/>
        <v>0</v>
      </c>
      <c r="GY170" s="2"/>
      <c r="GZ170" s="2"/>
      <c r="HA170" s="2">
        <v>0</v>
      </c>
      <c r="HB170" s="2">
        <v>0</v>
      </c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>
        <v>0</v>
      </c>
      <c r="IL170" s="2"/>
      <c r="IM170" s="2"/>
      <c r="IN170" s="2"/>
      <c r="IO170" s="2"/>
      <c r="IP170" s="2"/>
      <c r="IQ170" s="2"/>
      <c r="IR170" s="2"/>
      <c r="IS170" s="2"/>
      <c r="IT170" s="2"/>
      <c r="IU170" s="2"/>
    </row>
    <row r="171" spans="1:255" x14ac:dyDescent="0.2">
      <c r="A171">
        <v>17</v>
      </c>
      <c r="B171">
        <v>1</v>
      </c>
      <c r="C171">
        <f>ROW(SmtRes!A906)</f>
        <v>906</v>
      </c>
      <c r="D171">
        <f>ROW(EtalonRes!A920)</f>
        <v>920</v>
      </c>
      <c r="E171" t="s">
        <v>153</v>
      </c>
      <c r="F171" t="s">
        <v>154</v>
      </c>
      <c r="G171" t="s">
        <v>155</v>
      </c>
      <c r="H171" t="s">
        <v>156</v>
      </c>
      <c r="I171">
        <v>1</v>
      </c>
      <c r="J171">
        <v>0</v>
      </c>
      <c r="O171">
        <f t="shared" si="128"/>
        <v>37791.120000000003</v>
      </c>
      <c r="P171">
        <f t="shared" si="129"/>
        <v>4391.1400000000003</v>
      </c>
      <c r="Q171">
        <f t="shared" si="130"/>
        <v>14184.14</v>
      </c>
      <c r="R171">
        <f t="shared" si="131"/>
        <v>1937.89</v>
      </c>
      <c r="S171">
        <f t="shared" si="132"/>
        <v>19215.84</v>
      </c>
      <c r="T171">
        <f t="shared" si="133"/>
        <v>0</v>
      </c>
      <c r="U171">
        <f t="shared" si="134"/>
        <v>107.39999999999999</v>
      </c>
      <c r="V171">
        <f t="shared" si="135"/>
        <v>0</v>
      </c>
      <c r="W171">
        <f t="shared" si="136"/>
        <v>0</v>
      </c>
      <c r="X171">
        <f t="shared" si="137"/>
        <v>14384.54</v>
      </c>
      <c r="Y171">
        <f t="shared" si="138"/>
        <v>10153.790000000001</v>
      </c>
      <c r="AA171">
        <v>28925308</v>
      </c>
      <c r="AB171">
        <f t="shared" si="139"/>
        <v>3720.2620000000002</v>
      </c>
      <c r="AC171">
        <f t="shared" si="140"/>
        <v>842.83</v>
      </c>
      <c r="AD171">
        <f t="shared" si="167"/>
        <v>1842.096</v>
      </c>
      <c r="AE171">
        <f t="shared" si="168"/>
        <v>104.41200000000001</v>
      </c>
      <c r="AF171">
        <f t="shared" si="168"/>
        <v>1035.336</v>
      </c>
      <c r="AG171">
        <f t="shared" si="144"/>
        <v>0</v>
      </c>
      <c r="AH171">
        <f t="shared" si="169"/>
        <v>107.39999999999999</v>
      </c>
      <c r="AI171">
        <f t="shared" si="169"/>
        <v>0</v>
      </c>
      <c r="AJ171">
        <f t="shared" si="147"/>
        <v>0</v>
      </c>
      <c r="AK171">
        <v>3240.69</v>
      </c>
      <c r="AL171">
        <v>842.83</v>
      </c>
      <c r="AM171">
        <v>1535.08</v>
      </c>
      <c r="AN171">
        <v>87.01</v>
      </c>
      <c r="AO171">
        <v>862.78</v>
      </c>
      <c r="AP171">
        <v>0</v>
      </c>
      <c r="AQ171">
        <v>89.5</v>
      </c>
      <c r="AR171">
        <v>0</v>
      </c>
      <c r="AS171">
        <v>0</v>
      </c>
      <c r="AT171">
        <v>68</v>
      </c>
      <c r="AU171">
        <v>48</v>
      </c>
      <c r="AV171">
        <v>1</v>
      </c>
      <c r="AW171">
        <v>1</v>
      </c>
      <c r="AZ171">
        <v>1</v>
      </c>
      <c r="BA171">
        <v>18.559999999999999</v>
      </c>
      <c r="BB171">
        <v>7.7</v>
      </c>
      <c r="BC171">
        <v>5.21</v>
      </c>
      <c r="BD171" t="s">
        <v>719</v>
      </c>
      <c r="BE171" t="s">
        <v>719</v>
      </c>
      <c r="BF171" t="s">
        <v>719</v>
      </c>
      <c r="BG171" t="s">
        <v>719</v>
      </c>
      <c r="BH171">
        <v>0</v>
      </c>
      <c r="BI171">
        <v>2</v>
      </c>
      <c r="BJ171" t="s">
        <v>157</v>
      </c>
      <c r="BM171">
        <v>106001</v>
      </c>
      <c r="BN171">
        <v>0</v>
      </c>
      <c r="BO171" t="s">
        <v>750</v>
      </c>
      <c r="BP171">
        <v>1</v>
      </c>
      <c r="BQ171">
        <v>3</v>
      </c>
      <c r="BR171">
        <v>0</v>
      </c>
      <c r="BS171">
        <v>18.559999999999999</v>
      </c>
      <c r="BT171">
        <v>1</v>
      </c>
      <c r="BU171">
        <v>1</v>
      </c>
      <c r="BV171">
        <v>1</v>
      </c>
      <c r="BW171">
        <v>1</v>
      </c>
      <c r="BX171">
        <v>1</v>
      </c>
      <c r="BY171" t="s">
        <v>719</v>
      </c>
      <c r="BZ171">
        <v>80</v>
      </c>
      <c r="CA171">
        <v>60</v>
      </c>
      <c r="CF171">
        <v>0</v>
      </c>
      <c r="CG171">
        <v>0</v>
      </c>
      <c r="CM171">
        <v>0</v>
      </c>
      <c r="CN171" t="s">
        <v>706</v>
      </c>
      <c r="CO171">
        <v>0</v>
      </c>
      <c r="CP171">
        <f t="shared" si="148"/>
        <v>37791.119999999995</v>
      </c>
      <c r="CQ171">
        <f t="shared" si="149"/>
        <v>4391.1442999999999</v>
      </c>
      <c r="CR171">
        <f t="shared" si="150"/>
        <v>14184.1392</v>
      </c>
      <c r="CS171">
        <f t="shared" si="151"/>
        <v>1937.88672</v>
      </c>
      <c r="CT171">
        <f t="shared" si="152"/>
        <v>19215.836159999999</v>
      </c>
      <c r="CU171">
        <f t="shared" si="153"/>
        <v>0</v>
      </c>
      <c r="CV171">
        <f t="shared" si="154"/>
        <v>107.39999999999999</v>
      </c>
      <c r="CW171">
        <f t="shared" si="155"/>
        <v>0</v>
      </c>
      <c r="CX171">
        <f t="shared" si="156"/>
        <v>0</v>
      </c>
      <c r="CY171">
        <f t="shared" si="157"/>
        <v>14384.536399999999</v>
      </c>
      <c r="CZ171">
        <f t="shared" si="158"/>
        <v>10153.7904</v>
      </c>
      <c r="DC171" t="s">
        <v>719</v>
      </c>
      <c r="DD171" t="s">
        <v>719</v>
      </c>
      <c r="DE171" t="s">
        <v>744</v>
      </c>
      <c r="DF171" t="s">
        <v>744</v>
      </c>
      <c r="DG171" t="s">
        <v>744</v>
      </c>
      <c r="DH171" t="s">
        <v>719</v>
      </c>
      <c r="DI171" t="s">
        <v>744</v>
      </c>
      <c r="DJ171" t="s">
        <v>744</v>
      </c>
      <c r="DK171" t="s">
        <v>719</v>
      </c>
      <c r="DL171" t="s">
        <v>719</v>
      </c>
      <c r="DM171" t="s">
        <v>719</v>
      </c>
      <c r="DN171">
        <v>0</v>
      </c>
      <c r="DO171">
        <v>0</v>
      </c>
      <c r="DP171">
        <v>1</v>
      </c>
      <c r="DQ171">
        <v>1</v>
      </c>
      <c r="DU171">
        <v>1013</v>
      </c>
      <c r="DV171" t="s">
        <v>156</v>
      </c>
      <c r="DW171" t="s">
        <v>156</v>
      </c>
      <c r="DX171">
        <v>1</v>
      </c>
      <c r="EE171">
        <v>28232181</v>
      </c>
      <c r="EF171">
        <v>3</v>
      </c>
      <c r="EG171" t="s">
        <v>64</v>
      </c>
      <c r="EH171">
        <v>0</v>
      </c>
      <c r="EI171" t="s">
        <v>719</v>
      </c>
      <c r="EJ171">
        <v>2</v>
      </c>
      <c r="EK171">
        <v>106001</v>
      </c>
      <c r="EL171" t="s">
        <v>65</v>
      </c>
      <c r="EM171" t="s">
        <v>66</v>
      </c>
      <c r="EO171" t="s">
        <v>748</v>
      </c>
      <c r="EQ171">
        <v>256</v>
      </c>
      <c r="ER171">
        <v>3240.69</v>
      </c>
      <c r="ES171">
        <v>842.83</v>
      </c>
      <c r="ET171">
        <v>1535.08</v>
      </c>
      <c r="EU171">
        <v>87.01</v>
      </c>
      <c r="EV171">
        <v>862.78</v>
      </c>
      <c r="EW171">
        <v>89.5</v>
      </c>
      <c r="EX171">
        <v>0</v>
      </c>
      <c r="EY171">
        <v>0</v>
      </c>
      <c r="FQ171">
        <v>0</v>
      </c>
      <c r="FR171">
        <f t="shared" si="159"/>
        <v>0</v>
      </c>
      <c r="FS171">
        <v>0</v>
      </c>
      <c r="FV171" t="s">
        <v>749</v>
      </c>
      <c r="FW171" t="s">
        <v>751</v>
      </c>
      <c r="FX171">
        <v>80</v>
      </c>
      <c r="FY171">
        <v>60</v>
      </c>
      <c r="GA171" t="s">
        <v>719</v>
      </c>
      <c r="GD171">
        <v>0</v>
      </c>
      <c r="GF171">
        <v>-1929810722</v>
      </c>
      <c r="GG171">
        <v>2</v>
      </c>
      <c r="GH171">
        <v>1</v>
      </c>
      <c r="GI171">
        <v>4</v>
      </c>
      <c r="GJ171">
        <v>0</v>
      </c>
      <c r="GK171">
        <f>ROUND(R171*(S12)/100,2)</f>
        <v>0</v>
      </c>
      <c r="GL171">
        <f t="shared" si="160"/>
        <v>0</v>
      </c>
      <c r="GM171">
        <f t="shared" si="161"/>
        <v>62329.45</v>
      </c>
      <c r="GN171">
        <f t="shared" si="162"/>
        <v>0</v>
      </c>
      <c r="GO171">
        <f t="shared" si="163"/>
        <v>62329.45</v>
      </c>
      <c r="GP171">
        <f t="shared" si="164"/>
        <v>0</v>
      </c>
      <c r="GR171">
        <v>0</v>
      </c>
      <c r="GS171">
        <v>3</v>
      </c>
      <c r="GT171">
        <v>0</v>
      </c>
      <c r="GU171" t="s">
        <v>719</v>
      </c>
      <c r="GV171">
        <f t="shared" si="165"/>
        <v>0</v>
      </c>
      <c r="GW171">
        <v>1</v>
      </c>
      <c r="GX171">
        <f t="shared" si="166"/>
        <v>0</v>
      </c>
      <c r="HA171">
        <v>0</v>
      </c>
      <c r="HB171">
        <v>0</v>
      </c>
      <c r="IK171">
        <v>0</v>
      </c>
    </row>
    <row r="172" spans="1:255" x14ac:dyDescent="0.2">
      <c r="A172" s="2">
        <v>17</v>
      </c>
      <c r="B172" s="2">
        <v>1</v>
      </c>
      <c r="C172" s="2">
        <f>ROW(SmtRes!A913)</f>
        <v>913</v>
      </c>
      <c r="D172" s="2">
        <f>ROW(EtalonRes!A927)</f>
        <v>927</v>
      </c>
      <c r="E172" s="2" t="s">
        <v>158</v>
      </c>
      <c r="F172" s="2" t="s">
        <v>104</v>
      </c>
      <c r="G172" s="2" t="s">
        <v>159</v>
      </c>
      <c r="H172" s="2" t="s">
        <v>106</v>
      </c>
      <c r="I172" s="2">
        <v>31</v>
      </c>
      <c r="J172" s="2">
        <v>0</v>
      </c>
      <c r="K172" s="2"/>
      <c r="L172" s="2"/>
      <c r="M172" s="2"/>
      <c r="N172" s="2"/>
      <c r="O172" s="2">
        <f t="shared" si="128"/>
        <v>1555.21</v>
      </c>
      <c r="P172" s="2">
        <f t="shared" si="129"/>
        <v>192.2</v>
      </c>
      <c r="Q172" s="2">
        <f t="shared" si="130"/>
        <v>180.79</v>
      </c>
      <c r="R172" s="2">
        <f t="shared" si="131"/>
        <v>0</v>
      </c>
      <c r="S172" s="2">
        <f t="shared" si="132"/>
        <v>1182.22</v>
      </c>
      <c r="T172" s="2">
        <f t="shared" si="133"/>
        <v>0</v>
      </c>
      <c r="U172" s="2">
        <f t="shared" si="134"/>
        <v>137.64000000000001</v>
      </c>
      <c r="V172" s="2">
        <f t="shared" si="135"/>
        <v>0</v>
      </c>
      <c r="W172" s="2">
        <f t="shared" si="136"/>
        <v>0</v>
      </c>
      <c r="X172" s="2">
        <f t="shared" si="137"/>
        <v>945.78</v>
      </c>
      <c r="Y172" s="2">
        <f t="shared" si="138"/>
        <v>709.33</v>
      </c>
      <c r="Z172" s="2"/>
      <c r="AA172" s="2">
        <v>28925307</v>
      </c>
      <c r="AB172" s="2">
        <f t="shared" si="139"/>
        <v>50.167999999999999</v>
      </c>
      <c r="AC172" s="2">
        <f t="shared" si="140"/>
        <v>6.2</v>
      </c>
      <c r="AD172" s="2">
        <f t="shared" si="167"/>
        <v>5.8319999999999999</v>
      </c>
      <c r="AE172" s="2">
        <f t="shared" si="168"/>
        <v>0</v>
      </c>
      <c r="AF172" s="2">
        <f t="shared" si="168"/>
        <v>38.136000000000003</v>
      </c>
      <c r="AG172" s="2">
        <f t="shared" si="144"/>
        <v>0</v>
      </c>
      <c r="AH172" s="2">
        <f t="shared" si="169"/>
        <v>4.4400000000000004</v>
      </c>
      <c r="AI172" s="2">
        <f t="shared" si="169"/>
        <v>0</v>
      </c>
      <c r="AJ172" s="2">
        <f t="shared" si="147"/>
        <v>0</v>
      </c>
      <c r="AK172" s="2">
        <v>42.84</v>
      </c>
      <c r="AL172" s="2">
        <v>6.2</v>
      </c>
      <c r="AM172" s="2">
        <v>4.8600000000000003</v>
      </c>
      <c r="AN172" s="2">
        <v>0</v>
      </c>
      <c r="AO172" s="2">
        <v>31.78</v>
      </c>
      <c r="AP172" s="2">
        <v>0</v>
      </c>
      <c r="AQ172" s="2">
        <v>3.7</v>
      </c>
      <c r="AR172" s="2">
        <v>0</v>
      </c>
      <c r="AS172" s="2">
        <v>0</v>
      </c>
      <c r="AT172" s="2">
        <v>80</v>
      </c>
      <c r="AU172" s="2">
        <v>60</v>
      </c>
      <c r="AV172" s="2">
        <v>1</v>
      </c>
      <c r="AW172" s="2">
        <v>1</v>
      </c>
      <c r="AX172" s="2"/>
      <c r="AY172" s="2"/>
      <c r="AZ172" s="2">
        <v>1</v>
      </c>
      <c r="BA172" s="2">
        <v>1</v>
      </c>
      <c r="BB172" s="2">
        <v>1</v>
      </c>
      <c r="BC172" s="2">
        <v>1</v>
      </c>
      <c r="BD172" s="2" t="s">
        <v>719</v>
      </c>
      <c r="BE172" s="2" t="s">
        <v>719</v>
      </c>
      <c r="BF172" s="2" t="s">
        <v>719</v>
      </c>
      <c r="BG172" s="2" t="s">
        <v>719</v>
      </c>
      <c r="BH172" s="2">
        <v>0</v>
      </c>
      <c r="BI172" s="2">
        <v>2</v>
      </c>
      <c r="BJ172" s="2" t="s">
        <v>107</v>
      </c>
      <c r="BK172" s="2"/>
      <c r="BL172" s="2"/>
      <c r="BM172" s="2">
        <v>112001</v>
      </c>
      <c r="BN172" s="2">
        <v>0</v>
      </c>
      <c r="BO172" s="2" t="s">
        <v>719</v>
      </c>
      <c r="BP172" s="2">
        <v>0</v>
      </c>
      <c r="BQ172" s="2">
        <v>3</v>
      </c>
      <c r="BR172" s="2">
        <v>0</v>
      </c>
      <c r="BS172" s="2">
        <v>1</v>
      </c>
      <c r="BT172" s="2">
        <v>1</v>
      </c>
      <c r="BU172" s="2">
        <v>1</v>
      </c>
      <c r="BV172" s="2">
        <v>1</v>
      </c>
      <c r="BW172" s="2">
        <v>1</v>
      </c>
      <c r="BX172" s="2">
        <v>1</v>
      </c>
      <c r="BY172" s="2" t="s">
        <v>719</v>
      </c>
      <c r="BZ172" s="2">
        <v>80</v>
      </c>
      <c r="CA172" s="2">
        <v>60</v>
      </c>
      <c r="CB172" s="2"/>
      <c r="CC172" s="2"/>
      <c r="CD172" s="2"/>
      <c r="CE172" s="2"/>
      <c r="CF172" s="2">
        <v>0</v>
      </c>
      <c r="CG172" s="2">
        <v>0</v>
      </c>
      <c r="CH172" s="2"/>
      <c r="CI172" s="2"/>
      <c r="CJ172" s="2"/>
      <c r="CK172" s="2"/>
      <c r="CL172" s="2"/>
      <c r="CM172" s="2">
        <v>0</v>
      </c>
      <c r="CN172" s="2" t="s">
        <v>706</v>
      </c>
      <c r="CO172" s="2">
        <v>0</v>
      </c>
      <c r="CP172" s="2">
        <f t="shared" si="148"/>
        <v>1555.21</v>
      </c>
      <c r="CQ172" s="2">
        <f t="shared" si="149"/>
        <v>6.2</v>
      </c>
      <c r="CR172" s="2">
        <f t="shared" si="150"/>
        <v>5.8319999999999999</v>
      </c>
      <c r="CS172" s="2">
        <f t="shared" si="151"/>
        <v>0</v>
      </c>
      <c r="CT172" s="2">
        <f t="shared" si="152"/>
        <v>38.136000000000003</v>
      </c>
      <c r="CU172" s="2">
        <f t="shared" si="153"/>
        <v>0</v>
      </c>
      <c r="CV172" s="2">
        <f t="shared" si="154"/>
        <v>4.4400000000000004</v>
      </c>
      <c r="CW172" s="2">
        <f t="shared" si="155"/>
        <v>0</v>
      </c>
      <c r="CX172" s="2">
        <f t="shared" si="156"/>
        <v>0</v>
      </c>
      <c r="CY172" s="2">
        <f t="shared" si="157"/>
        <v>945.77600000000007</v>
      </c>
      <c r="CZ172" s="2">
        <f t="shared" si="158"/>
        <v>709.33199999999999</v>
      </c>
      <c r="DA172" s="2"/>
      <c r="DB172" s="2"/>
      <c r="DC172" s="2" t="s">
        <v>719</v>
      </c>
      <c r="DD172" s="2" t="s">
        <v>719</v>
      </c>
      <c r="DE172" s="2" t="s">
        <v>744</v>
      </c>
      <c r="DF172" s="2" t="s">
        <v>744</v>
      </c>
      <c r="DG172" s="2" t="s">
        <v>744</v>
      </c>
      <c r="DH172" s="2" t="s">
        <v>719</v>
      </c>
      <c r="DI172" s="2" t="s">
        <v>744</v>
      </c>
      <c r="DJ172" s="2" t="s">
        <v>744</v>
      </c>
      <c r="DK172" s="2" t="s">
        <v>719</v>
      </c>
      <c r="DL172" s="2" t="s">
        <v>719</v>
      </c>
      <c r="DM172" s="2" t="s">
        <v>719</v>
      </c>
      <c r="DN172" s="2">
        <v>0</v>
      </c>
      <c r="DO172" s="2">
        <v>0</v>
      </c>
      <c r="DP172" s="2">
        <v>1</v>
      </c>
      <c r="DQ172" s="2">
        <v>1</v>
      </c>
      <c r="DR172" s="2"/>
      <c r="DS172" s="2"/>
      <c r="DT172" s="2"/>
      <c r="DU172" s="2">
        <v>1010</v>
      </c>
      <c r="DV172" s="2" t="s">
        <v>106</v>
      </c>
      <c r="DW172" s="2" t="s">
        <v>106</v>
      </c>
      <c r="DX172" s="2">
        <v>1</v>
      </c>
      <c r="DY172" s="2"/>
      <c r="DZ172" s="2"/>
      <c r="EA172" s="2"/>
      <c r="EB172" s="2"/>
      <c r="EC172" s="2"/>
      <c r="ED172" s="2"/>
      <c r="EE172" s="2">
        <v>28232192</v>
      </c>
      <c r="EF172" s="2">
        <v>3</v>
      </c>
      <c r="EG172" s="2" t="s">
        <v>64</v>
      </c>
      <c r="EH172" s="2">
        <v>0</v>
      </c>
      <c r="EI172" s="2" t="s">
        <v>719</v>
      </c>
      <c r="EJ172" s="2">
        <v>2</v>
      </c>
      <c r="EK172" s="2">
        <v>112001</v>
      </c>
      <c r="EL172" s="2" t="s">
        <v>100</v>
      </c>
      <c r="EM172" s="2" t="s">
        <v>101</v>
      </c>
      <c r="EN172" s="2"/>
      <c r="EO172" s="2" t="s">
        <v>748</v>
      </c>
      <c r="EP172" s="2"/>
      <c r="EQ172" s="2">
        <v>0</v>
      </c>
      <c r="ER172" s="2">
        <v>42.84</v>
      </c>
      <c r="ES172" s="2">
        <v>6.2</v>
      </c>
      <c r="ET172" s="2">
        <v>4.8600000000000003</v>
      </c>
      <c r="EU172" s="2">
        <v>0</v>
      </c>
      <c r="EV172" s="2">
        <v>31.78</v>
      </c>
      <c r="EW172" s="2">
        <v>3.7</v>
      </c>
      <c r="EX172" s="2">
        <v>0</v>
      </c>
      <c r="EY172" s="2">
        <v>0</v>
      </c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>
        <v>0</v>
      </c>
      <c r="FR172" s="2">
        <f t="shared" si="159"/>
        <v>0</v>
      </c>
      <c r="FS172" s="2">
        <v>0</v>
      </c>
      <c r="FT172" s="2"/>
      <c r="FU172" s="2"/>
      <c r="FV172" s="2"/>
      <c r="FW172" s="2"/>
      <c r="FX172" s="2">
        <v>80</v>
      </c>
      <c r="FY172" s="2">
        <v>60</v>
      </c>
      <c r="FZ172" s="2"/>
      <c r="GA172" s="2" t="s">
        <v>719</v>
      </c>
      <c r="GB172" s="2"/>
      <c r="GC172" s="2"/>
      <c r="GD172" s="2">
        <v>0</v>
      </c>
      <c r="GE172" s="2"/>
      <c r="GF172" s="2">
        <v>-311850820</v>
      </c>
      <c r="GG172" s="2">
        <v>2</v>
      </c>
      <c r="GH172" s="2">
        <v>1</v>
      </c>
      <c r="GI172" s="2">
        <v>-2</v>
      </c>
      <c r="GJ172" s="2">
        <v>0</v>
      </c>
      <c r="GK172" s="2">
        <f>ROUND(R172*(R12)/100,2)</f>
        <v>0</v>
      </c>
      <c r="GL172" s="2">
        <f t="shared" si="160"/>
        <v>0</v>
      </c>
      <c r="GM172" s="2">
        <f t="shared" si="161"/>
        <v>3210.32</v>
      </c>
      <c r="GN172" s="2">
        <f t="shared" si="162"/>
        <v>0</v>
      </c>
      <c r="GO172" s="2">
        <f t="shared" si="163"/>
        <v>3210.32</v>
      </c>
      <c r="GP172" s="2">
        <f t="shared" si="164"/>
        <v>0</v>
      </c>
      <c r="GQ172" s="2"/>
      <c r="GR172" s="2">
        <v>0</v>
      </c>
      <c r="GS172" s="2">
        <v>3</v>
      </c>
      <c r="GT172" s="2">
        <v>0</v>
      </c>
      <c r="GU172" s="2" t="s">
        <v>719</v>
      </c>
      <c r="GV172" s="2">
        <f t="shared" si="165"/>
        <v>0</v>
      </c>
      <c r="GW172" s="2">
        <v>1</v>
      </c>
      <c r="GX172" s="2">
        <f t="shared" si="166"/>
        <v>0</v>
      </c>
      <c r="GY172" s="2"/>
      <c r="GZ172" s="2"/>
      <c r="HA172" s="2">
        <v>0</v>
      </c>
      <c r="HB172" s="2">
        <v>0</v>
      </c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>
        <v>0</v>
      </c>
      <c r="IL172" s="2"/>
      <c r="IM172" s="2"/>
      <c r="IN172" s="2"/>
      <c r="IO172" s="2"/>
      <c r="IP172" s="2"/>
      <c r="IQ172" s="2"/>
      <c r="IR172" s="2"/>
      <c r="IS172" s="2"/>
      <c r="IT172" s="2"/>
      <c r="IU172" s="2"/>
    </row>
    <row r="173" spans="1:255" x14ac:dyDescent="0.2">
      <c r="A173">
        <v>17</v>
      </c>
      <c r="B173">
        <v>1</v>
      </c>
      <c r="C173">
        <f>ROW(SmtRes!A920)</f>
        <v>920</v>
      </c>
      <c r="D173">
        <f>ROW(EtalonRes!A934)</f>
        <v>934</v>
      </c>
      <c r="E173" t="s">
        <v>158</v>
      </c>
      <c r="F173" t="s">
        <v>104</v>
      </c>
      <c r="G173" t="s">
        <v>159</v>
      </c>
      <c r="H173" t="s">
        <v>106</v>
      </c>
      <c r="I173">
        <v>31</v>
      </c>
      <c r="J173">
        <v>0</v>
      </c>
      <c r="O173">
        <f t="shared" si="128"/>
        <v>24335.39</v>
      </c>
      <c r="P173">
        <f t="shared" si="129"/>
        <v>1001.36</v>
      </c>
      <c r="Q173">
        <f t="shared" si="130"/>
        <v>1392.1</v>
      </c>
      <c r="R173">
        <f t="shared" si="131"/>
        <v>0</v>
      </c>
      <c r="S173">
        <f t="shared" si="132"/>
        <v>21941.93</v>
      </c>
      <c r="T173">
        <f t="shared" si="133"/>
        <v>0</v>
      </c>
      <c r="U173">
        <f t="shared" si="134"/>
        <v>137.64000000000001</v>
      </c>
      <c r="V173">
        <f t="shared" si="135"/>
        <v>0</v>
      </c>
      <c r="W173">
        <f t="shared" si="136"/>
        <v>0</v>
      </c>
      <c r="X173">
        <f t="shared" si="137"/>
        <v>14920.51</v>
      </c>
      <c r="Y173">
        <f t="shared" si="138"/>
        <v>10532.13</v>
      </c>
      <c r="AA173">
        <v>28925308</v>
      </c>
      <c r="AB173">
        <f t="shared" si="139"/>
        <v>50.167999999999999</v>
      </c>
      <c r="AC173">
        <f t="shared" si="140"/>
        <v>6.2</v>
      </c>
      <c r="AD173">
        <f t="shared" si="167"/>
        <v>5.8319999999999999</v>
      </c>
      <c r="AE173">
        <f t="shared" si="168"/>
        <v>0</v>
      </c>
      <c r="AF173">
        <f t="shared" si="168"/>
        <v>38.136000000000003</v>
      </c>
      <c r="AG173">
        <f t="shared" si="144"/>
        <v>0</v>
      </c>
      <c r="AH173">
        <f t="shared" si="169"/>
        <v>4.4400000000000004</v>
      </c>
      <c r="AI173">
        <f t="shared" si="169"/>
        <v>0</v>
      </c>
      <c r="AJ173">
        <f t="shared" si="147"/>
        <v>0</v>
      </c>
      <c r="AK173">
        <v>42.84</v>
      </c>
      <c r="AL173">
        <v>6.2</v>
      </c>
      <c r="AM173">
        <v>4.8600000000000003</v>
      </c>
      <c r="AN173">
        <v>0</v>
      </c>
      <c r="AO173">
        <v>31.78</v>
      </c>
      <c r="AP173">
        <v>0</v>
      </c>
      <c r="AQ173">
        <v>3.7</v>
      </c>
      <c r="AR173">
        <v>0</v>
      </c>
      <c r="AS173">
        <v>0</v>
      </c>
      <c r="AT173">
        <v>68</v>
      </c>
      <c r="AU173">
        <v>48</v>
      </c>
      <c r="AV173">
        <v>1</v>
      </c>
      <c r="AW173">
        <v>1</v>
      </c>
      <c r="AZ173">
        <v>1</v>
      </c>
      <c r="BA173">
        <v>18.559999999999999</v>
      </c>
      <c r="BB173">
        <v>7.7</v>
      </c>
      <c r="BC173">
        <v>5.21</v>
      </c>
      <c r="BD173" t="s">
        <v>719</v>
      </c>
      <c r="BE173" t="s">
        <v>719</v>
      </c>
      <c r="BF173" t="s">
        <v>719</v>
      </c>
      <c r="BG173" t="s">
        <v>719</v>
      </c>
      <c r="BH173">
        <v>0</v>
      </c>
      <c r="BI173">
        <v>2</v>
      </c>
      <c r="BJ173" t="s">
        <v>107</v>
      </c>
      <c r="BM173">
        <v>112001</v>
      </c>
      <c r="BN173">
        <v>0</v>
      </c>
      <c r="BO173" t="s">
        <v>750</v>
      </c>
      <c r="BP173">
        <v>1</v>
      </c>
      <c r="BQ173">
        <v>3</v>
      </c>
      <c r="BR173">
        <v>0</v>
      </c>
      <c r="BS173">
        <v>18.559999999999999</v>
      </c>
      <c r="BT173">
        <v>1</v>
      </c>
      <c r="BU173">
        <v>1</v>
      </c>
      <c r="BV173">
        <v>1</v>
      </c>
      <c r="BW173">
        <v>1</v>
      </c>
      <c r="BX173">
        <v>1</v>
      </c>
      <c r="BY173" t="s">
        <v>719</v>
      </c>
      <c r="BZ173">
        <v>80</v>
      </c>
      <c r="CA173">
        <v>60</v>
      </c>
      <c r="CF173">
        <v>0</v>
      </c>
      <c r="CG173">
        <v>0</v>
      </c>
      <c r="CM173">
        <v>0</v>
      </c>
      <c r="CN173" t="s">
        <v>706</v>
      </c>
      <c r="CO173">
        <v>0</v>
      </c>
      <c r="CP173">
        <f t="shared" si="148"/>
        <v>24335.39</v>
      </c>
      <c r="CQ173">
        <f t="shared" si="149"/>
        <v>32.302</v>
      </c>
      <c r="CR173">
        <f t="shared" si="150"/>
        <v>44.906399999999998</v>
      </c>
      <c r="CS173">
        <f t="shared" si="151"/>
        <v>0</v>
      </c>
      <c r="CT173">
        <f t="shared" si="152"/>
        <v>707.80416000000002</v>
      </c>
      <c r="CU173">
        <f t="shared" si="153"/>
        <v>0</v>
      </c>
      <c r="CV173">
        <f t="shared" si="154"/>
        <v>4.4400000000000004</v>
      </c>
      <c r="CW173">
        <f t="shared" si="155"/>
        <v>0</v>
      </c>
      <c r="CX173">
        <f t="shared" si="156"/>
        <v>0</v>
      </c>
      <c r="CY173">
        <f t="shared" si="157"/>
        <v>14920.5124</v>
      </c>
      <c r="CZ173">
        <f t="shared" si="158"/>
        <v>10532.126400000001</v>
      </c>
      <c r="DC173" t="s">
        <v>719</v>
      </c>
      <c r="DD173" t="s">
        <v>719</v>
      </c>
      <c r="DE173" t="s">
        <v>744</v>
      </c>
      <c r="DF173" t="s">
        <v>744</v>
      </c>
      <c r="DG173" t="s">
        <v>744</v>
      </c>
      <c r="DH173" t="s">
        <v>719</v>
      </c>
      <c r="DI173" t="s">
        <v>744</v>
      </c>
      <c r="DJ173" t="s">
        <v>744</v>
      </c>
      <c r="DK173" t="s">
        <v>719</v>
      </c>
      <c r="DL173" t="s">
        <v>719</v>
      </c>
      <c r="DM173" t="s">
        <v>719</v>
      </c>
      <c r="DN173">
        <v>0</v>
      </c>
      <c r="DO173">
        <v>0</v>
      </c>
      <c r="DP173">
        <v>1</v>
      </c>
      <c r="DQ173">
        <v>1</v>
      </c>
      <c r="DU173">
        <v>1010</v>
      </c>
      <c r="DV173" t="s">
        <v>106</v>
      </c>
      <c r="DW173" t="s">
        <v>106</v>
      </c>
      <c r="DX173">
        <v>1</v>
      </c>
      <c r="EE173">
        <v>28232192</v>
      </c>
      <c r="EF173">
        <v>3</v>
      </c>
      <c r="EG173" t="s">
        <v>64</v>
      </c>
      <c r="EH173">
        <v>0</v>
      </c>
      <c r="EI173" t="s">
        <v>719</v>
      </c>
      <c r="EJ173">
        <v>2</v>
      </c>
      <c r="EK173">
        <v>112001</v>
      </c>
      <c r="EL173" t="s">
        <v>100</v>
      </c>
      <c r="EM173" t="s">
        <v>101</v>
      </c>
      <c r="EO173" t="s">
        <v>748</v>
      </c>
      <c r="EQ173">
        <v>0</v>
      </c>
      <c r="ER173">
        <v>42.84</v>
      </c>
      <c r="ES173">
        <v>6.2</v>
      </c>
      <c r="ET173">
        <v>4.8600000000000003</v>
      </c>
      <c r="EU173">
        <v>0</v>
      </c>
      <c r="EV173">
        <v>31.78</v>
      </c>
      <c r="EW173">
        <v>3.7</v>
      </c>
      <c r="EX173">
        <v>0</v>
      </c>
      <c r="EY173">
        <v>0</v>
      </c>
      <c r="FQ173">
        <v>0</v>
      </c>
      <c r="FR173">
        <f t="shared" si="159"/>
        <v>0</v>
      </c>
      <c r="FS173">
        <v>0</v>
      </c>
      <c r="FV173" t="s">
        <v>749</v>
      </c>
      <c r="FW173" t="s">
        <v>751</v>
      </c>
      <c r="FX173">
        <v>80</v>
      </c>
      <c r="FY173">
        <v>60</v>
      </c>
      <c r="GA173" t="s">
        <v>719</v>
      </c>
      <c r="GD173">
        <v>0</v>
      </c>
      <c r="GF173">
        <v>-311850820</v>
      </c>
      <c r="GG173">
        <v>2</v>
      </c>
      <c r="GH173">
        <v>1</v>
      </c>
      <c r="GI173">
        <v>4</v>
      </c>
      <c r="GJ173">
        <v>0</v>
      </c>
      <c r="GK173">
        <f>ROUND(R173*(S12)/100,2)</f>
        <v>0</v>
      </c>
      <c r="GL173">
        <f t="shared" si="160"/>
        <v>0</v>
      </c>
      <c r="GM173">
        <f t="shared" si="161"/>
        <v>49788.03</v>
      </c>
      <c r="GN173">
        <f t="shared" si="162"/>
        <v>0</v>
      </c>
      <c r="GO173">
        <f t="shared" si="163"/>
        <v>49788.03</v>
      </c>
      <c r="GP173">
        <f t="shared" si="164"/>
        <v>0</v>
      </c>
      <c r="GR173">
        <v>0</v>
      </c>
      <c r="GS173">
        <v>3</v>
      </c>
      <c r="GT173">
        <v>0</v>
      </c>
      <c r="GU173" t="s">
        <v>719</v>
      </c>
      <c r="GV173">
        <f t="shared" si="165"/>
        <v>0</v>
      </c>
      <c r="GW173">
        <v>1</v>
      </c>
      <c r="GX173">
        <f t="shared" si="166"/>
        <v>0</v>
      </c>
      <c r="HA173">
        <v>0</v>
      </c>
      <c r="HB173">
        <v>0</v>
      </c>
      <c r="IK173">
        <v>0</v>
      </c>
    </row>
    <row r="174" spans="1:255" x14ac:dyDescent="0.2">
      <c r="A174" s="2">
        <v>17</v>
      </c>
      <c r="B174" s="2">
        <v>1</v>
      </c>
      <c r="C174" s="2">
        <f>ROW(SmtRes!A926)</f>
        <v>926</v>
      </c>
      <c r="D174" s="2">
        <f>ROW(EtalonRes!A940)</f>
        <v>940</v>
      </c>
      <c r="E174" s="2" t="s">
        <v>160</v>
      </c>
      <c r="F174" s="2" t="s">
        <v>109</v>
      </c>
      <c r="G174" s="2" t="s">
        <v>161</v>
      </c>
      <c r="H174" s="2" t="s">
        <v>106</v>
      </c>
      <c r="I174" s="2">
        <v>2</v>
      </c>
      <c r="J174" s="2">
        <v>0</v>
      </c>
      <c r="K174" s="2"/>
      <c r="L174" s="2"/>
      <c r="M174" s="2"/>
      <c r="N174" s="2"/>
      <c r="O174" s="2">
        <f t="shared" si="128"/>
        <v>581.21</v>
      </c>
      <c r="P174" s="2">
        <f t="shared" si="129"/>
        <v>20.66</v>
      </c>
      <c r="Q174" s="2">
        <f t="shared" si="130"/>
        <v>400.97</v>
      </c>
      <c r="R174" s="2">
        <f t="shared" si="131"/>
        <v>42.29</v>
      </c>
      <c r="S174" s="2">
        <f t="shared" si="132"/>
        <v>159.58000000000001</v>
      </c>
      <c r="T174" s="2">
        <f t="shared" si="133"/>
        <v>0</v>
      </c>
      <c r="U174" s="2">
        <f t="shared" si="134"/>
        <v>18.576000000000001</v>
      </c>
      <c r="V174" s="2">
        <f t="shared" si="135"/>
        <v>0</v>
      </c>
      <c r="W174" s="2">
        <f t="shared" si="136"/>
        <v>0</v>
      </c>
      <c r="X174" s="2">
        <f t="shared" si="137"/>
        <v>161.5</v>
      </c>
      <c r="Y174" s="2">
        <f t="shared" si="138"/>
        <v>121.12</v>
      </c>
      <c r="Z174" s="2"/>
      <c r="AA174" s="2">
        <v>28925307</v>
      </c>
      <c r="AB174" s="2">
        <f t="shared" si="139"/>
        <v>290.60199999999998</v>
      </c>
      <c r="AC174" s="2">
        <f t="shared" si="140"/>
        <v>10.33</v>
      </c>
      <c r="AD174" s="2">
        <f t="shared" si="167"/>
        <v>200.48400000000001</v>
      </c>
      <c r="AE174" s="2">
        <f t="shared" si="168"/>
        <v>21.143999999999998</v>
      </c>
      <c r="AF174" s="2">
        <f t="shared" si="168"/>
        <v>79.787999999999997</v>
      </c>
      <c r="AG174" s="2">
        <f t="shared" si="144"/>
        <v>0</v>
      </c>
      <c r="AH174" s="2">
        <f t="shared" si="169"/>
        <v>9.2880000000000003</v>
      </c>
      <c r="AI174" s="2">
        <f t="shared" si="169"/>
        <v>0</v>
      </c>
      <c r="AJ174" s="2">
        <f t="shared" si="147"/>
        <v>0</v>
      </c>
      <c r="AK174" s="2">
        <v>243.89</v>
      </c>
      <c r="AL174" s="2">
        <v>10.33</v>
      </c>
      <c r="AM174" s="2">
        <v>167.07</v>
      </c>
      <c r="AN174" s="2">
        <v>17.62</v>
      </c>
      <c r="AO174" s="2">
        <v>66.489999999999995</v>
      </c>
      <c r="AP174" s="2">
        <v>0</v>
      </c>
      <c r="AQ174" s="2">
        <v>7.74</v>
      </c>
      <c r="AR174" s="2">
        <v>0</v>
      </c>
      <c r="AS174" s="2">
        <v>0</v>
      </c>
      <c r="AT174" s="2">
        <v>80</v>
      </c>
      <c r="AU174" s="2">
        <v>60</v>
      </c>
      <c r="AV174" s="2">
        <v>1</v>
      </c>
      <c r="AW174" s="2">
        <v>1</v>
      </c>
      <c r="AX174" s="2"/>
      <c r="AY174" s="2"/>
      <c r="AZ174" s="2">
        <v>1</v>
      </c>
      <c r="BA174" s="2">
        <v>1</v>
      </c>
      <c r="BB174" s="2">
        <v>1</v>
      </c>
      <c r="BC174" s="2">
        <v>1</v>
      </c>
      <c r="BD174" s="2" t="s">
        <v>719</v>
      </c>
      <c r="BE174" s="2" t="s">
        <v>719</v>
      </c>
      <c r="BF174" s="2" t="s">
        <v>719</v>
      </c>
      <c r="BG174" s="2" t="s">
        <v>719</v>
      </c>
      <c r="BH174" s="2">
        <v>0</v>
      </c>
      <c r="BI174" s="2">
        <v>2</v>
      </c>
      <c r="BJ174" s="2" t="s">
        <v>111</v>
      </c>
      <c r="BK174" s="2"/>
      <c r="BL174" s="2"/>
      <c r="BM174" s="2">
        <v>112001</v>
      </c>
      <c r="BN174" s="2">
        <v>0</v>
      </c>
      <c r="BO174" s="2" t="s">
        <v>719</v>
      </c>
      <c r="BP174" s="2">
        <v>0</v>
      </c>
      <c r="BQ174" s="2">
        <v>3</v>
      </c>
      <c r="BR174" s="2">
        <v>0</v>
      </c>
      <c r="BS174" s="2">
        <v>1</v>
      </c>
      <c r="BT174" s="2">
        <v>1</v>
      </c>
      <c r="BU174" s="2">
        <v>1</v>
      </c>
      <c r="BV174" s="2">
        <v>1</v>
      </c>
      <c r="BW174" s="2">
        <v>1</v>
      </c>
      <c r="BX174" s="2">
        <v>1</v>
      </c>
      <c r="BY174" s="2" t="s">
        <v>719</v>
      </c>
      <c r="BZ174" s="2">
        <v>80</v>
      </c>
      <c r="CA174" s="2">
        <v>60</v>
      </c>
      <c r="CB174" s="2"/>
      <c r="CC174" s="2"/>
      <c r="CD174" s="2"/>
      <c r="CE174" s="2"/>
      <c r="CF174" s="2">
        <v>0</v>
      </c>
      <c r="CG174" s="2">
        <v>0</v>
      </c>
      <c r="CH174" s="2"/>
      <c r="CI174" s="2"/>
      <c r="CJ174" s="2"/>
      <c r="CK174" s="2"/>
      <c r="CL174" s="2"/>
      <c r="CM174" s="2">
        <v>0</v>
      </c>
      <c r="CN174" s="2" t="s">
        <v>706</v>
      </c>
      <c r="CO174" s="2">
        <v>0</v>
      </c>
      <c r="CP174" s="2">
        <f t="shared" si="148"/>
        <v>581.21</v>
      </c>
      <c r="CQ174" s="2">
        <f t="shared" si="149"/>
        <v>10.33</v>
      </c>
      <c r="CR174" s="2">
        <f t="shared" si="150"/>
        <v>200.48400000000001</v>
      </c>
      <c r="CS174" s="2">
        <f t="shared" si="151"/>
        <v>21.143999999999998</v>
      </c>
      <c r="CT174" s="2">
        <f t="shared" si="152"/>
        <v>79.787999999999997</v>
      </c>
      <c r="CU174" s="2">
        <f t="shared" si="153"/>
        <v>0</v>
      </c>
      <c r="CV174" s="2">
        <f t="shared" si="154"/>
        <v>9.2880000000000003</v>
      </c>
      <c r="CW174" s="2">
        <f t="shared" si="155"/>
        <v>0</v>
      </c>
      <c r="CX174" s="2">
        <f t="shared" si="156"/>
        <v>0</v>
      </c>
      <c r="CY174" s="2">
        <f t="shared" si="157"/>
        <v>161.49600000000001</v>
      </c>
      <c r="CZ174" s="2">
        <f t="shared" si="158"/>
        <v>121.12200000000001</v>
      </c>
      <c r="DA174" s="2"/>
      <c r="DB174" s="2"/>
      <c r="DC174" s="2" t="s">
        <v>719</v>
      </c>
      <c r="DD174" s="2" t="s">
        <v>719</v>
      </c>
      <c r="DE174" s="2" t="s">
        <v>744</v>
      </c>
      <c r="DF174" s="2" t="s">
        <v>744</v>
      </c>
      <c r="DG174" s="2" t="s">
        <v>744</v>
      </c>
      <c r="DH174" s="2" t="s">
        <v>719</v>
      </c>
      <c r="DI174" s="2" t="s">
        <v>744</v>
      </c>
      <c r="DJ174" s="2" t="s">
        <v>744</v>
      </c>
      <c r="DK174" s="2" t="s">
        <v>719</v>
      </c>
      <c r="DL174" s="2" t="s">
        <v>719</v>
      </c>
      <c r="DM174" s="2" t="s">
        <v>719</v>
      </c>
      <c r="DN174" s="2">
        <v>0</v>
      </c>
      <c r="DO174" s="2">
        <v>0</v>
      </c>
      <c r="DP174" s="2">
        <v>1</v>
      </c>
      <c r="DQ174" s="2">
        <v>1</v>
      </c>
      <c r="DR174" s="2"/>
      <c r="DS174" s="2"/>
      <c r="DT174" s="2"/>
      <c r="DU174" s="2">
        <v>1010</v>
      </c>
      <c r="DV174" s="2" t="s">
        <v>106</v>
      </c>
      <c r="DW174" s="2" t="s">
        <v>106</v>
      </c>
      <c r="DX174" s="2">
        <v>1</v>
      </c>
      <c r="DY174" s="2"/>
      <c r="DZ174" s="2"/>
      <c r="EA174" s="2"/>
      <c r="EB174" s="2"/>
      <c r="EC174" s="2"/>
      <c r="ED174" s="2"/>
      <c r="EE174" s="2">
        <v>28232192</v>
      </c>
      <c r="EF174" s="2">
        <v>3</v>
      </c>
      <c r="EG174" s="2" t="s">
        <v>64</v>
      </c>
      <c r="EH174" s="2">
        <v>0</v>
      </c>
      <c r="EI174" s="2" t="s">
        <v>719</v>
      </c>
      <c r="EJ174" s="2">
        <v>2</v>
      </c>
      <c r="EK174" s="2">
        <v>112001</v>
      </c>
      <c r="EL174" s="2" t="s">
        <v>100</v>
      </c>
      <c r="EM174" s="2" t="s">
        <v>101</v>
      </c>
      <c r="EN174" s="2"/>
      <c r="EO174" s="2" t="s">
        <v>748</v>
      </c>
      <c r="EP174" s="2"/>
      <c r="EQ174" s="2">
        <v>0</v>
      </c>
      <c r="ER174" s="2">
        <v>243.89</v>
      </c>
      <c r="ES174" s="2">
        <v>10.33</v>
      </c>
      <c r="ET174" s="2">
        <v>167.07</v>
      </c>
      <c r="EU174" s="2">
        <v>17.62</v>
      </c>
      <c r="EV174" s="2">
        <v>66.489999999999995</v>
      </c>
      <c r="EW174" s="2">
        <v>7.74</v>
      </c>
      <c r="EX174" s="2">
        <v>0</v>
      </c>
      <c r="EY174" s="2">
        <v>0</v>
      </c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>
        <v>0</v>
      </c>
      <c r="FR174" s="2">
        <f t="shared" si="159"/>
        <v>0</v>
      </c>
      <c r="FS174" s="2">
        <v>0</v>
      </c>
      <c r="FT174" s="2"/>
      <c r="FU174" s="2"/>
      <c r="FV174" s="2"/>
      <c r="FW174" s="2"/>
      <c r="FX174" s="2">
        <v>80</v>
      </c>
      <c r="FY174" s="2">
        <v>60</v>
      </c>
      <c r="FZ174" s="2"/>
      <c r="GA174" s="2" t="s">
        <v>719</v>
      </c>
      <c r="GB174" s="2"/>
      <c r="GC174" s="2"/>
      <c r="GD174" s="2">
        <v>0</v>
      </c>
      <c r="GE174" s="2"/>
      <c r="GF174" s="2">
        <v>244379589</v>
      </c>
      <c r="GG174" s="2">
        <v>2</v>
      </c>
      <c r="GH174" s="2">
        <v>1</v>
      </c>
      <c r="GI174" s="2">
        <v>-2</v>
      </c>
      <c r="GJ174" s="2">
        <v>0</v>
      </c>
      <c r="GK174" s="2">
        <f>ROUND(R174*(R12)/100,2)</f>
        <v>0</v>
      </c>
      <c r="GL174" s="2">
        <f t="shared" si="160"/>
        <v>0</v>
      </c>
      <c r="GM174" s="2">
        <f t="shared" si="161"/>
        <v>863.83</v>
      </c>
      <c r="GN174" s="2">
        <f t="shared" si="162"/>
        <v>0</v>
      </c>
      <c r="GO174" s="2">
        <f t="shared" si="163"/>
        <v>863.83</v>
      </c>
      <c r="GP174" s="2">
        <f t="shared" si="164"/>
        <v>0</v>
      </c>
      <c r="GQ174" s="2"/>
      <c r="GR174" s="2">
        <v>0</v>
      </c>
      <c r="GS174" s="2">
        <v>3</v>
      </c>
      <c r="GT174" s="2">
        <v>0</v>
      </c>
      <c r="GU174" s="2" t="s">
        <v>719</v>
      </c>
      <c r="GV174" s="2">
        <f t="shared" si="165"/>
        <v>0</v>
      </c>
      <c r="GW174" s="2">
        <v>1</v>
      </c>
      <c r="GX174" s="2">
        <f t="shared" si="166"/>
        <v>0</v>
      </c>
      <c r="GY174" s="2"/>
      <c r="GZ174" s="2"/>
      <c r="HA174" s="2">
        <v>0</v>
      </c>
      <c r="HB174" s="2">
        <v>0</v>
      </c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>
        <v>0</v>
      </c>
      <c r="IL174" s="2"/>
      <c r="IM174" s="2"/>
      <c r="IN174" s="2"/>
      <c r="IO174" s="2"/>
      <c r="IP174" s="2"/>
      <c r="IQ174" s="2"/>
      <c r="IR174" s="2"/>
      <c r="IS174" s="2"/>
      <c r="IT174" s="2"/>
      <c r="IU174" s="2"/>
    </row>
    <row r="175" spans="1:255" x14ac:dyDescent="0.2">
      <c r="A175">
        <v>17</v>
      </c>
      <c r="B175">
        <v>1</v>
      </c>
      <c r="C175">
        <f>ROW(SmtRes!A932)</f>
        <v>932</v>
      </c>
      <c r="D175">
        <f>ROW(EtalonRes!A946)</f>
        <v>946</v>
      </c>
      <c r="E175" t="s">
        <v>160</v>
      </c>
      <c r="F175" t="s">
        <v>109</v>
      </c>
      <c r="G175" t="s">
        <v>161</v>
      </c>
      <c r="H175" t="s">
        <v>106</v>
      </c>
      <c r="I175">
        <v>2</v>
      </c>
      <c r="J175">
        <v>0</v>
      </c>
      <c r="O175">
        <f t="shared" si="128"/>
        <v>6156.82</v>
      </c>
      <c r="P175">
        <f t="shared" si="129"/>
        <v>107.64</v>
      </c>
      <c r="Q175">
        <f t="shared" si="130"/>
        <v>3087.45</v>
      </c>
      <c r="R175">
        <f t="shared" si="131"/>
        <v>784.87</v>
      </c>
      <c r="S175">
        <f t="shared" si="132"/>
        <v>2961.73</v>
      </c>
      <c r="T175">
        <f t="shared" si="133"/>
        <v>0</v>
      </c>
      <c r="U175">
        <f t="shared" si="134"/>
        <v>18.576000000000001</v>
      </c>
      <c r="V175">
        <f t="shared" si="135"/>
        <v>0</v>
      </c>
      <c r="W175">
        <f t="shared" si="136"/>
        <v>0</v>
      </c>
      <c r="X175">
        <f t="shared" si="137"/>
        <v>2547.69</v>
      </c>
      <c r="Y175">
        <f t="shared" si="138"/>
        <v>1798.37</v>
      </c>
      <c r="AA175">
        <v>28925308</v>
      </c>
      <c r="AB175">
        <f t="shared" si="139"/>
        <v>290.60199999999998</v>
      </c>
      <c r="AC175">
        <f t="shared" si="140"/>
        <v>10.33</v>
      </c>
      <c r="AD175">
        <f t="shared" si="167"/>
        <v>200.48400000000001</v>
      </c>
      <c r="AE175">
        <f t="shared" si="168"/>
        <v>21.143999999999998</v>
      </c>
      <c r="AF175">
        <f t="shared" si="168"/>
        <v>79.787999999999997</v>
      </c>
      <c r="AG175">
        <f t="shared" si="144"/>
        <v>0</v>
      </c>
      <c r="AH175">
        <f t="shared" si="169"/>
        <v>9.2880000000000003</v>
      </c>
      <c r="AI175">
        <f t="shared" si="169"/>
        <v>0</v>
      </c>
      <c r="AJ175">
        <f t="shared" si="147"/>
        <v>0</v>
      </c>
      <c r="AK175">
        <v>243.89</v>
      </c>
      <c r="AL175">
        <v>10.33</v>
      </c>
      <c r="AM175">
        <v>167.07</v>
      </c>
      <c r="AN175">
        <v>17.62</v>
      </c>
      <c r="AO175">
        <v>66.489999999999995</v>
      </c>
      <c r="AP175">
        <v>0</v>
      </c>
      <c r="AQ175">
        <v>7.74</v>
      </c>
      <c r="AR175">
        <v>0</v>
      </c>
      <c r="AS175">
        <v>0</v>
      </c>
      <c r="AT175">
        <v>68</v>
      </c>
      <c r="AU175">
        <v>48</v>
      </c>
      <c r="AV175">
        <v>1</v>
      </c>
      <c r="AW175">
        <v>1</v>
      </c>
      <c r="AZ175">
        <v>1</v>
      </c>
      <c r="BA175">
        <v>18.559999999999999</v>
      </c>
      <c r="BB175">
        <v>7.7</v>
      </c>
      <c r="BC175">
        <v>5.21</v>
      </c>
      <c r="BD175" t="s">
        <v>719</v>
      </c>
      <c r="BE175" t="s">
        <v>719</v>
      </c>
      <c r="BF175" t="s">
        <v>719</v>
      </c>
      <c r="BG175" t="s">
        <v>719</v>
      </c>
      <c r="BH175">
        <v>0</v>
      </c>
      <c r="BI175">
        <v>2</v>
      </c>
      <c r="BJ175" t="s">
        <v>111</v>
      </c>
      <c r="BM175">
        <v>112001</v>
      </c>
      <c r="BN175">
        <v>0</v>
      </c>
      <c r="BO175" t="s">
        <v>750</v>
      </c>
      <c r="BP175">
        <v>1</v>
      </c>
      <c r="BQ175">
        <v>3</v>
      </c>
      <c r="BR175">
        <v>0</v>
      </c>
      <c r="BS175">
        <v>18.559999999999999</v>
      </c>
      <c r="BT175">
        <v>1</v>
      </c>
      <c r="BU175">
        <v>1</v>
      </c>
      <c r="BV175">
        <v>1</v>
      </c>
      <c r="BW175">
        <v>1</v>
      </c>
      <c r="BX175">
        <v>1</v>
      </c>
      <c r="BY175" t="s">
        <v>719</v>
      </c>
      <c r="BZ175">
        <v>80</v>
      </c>
      <c r="CA175">
        <v>60</v>
      </c>
      <c r="CF175">
        <v>0</v>
      </c>
      <c r="CG175">
        <v>0</v>
      </c>
      <c r="CM175">
        <v>0</v>
      </c>
      <c r="CN175" t="s">
        <v>706</v>
      </c>
      <c r="CO175">
        <v>0</v>
      </c>
      <c r="CP175">
        <f t="shared" si="148"/>
        <v>6156.82</v>
      </c>
      <c r="CQ175">
        <f t="shared" si="149"/>
        <v>53.819299999999998</v>
      </c>
      <c r="CR175">
        <f t="shared" si="150"/>
        <v>1543.7268000000001</v>
      </c>
      <c r="CS175">
        <f t="shared" si="151"/>
        <v>392.43263999999994</v>
      </c>
      <c r="CT175">
        <f t="shared" si="152"/>
        <v>1480.8652799999998</v>
      </c>
      <c r="CU175">
        <f t="shared" si="153"/>
        <v>0</v>
      </c>
      <c r="CV175">
        <f t="shared" si="154"/>
        <v>9.2880000000000003</v>
      </c>
      <c r="CW175">
        <f t="shared" si="155"/>
        <v>0</v>
      </c>
      <c r="CX175">
        <f t="shared" si="156"/>
        <v>0</v>
      </c>
      <c r="CY175">
        <f t="shared" si="157"/>
        <v>2547.6880000000001</v>
      </c>
      <c r="CZ175">
        <f t="shared" si="158"/>
        <v>1798.3679999999999</v>
      </c>
      <c r="DC175" t="s">
        <v>719</v>
      </c>
      <c r="DD175" t="s">
        <v>719</v>
      </c>
      <c r="DE175" t="s">
        <v>744</v>
      </c>
      <c r="DF175" t="s">
        <v>744</v>
      </c>
      <c r="DG175" t="s">
        <v>744</v>
      </c>
      <c r="DH175" t="s">
        <v>719</v>
      </c>
      <c r="DI175" t="s">
        <v>744</v>
      </c>
      <c r="DJ175" t="s">
        <v>744</v>
      </c>
      <c r="DK175" t="s">
        <v>719</v>
      </c>
      <c r="DL175" t="s">
        <v>719</v>
      </c>
      <c r="DM175" t="s">
        <v>719</v>
      </c>
      <c r="DN175">
        <v>0</v>
      </c>
      <c r="DO175">
        <v>0</v>
      </c>
      <c r="DP175">
        <v>1</v>
      </c>
      <c r="DQ175">
        <v>1</v>
      </c>
      <c r="DU175">
        <v>1010</v>
      </c>
      <c r="DV175" t="s">
        <v>106</v>
      </c>
      <c r="DW175" t="s">
        <v>106</v>
      </c>
      <c r="DX175">
        <v>1</v>
      </c>
      <c r="EE175">
        <v>28232192</v>
      </c>
      <c r="EF175">
        <v>3</v>
      </c>
      <c r="EG175" t="s">
        <v>64</v>
      </c>
      <c r="EH175">
        <v>0</v>
      </c>
      <c r="EI175" t="s">
        <v>719</v>
      </c>
      <c r="EJ175">
        <v>2</v>
      </c>
      <c r="EK175">
        <v>112001</v>
      </c>
      <c r="EL175" t="s">
        <v>100</v>
      </c>
      <c r="EM175" t="s">
        <v>101</v>
      </c>
      <c r="EO175" t="s">
        <v>748</v>
      </c>
      <c r="EQ175">
        <v>0</v>
      </c>
      <c r="ER175">
        <v>243.89</v>
      </c>
      <c r="ES175">
        <v>10.33</v>
      </c>
      <c r="ET175">
        <v>167.07</v>
      </c>
      <c r="EU175">
        <v>17.62</v>
      </c>
      <c r="EV175">
        <v>66.489999999999995</v>
      </c>
      <c r="EW175">
        <v>7.74</v>
      </c>
      <c r="EX175">
        <v>0</v>
      </c>
      <c r="EY175">
        <v>0</v>
      </c>
      <c r="FQ175">
        <v>0</v>
      </c>
      <c r="FR175">
        <f t="shared" si="159"/>
        <v>0</v>
      </c>
      <c r="FS175">
        <v>0</v>
      </c>
      <c r="FV175" t="s">
        <v>749</v>
      </c>
      <c r="FW175" t="s">
        <v>751</v>
      </c>
      <c r="FX175">
        <v>80</v>
      </c>
      <c r="FY175">
        <v>60</v>
      </c>
      <c r="GA175" t="s">
        <v>719</v>
      </c>
      <c r="GD175">
        <v>0</v>
      </c>
      <c r="GF175">
        <v>244379589</v>
      </c>
      <c r="GG175">
        <v>2</v>
      </c>
      <c r="GH175">
        <v>1</v>
      </c>
      <c r="GI175">
        <v>4</v>
      </c>
      <c r="GJ175">
        <v>0</v>
      </c>
      <c r="GK175">
        <f>ROUND(R175*(S12)/100,2)</f>
        <v>0</v>
      </c>
      <c r="GL175">
        <f t="shared" si="160"/>
        <v>0</v>
      </c>
      <c r="GM175">
        <f t="shared" si="161"/>
        <v>10502.88</v>
      </c>
      <c r="GN175">
        <f t="shared" si="162"/>
        <v>0</v>
      </c>
      <c r="GO175">
        <f t="shared" si="163"/>
        <v>10502.88</v>
      </c>
      <c r="GP175">
        <f t="shared" si="164"/>
        <v>0</v>
      </c>
      <c r="GR175">
        <v>0</v>
      </c>
      <c r="GS175">
        <v>3</v>
      </c>
      <c r="GT175">
        <v>0</v>
      </c>
      <c r="GU175" t="s">
        <v>719</v>
      </c>
      <c r="GV175">
        <f t="shared" si="165"/>
        <v>0</v>
      </c>
      <c r="GW175">
        <v>1</v>
      </c>
      <c r="GX175">
        <f t="shared" si="166"/>
        <v>0</v>
      </c>
      <c r="HA175">
        <v>0</v>
      </c>
      <c r="HB175">
        <v>0</v>
      </c>
      <c r="IK175">
        <v>0</v>
      </c>
    </row>
    <row r="176" spans="1:255" x14ac:dyDescent="0.2">
      <c r="A176" s="2">
        <v>17</v>
      </c>
      <c r="B176" s="2">
        <v>1</v>
      </c>
      <c r="C176" s="2">
        <f>ROW(SmtRes!A941)</f>
        <v>941</v>
      </c>
      <c r="D176" s="2">
        <f>ROW(EtalonRes!A955)</f>
        <v>955</v>
      </c>
      <c r="E176" s="2" t="s">
        <v>162</v>
      </c>
      <c r="F176" s="2" t="s">
        <v>113</v>
      </c>
      <c r="G176" s="2" t="s">
        <v>163</v>
      </c>
      <c r="H176" s="2" t="s">
        <v>61</v>
      </c>
      <c r="I176" s="2">
        <v>0.2</v>
      </c>
      <c r="J176" s="2">
        <v>0</v>
      </c>
      <c r="K176" s="2"/>
      <c r="L176" s="2"/>
      <c r="M176" s="2"/>
      <c r="N176" s="2"/>
      <c r="O176" s="2">
        <f t="shared" si="128"/>
        <v>633.47</v>
      </c>
      <c r="P176" s="2">
        <f t="shared" si="129"/>
        <v>33.08</v>
      </c>
      <c r="Q176" s="2">
        <f t="shared" si="130"/>
        <v>387.5</v>
      </c>
      <c r="R176" s="2">
        <f t="shared" si="131"/>
        <v>19.739999999999998</v>
      </c>
      <c r="S176" s="2">
        <f t="shared" si="132"/>
        <v>212.89</v>
      </c>
      <c r="T176" s="2">
        <f t="shared" si="133"/>
        <v>0</v>
      </c>
      <c r="U176" s="2">
        <f t="shared" si="134"/>
        <v>25.680000000000003</v>
      </c>
      <c r="V176" s="2">
        <f t="shared" si="135"/>
        <v>0</v>
      </c>
      <c r="W176" s="2">
        <f t="shared" si="136"/>
        <v>0</v>
      </c>
      <c r="X176" s="2">
        <f t="shared" si="137"/>
        <v>186.1</v>
      </c>
      <c r="Y176" s="2">
        <f t="shared" si="138"/>
        <v>139.58000000000001</v>
      </c>
      <c r="Z176" s="2"/>
      <c r="AA176" s="2">
        <v>28925307</v>
      </c>
      <c r="AB176" s="2">
        <f t="shared" si="139"/>
        <v>3167.366</v>
      </c>
      <c r="AC176" s="2">
        <f t="shared" si="140"/>
        <v>165.41</v>
      </c>
      <c r="AD176" s="2">
        <f t="shared" si="167"/>
        <v>1937.52</v>
      </c>
      <c r="AE176" s="2">
        <f t="shared" si="168"/>
        <v>98.712000000000003</v>
      </c>
      <c r="AF176" s="2">
        <f t="shared" si="168"/>
        <v>1064.4359999999999</v>
      </c>
      <c r="AG176" s="2">
        <f t="shared" si="144"/>
        <v>0</v>
      </c>
      <c r="AH176" s="2">
        <f t="shared" si="169"/>
        <v>128.4</v>
      </c>
      <c r="AI176" s="2">
        <f t="shared" si="169"/>
        <v>0</v>
      </c>
      <c r="AJ176" s="2">
        <f t="shared" si="147"/>
        <v>0</v>
      </c>
      <c r="AK176" s="2">
        <v>2667.04</v>
      </c>
      <c r="AL176" s="2">
        <v>165.41</v>
      </c>
      <c r="AM176" s="2">
        <v>1614.6</v>
      </c>
      <c r="AN176" s="2">
        <v>82.26</v>
      </c>
      <c r="AO176" s="2">
        <v>887.03</v>
      </c>
      <c r="AP176" s="2">
        <v>0</v>
      </c>
      <c r="AQ176" s="2">
        <v>107</v>
      </c>
      <c r="AR176" s="2">
        <v>0</v>
      </c>
      <c r="AS176" s="2">
        <v>0</v>
      </c>
      <c r="AT176" s="2">
        <v>80</v>
      </c>
      <c r="AU176" s="2">
        <v>60</v>
      </c>
      <c r="AV176" s="2">
        <v>1</v>
      </c>
      <c r="AW176" s="2">
        <v>1</v>
      </c>
      <c r="AX176" s="2"/>
      <c r="AY176" s="2"/>
      <c r="AZ176" s="2">
        <v>1</v>
      </c>
      <c r="BA176" s="2">
        <v>1</v>
      </c>
      <c r="BB176" s="2">
        <v>1</v>
      </c>
      <c r="BC176" s="2">
        <v>1</v>
      </c>
      <c r="BD176" s="2" t="s">
        <v>719</v>
      </c>
      <c r="BE176" s="2" t="s">
        <v>719</v>
      </c>
      <c r="BF176" s="2" t="s">
        <v>719</v>
      </c>
      <c r="BG176" s="2" t="s">
        <v>719</v>
      </c>
      <c r="BH176" s="2">
        <v>0</v>
      </c>
      <c r="BI176" s="2">
        <v>2</v>
      </c>
      <c r="BJ176" s="2" t="s">
        <v>115</v>
      </c>
      <c r="BK176" s="2"/>
      <c r="BL176" s="2"/>
      <c r="BM176" s="2">
        <v>106001</v>
      </c>
      <c r="BN176" s="2">
        <v>0</v>
      </c>
      <c r="BO176" s="2" t="s">
        <v>719</v>
      </c>
      <c r="BP176" s="2">
        <v>0</v>
      </c>
      <c r="BQ176" s="2">
        <v>3</v>
      </c>
      <c r="BR176" s="2">
        <v>0</v>
      </c>
      <c r="BS176" s="2">
        <v>1</v>
      </c>
      <c r="BT176" s="2">
        <v>1</v>
      </c>
      <c r="BU176" s="2">
        <v>1</v>
      </c>
      <c r="BV176" s="2">
        <v>1</v>
      </c>
      <c r="BW176" s="2">
        <v>1</v>
      </c>
      <c r="BX176" s="2">
        <v>1</v>
      </c>
      <c r="BY176" s="2" t="s">
        <v>719</v>
      </c>
      <c r="BZ176" s="2">
        <v>80</v>
      </c>
      <c r="CA176" s="2">
        <v>60</v>
      </c>
      <c r="CB176" s="2"/>
      <c r="CC176" s="2"/>
      <c r="CD176" s="2"/>
      <c r="CE176" s="2"/>
      <c r="CF176" s="2">
        <v>0</v>
      </c>
      <c r="CG176" s="2">
        <v>0</v>
      </c>
      <c r="CH176" s="2"/>
      <c r="CI176" s="2"/>
      <c r="CJ176" s="2"/>
      <c r="CK176" s="2"/>
      <c r="CL176" s="2"/>
      <c r="CM176" s="2">
        <v>0</v>
      </c>
      <c r="CN176" s="2" t="s">
        <v>706</v>
      </c>
      <c r="CO176" s="2">
        <v>0</v>
      </c>
      <c r="CP176" s="2">
        <f t="shared" si="148"/>
        <v>633.47</v>
      </c>
      <c r="CQ176" s="2">
        <f t="shared" si="149"/>
        <v>165.41</v>
      </c>
      <c r="CR176" s="2">
        <f t="shared" si="150"/>
        <v>1937.52</v>
      </c>
      <c r="CS176" s="2">
        <f t="shared" si="151"/>
        <v>98.712000000000003</v>
      </c>
      <c r="CT176" s="2">
        <f t="shared" si="152"/>
        <v>1064.4359999999999</v>
      </c>
      <c r="CU176" s="2">
        <f t="shared" si="153"/>
        <v>0</v>
      </c>
      <c r="CV176" s="2">
        <f t="shared" si="154"/>
        <v>128.4</v>
      </c>
      <c r="CW176" s="2">
        <f t="shared" si="155"/>
        <v>0</v>
      </c>
      <c r="CX176" s="2">
        <f t="shared" si="156"/>
        <v>0</v>
      </c>
      <c r="CY176" s="2">
        <f t="shared" si="157"/>
        <v>186.10400000000001</v>
      </c>
      <c r="CZ176" s="2">
        <f t="shared" si="158"/>
        <v>139.578</v>
      </c>
      <c r="DA176" s="2"/>
      <c r="DB176" s="2"/>
      <c r="DC176" s="2" t="s">
        <v>719</v>
      </c>
      <c r="DD176" s="2" t="s">
        <v>719</v>
      </c>
      <c r="DE176" s="2" t="s">
        <v>744</v>
      </c>
      <c r="DF176" s="2" t="s">
        <v>744</v>
      </c>
      <c r="DG176" s="2" t="s">
        <v>744</v>
      </c>
      <c r="DH176" s="2" t="s">
        <v>719</v>
      </c>
      <c r="DI176" s="2" t="s">
        <v>744</v>
      </c>
      <c r="DJ176" s="2" t="s">
        <v>744</v>
      </c>
      <c r="DK176" s="2" t="s">
        <v>719</v>
      </c>
      <c r="DL176" s="2" t="s">
        <v>719</v>
      </c>
      <c r="DM176" s="2" t="s">
        <v>719</v>
      </c>
      <c r="DN176" s="2">
        <v>0</v>
      </c>
      <c r="DO176" s="2">
        <v>0</v>
      </c>
      <c r="DP176" s="2">
        <v>1</v>
      </c>
      <c r="DQ176" s="2">
        <v>1</v>
      </c>
      <c r="DR176" s="2"/>
      <c r="DS176" s="2"/>
      <c r="DT176" s="2"/>
      <c r="DU176" s="2">
        <v>1009</v>
      </c>
      <c r="DV176" s="2" t="s">
        <v>61</v>
      </c>
      <c r="DW176" s="2" t="s">
        <v>61</v>
      </c>
      <c r="DX176" s="2">
        <v>1000</v>
      </c>
      <c r="DY176" s="2"/>
      <c r="DZ176" s="2"/>
      <c r="EA176" s="2"/>
      <c r="EB176" s="2"/>
      <c r="EC176" s="2"/>
      <c r="ED176" s="2"/>
      <c r="EE176" s="2">
        <v>28232181</v>
      </c>
      <c r="EF176" s="2">
        <v>3</v>
      </c>
      <c r="EG176" s="2" t="s">
        <v>64</v>
      </c>
      <c r="EH176" s="2">
        <v>0</v>
      </c>
      <c r="EI176" s="2" t="s">
        <v>719</v>
      </c>
      <c r="EJ176" s="2">
        <v>2</v>
      </c>
      <c r="EK176" s="2">
        <v>106001</v>
      </c>
      <c r="EL176" s="2" t="s">
        <v>65</v>
      </c>
      <c r="EM176" s="2" t="s">
        <v>66</v>
      </c>
      <c r="EN176" s="2"/>
      <c r="EO176" s="2" t="s">
        <v>748</v>
      </c>
      <c r="EP176" s="2"/>
      <c r="EQ176" s="2">
        <v>0</v>
      </c>
      <c r="ER176" s="2">
        <v>2667.04</v>
      </c>
      <c r="ES176" s="2">
        <v>165.41</v>
      </c>
      <c r="ET176" s="2">
        <v>1614.6</v>
      </c>
      <c r="EU176" s="2">
        <v>82.26</v>
      </c>
      <c r="EV176" s="2">
        <v>887.03</v>
      </c>
      <c r="EW176" s="2">
        <v>107</v>
      </c>
      <c r="EX176" s="2">
        <v>0</v>
      </c>
      <c r="EY176" s="2">
        <v>0</v>
      </c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>
        <v>0</v>
      </c>
      <c r="FR176" s="2">
        <f t="shared" si="159"/>
        <v>0</v>
      </c>
      <c r="FS176" s="2">
        <v>0</v>
      </c>
      <c r="FT176" s="2"/>
      <c r="FU176" s="2"/>
      <c r="FV176" s="2"/>
      <c r="FW176" s="2"/>
      <c r="FX176" s="2">
        <v>80</v>
      </c>
      <c r="FY176" s="2">
        <v>60</v>
      </c>
      <c r="FZ176" s="2"/>
      <c r="GA176" s="2" t="s">
        <v>719</v>
      </c>
      <c r="GB176" s="2"/>
      <c r="GC176" s="2"/>
      <c r="GD176" s="2">
        <v>0</v>
      </c>
      <c r="GE176" s="2"/>
      <c r="GF176" s="2">
        <v>-23699377</v>
      </c>
      <c r="GG176" s="2">
        <v>2</v>
      </c>
      <c r="GH176" s="2">
        <v>1</v>
      </c>
      <c r="GI176" s="2">
        <v>-2</v>
      </c>
      <c r="GJ176" s="2">
        <v>0</v>
      </c>
      <c r="GK176" s="2">
        <f>ROUND(R176*(R12)/100,2)</f>
        <v>0</v>
      </c>
      <c r="GL176" s="2">
        <f t="shared" si="160"/>
        <v>0</v>
      </c>
      <c r="GM176" s="2">
        <f t="shared" si="161"/>
        <v>959.15</v>
      </c>
      <c r="GN176" s="2">
        <f t="shared" si="162"/>
        <v>0</v>
      </c>
      <c r="GO176" s="2">
        <f t="shared" si="163"/>
        <v>959.15</v>
      </c>
      <c r="GP176" s="2">
        <f t="shared" si="164"/>
        <v>0</v>
      </c>
      <c r="GQ176" s="2"/>
      <c r="GR176" s="2">
        <v>0</v>
      </c>
      <c r="GS176" s="2">
        <v>3</v>
      </c>
      <c r="GT176" s="2">
        <v>0</v>
      </c>
      <c r="GU176" s="2" t="s">
        <v>719</v>
      </c>
      <c r="GV176" s="2">
        <f t="shared" si="165"/>
        <v>0</v>
      </c>
      <c r="GW176" s="2">
        <v>1</v>
      </c>
      <c r="GX176" s="2">
        <f t="shared" si="166"/>
        <v>0</v>
      </c>
      <c r="GY176" s="2"/>
      <c r="GZ176" s="2"/>
      <c r="HA176" s="2">
        <v>0</v>
      </c>
      <c r="HB176" s="2">
        <v>0</v>
      </c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>
        <v>0</v>
      </c>
      <c r="IL176" s="2"/>
      <c r="IM176" s="2"/>
      <c r="IN176" s="2"/>
      <c r="IO176" s="2"/>
      <c r="IP176" s="2"/>
      <c r="IQ176" s="2"/>
      <c r="IR176" s="2"/>
      <c r="IS176" s="2"/>
      <c r="IT176" s="2"/>
      <c r="IU176" s="2"/>
    </row>
    <row r="177" spans="1:255" x14ac:dyDescent="0.2">
      <c r="A177">
        <v>17</v>
      </c>
      <c r="B177">
        <v>1</v>
      </c>
      <c r="C177">
        <f>ROW(SmtRes!A950)</f>
        <v>950</v>
      </c>
      <c r="D177">
        <f>ROW(EtalonRes!A964)</f>
        <v>964</v>
      </c>
      <c r="E177" t="s">
        <v>162</v>
      </c>
      <c r="F177" t="s">
        <v>113</v>
      </c>
      <c r="G177" t="s">
        <v>163</v>
      </c>
      <c r="H177" t="s">
        <v>61</v>
      </c>
      <c r="I177">
        <v>0.2</v>
      </c>
      <c r="J177">
        <v>0</v>
      </c>
      <c r="O177">
        <f t="shared" si="128"/>
        <v>7107.33</v>
      </c>
      <c r="P177">
        <f t="shared" si="129"/>
        <v>172.36</v>
      </c>
      <c r="Q177">
        <f t="shared" si="130"/>
        <v>2983.78</v>
      </c>
      <c r="R177">
        <f t="shared" si="131"/>
        <v>366.42</v>
      </c>
      <c r="S177">
        <f t="shared" si="132"/>
        <v>3951.19</v>
      </c>
      <c r="T177">
        <f t="shared" si="133"/>
        <v>0</v>
      </c>
      <c r="U177">
        <f t="shared" si="134"/>
        <v>25.680000000000003</v>
      </c>
      <c r="V177">
        <f t="shared" si="135"/>
        <v>0</v>
      </c>
      <c r="W177">
        <f t="shared" si="136"/>
        <v>0</v>
      </c>
      <c r="X177">
        <f t="shared" si="137"/>
        <v>2935.97</v>
      </c>
      <c r="Y177">
        <f t="shared" si="138"/>
        <v>2072.4499999999998</v>
      </c>
      <c r="AA177">
        <v>28925308</v>
      </c>
      <c r="AB177">
        <f t="shared" si="139"/>
        <v>3167.366</v>
      </c>
      <c r="AC177">
        <f t="shared" si="140"/>
        <v>165.41</v>
      </c>
      <c r="AD177">
        <f t="shared" si="167"/>
        <v>1937.52</v>
      </c>
      <c r="AE177">
        <f t="shared" si="168"/>
        <v>98.712000000000003</v>
      </c>
      <c r="AF177">
        <f t="shared" si="168"/>
        <v>1064.4359999999999</v>
      </c>
      <c r="AG177">
        <f t="shared" si="144"/>
        <v>0</v>
      </c>
      <c r="AH177">
        <f t="shared" si="169"/>
        <v>128.4</v>
      </c>
      <c r="AI177">
        <f t="shared" si="169"/>
        <v>0</v>
      </c>
      <c r="AJ177">
        <f t="shared" si="147"/>
        <v>0</v>
      </c>
      <c r="AK177">
        <v>2667.04</v>
      </c>
      <c r="AL177">
        <v>165.41</v>
      </c>
      <c r="AM177">
        <v>1614.6</v>
      </c>
      <c r="AN177">
        <v>82.26</v>
      </c>
      <c r="AO177">
        <v>887.03</v>
      </c>
      <c r="AP177">
        <v>0</v>
      </c>
      <c r="AQ177">
        <v>107</v>
      </c>
      <c r="AR177">
        <v>0</v>
      </c>
      <c r="AS177">
        <v>0</v>
      </c>
      <c r="AT177">
        <v>68</v>
      </c>
      <c r="AU177">
        <v>48</v>
      </c>
      <c r="AV177">
        <v>1</v>
      </c>
      <c r="AW177">
        <v>1</v>
      </c>
      <c r="AZ177">
        <v>1</v>
      </c>
      <c r="BA177">
        <v>18.559999999999999</v>
      </c>
      <c r="BB177">
        <v>7.7</v>
      </c>
      <c r="BC177">
        <v>5.21</v>
      </c>
      <c r="BD177" t="s">
        <v>719</v>
      </c>
      <c r="BE177" t="s">
        <v>719</v>
      </c>
      <c r="BF177" t="s">
        <v>719</v>
      </c>
      <c r="BG177" t="s">
        <v>719</v>
      </c>
      <c r="BH177">
        <v>0</v>
      </c>
      <c r="BI177">
        <v>2</v>
      </c>
      <c r="BJ177" t="s">
        <v>115</v>
      </c>
      <c r="BM177">
        <v>106001</v>
      </c>
      <c r="BN177">
        <v>0</v>
      </c>
      <c r="BO177" t="s">
        <v>750</v>
      </c>
      <c r="BP177">
        <v>1</v>
      </c>
      <c r="BQ177">
        <v>3</v>
      </c>
      <c r="BR177">
        <v>0</v>
      </c>
      <c r="BS177">
        <v>18.559999999999999</v>
      </c>
      <c r="BT177">
        <v>1</v>
      </c>
      <c r="BU177">
        <v>1</v>
      </c>
      <c r="BV177">
        <v>1</v>
      </c>
      <c r="BW177">
        <v>1</v>
      </c>
      <c r="BX177">
        <v>1</v>
      </c>
      <c r="BY177" t="s">
        <v>719</v>
      </c>
      <c r="BZ177">
        <v>80</v>
      </c>
      <c r="CA177">
        <v>60</v>
      </c>
      <c r="CF177">
        <v>0</v>
      </c>
      <c r="CG177">
        <v>0</v>
      </c>
      <c r="CM177">
        <v>0</v>
      </c>
      <c r="CN177" t="s">
        <v>706</v>
      </c>
      <c r="CO177">
        <v>0</v>
      </c>
      <c r="CP177">
        <f t="shared" si="148"/>
        <v>7107.33</v>
      </c>
      <c r="CQ177">
        <f t="shared" si="149"/>
        <v>861.78610000000003</v>
      </c>
      <c r="CR177">
        <f t="shared" si="150"/>
        <v>14918.904</v>
      </c>
      <c r="CS177">
        <f t="shared" si="151"/>
        <v>1832.0947199999998</v>
      </c>
      <c r="CT177">
        <f t="shared" si="152"/>
        <v>19755.932159999997</v>
      </c>
      <c r="CU177">
        <f t="shared" si="153"/>
        <v>0</v>
      </c>
      <c r="CV177">
        <f t="shared" si="154"/>
        <v>128.4</v>
      </c>
      <c r="CW177">
        <f t="shared" si="155"/>
        <v>0</v>
      </c>
      <c r="CX177">
        <f t="shared" si="156"/>
        <v>0</v>
      </c>
      <c r="CY177">
        <f t="shared" si="157"/>
        <v>2935.9748</v>
      </c>
      <c r="CZ177">
        <f t="shared" si="158"/>
        <v>2072.4527999999996</v>
      </c>
      <c r="DC177" t="s">
        <v>719</v>
      </c>
      <c r="DD177" t="s">
        <v>719</v>
      </c>
      <c r="DE177" t="s">
        <v>744</v>
      </c>
      <c r="DF177" t="s">
        <v>744</v>
      </c>
      <c r="DG177" t="s">
        <v>744</v>
      </c>
      <c r="DH177" t="s">
        <v>719</v>
      </c>
      <c r="DI177" t="s">
        <v>744</v>
      </c>
      <c r="DJ177" t="s">
        <v>744</v>
      </c>
      <c r="DK177" t="s">
        <v>719</v>
      </c>
      <c r="DL177" t="s">
        <v>719</v>
      </c>
      <c r="DM177" t="s">
        <v>719</v>
      </c>
      <c r="DN177">
        <v>0</v>
      </c>
      <c r="DO177">
        <v>0</v>
      </c>
      <c r="DP177">
        <v>1</v>
      </c>
      <c r="DQ177">
        <v>1</v>
      </c>
      <c r="DU177">
        <v>1009</v>
      </c>
      <c r="DV177" t="s">
        <v>61</v>
      </c>
      <c r="DW177" t="s">
        <v>61</v>
      </c>
      <c r="DX177">
        <v>1000</v>
      </c>
      <c r="EE177">
        <v>28232181</v>
      </c>
      <c r="EF177">
        <v>3</v>
      </c>
      <c r="EG177" t="s">
        <v>64</v>
      </c>
      <c r="EH177">
        <v>0</v>
      </c>
      <c r="EI177" t="s">
        <v>719</v>
      </c>
      <c r="EJ177">
        <v>2</v>
      </c>
      <c r="EK177">
        <v>106001</v>
      </c>
      <c r="EL177" t="s">
        <v>65</v>
      </c>
      <c r="EM177" t="s">
        <v>66</v>
      </c>
      <c r="EO177" t="s">
        <v>748</v>
      </c>
      <c r="EQ177">
        <v>0</v>
      </c>
      <c r="ER177">
        <v>2667.04</v>
      </c>
      <c r="ES177">
        <v>165.41</v>
      </c>
      <c r="ET177">
        <v>1614.6</v>
      </c>
      <c r="EU177">
        <v>82.26</v>
      </c>
      <c r="EV177">
        <v>887.03</v>
      </c>
      <c r="EW177">
        <v>107</v>
      </c>
      <c r="EX177">
        <v>0</v>
      </c>
      <c r="EY177">
        <v>0</v>
      </c>
      <c r="FQ177">
        <v>0</v>
      </c>
      <c r="FR177">
        <f t="shared" si="159"/>
        <v>0</v>
      </c>
      <c r="FS177">
        <v>0</v>
      </c>
      <c r="FV177" t="s">
        <v>749</v>
      </c>
      <c r="FW177" t="s">
        <v>751</v>
      </c>
      <c r="FX177">
        <v>80</v>
      </c>
      <c r="FY177">
        <v>60</v>
      </c>
      <c r="GA177" t="s">
        <v>719</v>
      </c>
      <c r="GD177">
        <v>0</v>
      </c>
      <c r="GF177">
        <v>-23699377</v>
      </c>
      <c r="GG177">
        <v>2</v>
      </c>
      <c r="GH177">
        <v>1</v>
      </c>
      <c r="GI177">
        <v>4</v>
      </c>
      <c r="GJ177">
        <v>0</v>
      </c>
      <c r="GK177">
        <f>ROUND(R177*(S12)/100,2)</f>
        <v>0</v>
      </c>
      <c r="GL177">
        <f t="shared" si="160"/>
        <v>0</v>
      </c>
      <c r="GM177">
        <f t="shared" si="161"/>
        <v>12115.75</v>
      </c>
      <c r="GN177">
        <f t="shared" si="162"/>
        <v>0</v>
      </c>
      <c r="GO177">
        <f t="shared" si="163"/>
        <v>12115.75</v>
      </c>
      <c r="GP177">
        <f t="shared" si="164"/>
        <v>0</v>
      </c>
      <c r="GR177">
        <v>0</v>
      </c>
      <c r="GS177">
        <v>3</v>
      </c>
      <c r="GT177">
        <v>0</v>
      </c>
      <c r="GU177" t="s">
        <v>719</v>
      </c>
      <c r="GV177">
        <f t="shared" si="165"/>
        <v>0</v>
      </c>
      <c r="GW177">
        <v>1</v>
      </c>
      <c r="GX177">
        <f t="shared" si="166"/>
        <v>0</v>
      </c>
      <c r="HA177">
        <v>0</v>
      </c>
      <c r="HB177">
        <v>0</v>
      </c>
      <c r="IK177">
        <v>0</v>
      </c>
    </row>
    <row r="178" spans="1:255" x14ac:dyDescent="0.2">
      <c r="A178" s="2">
        <v>17</v>
      </c>
      <c r="B178" s="2">
        <v>1</v>
      </c>
      <c r="C178" s="2">
        <f>ROW(SmtRes!A971)</f>
        <v>971</v>
      </c>
      <c r="D178" s="2">
        <f>ROW(EtalonRes!A986)</f>
        <v>986</v>
      </c>
      <c r="E178" s="2" t="s">
        <v>164</v>
      </c>
      <c r="F178" s="2" t="s">
        <v>117</v>
      </c>
      <c r="G178" s="2" t="s">
        <v>165</v>
      </c>
      <c r="H178" s="2" t="s">
        <v>61</v>
      </c>
      <c r="I178" s="2">
        <v>0.26</v>
      </c>
      <c r="J178" s="2">
        <v>0</v>
      </c>
      <c r="K178" s="2"/>
      <c r="L178" s="2"/>
      <c r="M178" s="2"/>
      <c r="N178" s="2"/>
      <c r="O178" s="2">
        <f t="shared" si="128"/>
        <v>768.63</v>
      </c>
      <c r="P178" s="2">
        <f t="shared" si="129"/>
        <v>47.33</v>
      </c>
      <c r="Q178" s="2">
        <f t="shared" si="130"/>
        <v>612.94000000000005</v>
      </c>
      <c r="R178" s="2">
        <f t="shared" si="131"/>
        <v>43.7</v>
      </c>
      <c r="S178" s="2">
        <f t="shared" si="132"/>
        <v>108.36</v>
      </c>
      <c r="T178" s="2">
        <f t="shared" si="133"/>
        <v>0</v>
      </c>
      <c r="U178" s="2">
        <f t="shared" si="134"/>
        <v>12.066444000000001</v>
      </c>
      <c r="V178" s="2">
        <f t="shared" si="135"/>
        <v>0</v>
      </c>
      <c r="W178" s="2">
        <f t="shared" si="136"/>
        <v>0</v>
      </c>
      <c r="X178" s="2">
        <f t="shared" si="137"/>
        <v>136.85</v>
      </c>
      <c r="Y178" s="2">
        <f t="shared" si="138"/>
        <v>109.48</v>
      </c>
      <c r="Z178" s="2"/>
      <c r="AA178" s="2">
        <v>28925307</v>
      </c>
      <c r="AB178" s="2">
        <f t="shared" si="139"/>
        <v>2956.25</v>
      </c>
      <c r="AC178" s="2">
        <f t="shared" si="140"/>
        <v>182.03</v>
      </c>
      <c r="AD178" s="2">
        <f>ROUND((((((ET178*1.2)*1.25))-(((EU178*1.2)*1.25)))+AE178),6)</f>
        <v>2357.46</v>
      </c>
      <c r="AE178" s="2">
        <f>ROUND((((EU178*1.2)*1.25)),6)</f>
        <v>168.09</v>
      </c>
      <c r="AF178" s="2">
        <f>ROUND((((EV178*1.2)*1.15)),6)</f>
        <v>416.76</v>
      </c>
      <c r="AG178" s="2">
        <f t="shared" si="144"/>
        <v>0</v>
      </c>
      <c r="AH178" s="2">
        <f>(((EW178*1.2)*1.15))</f>
        <v>46.409399999999998</v>
      </c>
      <c r="AI178" s="2">
        <f>(((EX178*1.2)*1.25))</f>
        <v>0</v>
      </c>
      <c r="AJ178" s="2">
        <f t="shared" si="147"/>
        <v>0</v>
      </c>
      <c r="AK178" s="2">
        <v>2055.67</v>
      </c>
      <c r="AL178" s="2">
        <v>182.03</v>
      </c>
      <c r="AM178" s="2">
        <v>1571.64</v>
      </c>
      <c r="AN178" s="2">
        <v>112.06</v>
      </c>
      <c r="AO178" s="2">
        <v>302</v>
      </c>
      <c r="AP178" s="2">
        <v>0</v>
      </c>
      <c r="AQ178" s="2">
        <v>33.630000000000003</v>
      </c>
      <c r="AR178" s="2">
        <v>0</v>
      </c>
      <c r="AS178" s="2">
        <v>0</v>
      </c>
      <c r="AT178" s="2">
        <v>90</v>
      </c>
      <c r="AU178" s="2">
        <v>72</v>
      </c>
      <c r="AV178" s="2">
        <v>1</v>
      </c>
      <c r="AW178" s="2">
        <v>1</v>
      </c>
      <c r="AX178" s="2"/>
      <c r="AY178" s="2"/>
      <c r="AZ178" s="2">
        <v>1</v>
      </c>
      <c r="BA178" s="2">
        <v>1</v>
      </c>
      <c r="BB178" s="2">
        <v>1</v>
      </c>
      <c r="BC178" s="2">
        <v>1</v>
      </c>
      <c r="BD178" s="2" t="s">
        <v>719</v>
      </c>
      <c r="BE178" s="2" t="s">
        <v>719</v>
      </c>
      <c r="BF178" s="2" t="s">
        <v>719</v>
      </c>
      <c r="BG178" s="2" t="s">
        <v>719</v>
      </c>
      <c r="BH178" s="2">
        <v>0</v>
      </c>
      <c r="BI178" s="2">
        <v>1</v>
      </c>
      <c r="BJ178" s="2" t="s">
        <v>119</v>
      </c>
      <c r="BK178" s="2"/>
      <c r="BL178" s="2"/>
      <c r="BM178" s="2">
        <v>9001</v>
      </c>
      <c r="BN178" s="2">
        <v>0</v>
      </c>
      <c r="BO178" s="2" t="s">
        <v>719</v>
      </c>
      <c r="BP178" s="2">
        <v>0</v>
      </c>
      <c r="BQ178" s="2">
        <v>2</v>
      </c>
      <c r="BR178" s="2">
        <v>0</v>
      </c>
      <c r="BS178" s="2">
        <v>1</v>
      </c>
      <c r="BT178" s="2">
        <v>1</v>
      </c>
      <c r="BU178" s="2">
        <v>1</v>
      </c>
      <c r="BV178" s="2">
        <v>1</v>
      </c>
      <c r="BW178" s="2">
        <v>1</v>
      </c>
      <c r="BX178" s="2">
        <v>1</v>
      </c>
      <c r="BY178" s="2" t="s">
        <v>719</v>
      </c>
      <c r="BZ178" s="2">
        <v>90</v>
      </c>
      <c r="CA178" s="2">
        <v>85</v>
      </c>
      <c r="CB178" s="2"/>
      <c r="CC178" s="2"/>
      <c r="CD178" s="2"/>
      <c r="CE178" s="2"/>
      <c r="CF178" s="2">
        <v>0</v>
      </c>
      <c r="CG178" s="2">
        <v>0</v>
      </c>
      <c r="CH178" s="2"/>
      <c r="CI178" s="2"/>
      <c r="CJ178" s="2"/>
      <c r="CK178" s="2"/>
      <c r="CL178" s="2"/>
      <c r="CM178" s="2">
        <v>0</v>
      </c>
      <c r="CN178" s="2" t="s">
        <v>714</v>
      </c>
      <c r="CO178" s="2">
        <v>0</v>
      </c>
      <c r="CP178" s="2">
        <f t="shared" si="148"/>
        <v>768.63000000000011</v>
      </c>
      <c r="CQ178" s="2">
        <f t="shared" si="149"/>
        <v>182.03</v>
      </c>
      <c r="CR178" s="2">
        <f t="shared" si="150"/>
        <v>2357.46</v>
      </c>
      <c r="CS178" s="2">
        <f t="shared" si="151"/>
        <v>168.09</v>
      </c>
      <c r="CT178" s="2">
        <f t="shared" si="152"/>
        <v>416.76</v>
      </c>
      <c r="CU178" s="2">
        <f t="shared" si="153"/>
        <v>0</v>
      </c>
      <c r="CV178" s="2">
        <f t="shared" si="154"/>
        <v>46.409399999999998</v>
      </c>
      <c r="CW178" s="2">
        <f t="shared" si="155"/>
        <v>0</v>
      </c>
      <c r="CX178" s="2">
        <f t="shared" si="156"/>
        <v>0</v>
      </c>
      <c r="CY178" s="2">
        <f t="shared" si="157"/>
        <v>136.85399999999998</v>
      </c>
      <c r="CZ178" s="2">
        <f t="shared" si="158"/>
        <v>109.4832</v>
      </c>
      <c r="DA178" s="2"/>
      <c r="DB178" s="2"/>
      <c r="DC178" s="2" t="s">
        <v>719</v>
      </c>
      <c r="DD178" s="2" t="s">
        <v>719</v>
      </c>
      <c r="DE178" s="2" t="s">
        <v>140</v>
      </c>
      <c r="DF178" s="2" t="s">
        <v>140</v>
      </c>
      <c r="DG178" s="2" t="s">
        <v>141</v>
      </c>
      <c r="DH178" s="2" t="s">
        <v>719</v>
      </c>
      <c r="DI178" s="2" t="s">
        <v>141</v>
      </c>
      <c r="DJ178" s="2" t="s">
        <v>140</v>
      </c>
      <c r="DK178" s="2" t="s">
        <v>719</v>
      </c>
      <c r="DL178" s="2" t="s">
        <v>719</v>
      </c>
      <c r="DM178" s="2" t="s">
        <v>719</v>
      </c>
      <c r="DN178" s="2">
        <v>0</v>
      </c>
      <c r="DO178" s="2">
        <v>0</v>
      </c>
      <c r="DP178" s="2">
        <v>1</v>
      </c>
      <c r="DQ178" s="2">
        <v>1</v>
      </c>
      <c r="DR178" s="2"/>
      <c r="DS178" s="2"/>
      <c r="DT178" s="2"/>
      <c r="DU178" s="2">
        <v>1009</v>
      </c>
      <c r="DV178" s="2" t="s">
        <v>61</v>
      </c>
      <c r="DW178" s="2" t="s">
        <v>61</v>
      </c>
      <c r="DX178" s="2">
        <v>1000</v>
      </c>
      <c r="DY178" s="2"/>
      <c r="DZ178" s="2"/>
      <c r="EA178" s="2"/>
      <c r="EB178" s="2"/>
      <c r="EC178" s="2"/>
      <c r="ED178" s="2"/>
      <c r="EE178" s="2">
        <v>28232299</v>
      </c>
      <c r="EF178" s="2">
        <v>2</v>
      </c>
      <c r="EG178" s="2" t="s">
        <v>745</v>
      </c>
      <c r="EH178" s="2">
        <v>0</v>
      </c>
      <c r="EI178" s="2" t="s">
        <v>719</v>
      </c>
      <c r="EJ178" s="2">
        <v>1</v>
      </c>
      <c r="EK178" s="2">
        <v>9001</v>
      </c>
      <c r="EL178" s="2" t="s">
        <v>91</v>
      </c>
      <c r="EM178" s="2" t="s">
        <v>92</v>
      </c>
      <c r="EN178" s="2"/>
      <c r="EO178" s="2" t="s">
        <v>142</v>
      </c>
      <c r="EP178" s="2"/>
      <c r="EQ178" s="2">
        <v>0</v>
      </c>
      <c r="ER178" s="2">
        <v>2055.67</v>
      </c>
      <c r="ES178" s="2">
        <v>182.03</v>
      </c>
      <c r="ET178" s="2">
        <v>1571.64</v>
      </c>
      <c r="EU178" s="2">
        <v>112.06</v>
      </c>
      <c r="EV178" s="2">
        <v>302</v>
      </c>
      <c r="EW178" s="2">
        <v>33.630000000000003</v>
      </c>
      <c r="EX178" s="2">
        <v>0</v>
      </c>
      <c r="EY178" s="2">
        <v>0</v>
      </c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>
        <v>0</v>
      </c>
      <c r="FR178" s="2">
        <f t="shared" si="159"/>
        <v>0</v>
      </c>
      <c r="FS178" s="2">
        <v>0</v>
      </c>
      <c r="FT178" s="2"/>
      <c r="FU178" s="2" t="s">
        <v>749</v>
      </c>
      <c r="FV178" s="2"/>
      <c r="FW178" s="2"/>
      <c r="FX178" s="2">
        <v>90</v>
      </c>
      <c r="FY178" s="2">
        <v>72.25</v>
      </c>
      <c r="FZ178" s="2"/>
      <c r="GA178" s="2" t="s">
        <v>719</v>
      </c>
      <c r="GB178" s="2"/>
      <c r="GC178" s="2"/>
      <c r="GD178" s="2">
        <v>0</v>
      </c>
      <c r="GE178" s="2"/>
      <c r="GF178" s="2">
        <v>-72705273</v>
      </c>
      <c r="GG178" s="2">
        <v>2</v>
      </c>
      <c r="GH178" s="2">
        <v>1</v>
      </c>
      <c r="GI178" s="2">
        <v>-2</v>
      </c>
      <c r="GJ178" s="2">
        <v>0</v>
      </c>
      <c r="GK178" s="2">
        <f>ROUND(R178*(R12)/100,2)</f>
        <v>0</v>
      </c>
      <c r="GL178" s="2">
        <f t="shared" si="160"/>
        <v>0</v>
      </c>
      <c r="GM178" s="2">
        <f t="shared" si="161"/>
        <v>1014.96</v>
      </c>
      <c r="GN178" s="2">
        <f t="shared" si="162"/>
        <v>1014.96</v>
      </c>
      <c r="GO178" s="2">
        <f t="shared" si="163"/>
        <v>0</v>
      </c>
      <c r="GP178" s="2">
        <f t="shared" si="164"/>
        <v>0</v>
      </c>
      <c r="GQ178" s="2"/>
      <c r="GR178" s="2">
        <v>0</v>
      </c>
      <c r="GS178" s="2">
        <v>3</v>
      </c>
      <c r="GT178" s="2">
        <v>0</v>
      </c>
      <c r="GU178" s="2" t="s">
        <v>719</v>
      </c>
      <c r="GV178" s="2">
        <f t="shared" si="165"/>
        <v>0</v>
      </c>
      <c r="GW178" s="2">
        <v>1</v>
      </c>
      <c r="GX178" s="2">
        <f t="shared" si="166"/>
        <v>0</v>
      </c>
      <c r="GY178" s="2"/>
      <c r="GZ178" s="2"/>
      <c r="HA178" s="2">
        <v>0</v>
      </c>
      <c r="HB178" s="2">
        <v>0</v>
      </c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>
        <v>0</v>
      </c>
      <c r="IL178" s="2"/>
      <c r="IM178" s="2"/>
      <c r="IN178" s="2"/>
      <c r="IO178" s="2"/>
      <c r="IP178" s="2"/>
      <c r="IQ178" s="2"/>
      <c r="IR178" s="2"/>
      <c r="IS178" s="2"/>
      <c r="IT178" s="2"/>
      <c r="IU178" s="2"/>
    </row>
    <row r="179" spans="1:255" x14ac:dyDescent="0.2">
      <c r="A179">
        <v>17</v>
      </c>
      <c r="B179">
        <v>1</v>
      </c>
      <c r="C179">
        <f>ROW(SmtRes!A992)</f>
        <v>992</v>
      </c>
      <c r="D179">
        <f>ROW(EtalonRes!A1008)</f>
        <v>1008</v>
      </c>
      <c r="E179" t="s">
        <v>164</v>
      </c>
      <c r="F179" t="s">
        <v>117</v>
      </c>
      <c r="G179" t="s">
        <v>165</v>
      </c>
      <c r="H179" t="s">
        <v>61</v>
      </c>
      <c r="I179">
        <v>0.26</v>
      </c>
      <c r="J179">
        <v>0</v>
      </c>
      <c r="O179">
        <f t="shared" si="128"/>
        <v>6977.33</v>
      </c>
      <c r="P179">
        <f t="shared" si="129"/>
        <v>246.58</v>
      </c>
      <c r="Q179">
        <f t="shared" si="130"/>
        <v>4719.63</v>
      </c>
      <c r="R179">
        <f t="shared" si="131"/>
        <v>811.14</v>
      </c>
      <c r="S179">
        <f t="shared" si="132"/>
        <v>2011.12</v>
      </c>
      <c r="T179">
        <f t="shared" si="133"/>
        <v>0</v>
      </c>
      <c r="U179">
        <f t="shared" si="134"/>
        <v>12.066444000000001</v>
      </c>
      <c r="V179">
        <f t="shared" si="135"/>
        <v>0</v>
      </c>
      <c r="W179">
        <f t="shared" si="136"/>
        <v>0</v>
      </c>
      <c r="X179">
        <f t="shared" si="137"/>
        <v>2173.14</v>
      </c>
      <c r="Y179">
        <f t="shared" si="138"/>
        <v>1636.91</v>
      </c>
      <c r="AA179">
        <v>28925308</v>
      </c>
      <c r="AB179">
        <f t="shared" si="139"/>
        <v>2956.25</v>
      </c>
      <c r="AC179">
        <f t="shared" si="140"/>
        <v>182.03</v>
      </c>
      <c r="AD179">
        <f>ROUND((((((ET179*1.2)*1.25))-(((EU179*1.2)*1.25)))+AE179),6)</f>
        <v>2357.46</v>
      </c>
      <c r="AE179">
        <f>ROUND((((EU179*1.2)*1.25)),6)</f>
        <v>168.09</v>
      </c>
      <c r="AF179">
        <f>ROUND((((EV179*1.2)*1.15)),6)</f>
        <v>416.76</v>
      </c>
      <c r="AG179">
        <f t="shared" si="144"/>
        <v>0</v>
      </c>
      <c r="AH179">
        <f>(((EW179*1.2)*1.15))</f>
        <v>46.409399999999998</v>
      </c>
      <c r="AI179">
        <f>(((EX179*1.2)*1.25))</f>
        <v>0</v>
      </c>
      <c r="AJ179">
        <f t="shared" si="147"/>
        <v>0</v>
      </c>
      <c r="AK179">
        <v>2055.67</v>
      </c>
      <c r="AL179">
        <v>182.03</v>
      </c>
      <c r="AM179">
        <v>1571.64</v>
      </c>
      <c r="AN179">
        <v>112.06</v>
      </c>
      <c r="AO179">
        <v>302</v>
      </c>
      <c r="AP179">
        <v>0</v>
      </c>
      <c r="AQ179">
        <v>33.630000000000003</v>
      </c>
      <c r="AR179">
        <v>0</v>
      </c>
      <c r="AS179">
        <v>0</v>
      </c>
      <c r="AT179">
        <v>77</v>
      </c>
      <c r="AU179">
        <v>58</v>
      </c>
      <c r="AV179">
        <v>1</v>
      </c>
      <c r="AW179">
        <v>1</v>
      </c>
      <c r="AZ179">
        <v>1</v>
      </c>
      <c r="BA179">
        <v>18.559999999999999</v>
      </c>
      <c r="BB179">
        <v>7.7</v>
      </c>
      <c r="BC179">
        <v>5.21</v>
      </c>
      <c r="BD179" t="s">
        <v>719</v>
      </c>
      <c r="BE179" t="s">
        <v>719</v>
      </c>
      <c r="BF179" t="s">
        <v>719</v>
      </c>
      <c r="BG179" t="s">
        <v>719</v>
      </c>
      <c r="BH179">
        <v>0</v>
      </c>
      <c r="BI179">
        <v>1</v>
      </c>
      <c r="BJ179" t="s">
        <v>119</v>
      </c>
      <c r="BM179">
        <v>9001</v>
      </c>
      <c r="BN179">
        <v>0</v>
      </c>
      <c r="BO179" t="s">
        <v>750</v>
      </c>
      <c r="BP179">
        <v>1</v>
      </c>
      <c r="BQ179">
        <v>2</v>
      </c>
      <c r="BR179">
        <v>0</v>
      </c>
      <c r="BS179">
        <v>18.559999999999999</v>
      </c>
      <c r="BT179">
        <v>1</v>
      </c>
      <c r="BU179">
        <v>1</v>
      </c>
      <c r="BV179">
        <v>1</v>
      </c>
      <c r="BW179">
        <v>1</v>
      </c>
      <c r="BX179">
        <v>1</v>
      </c>
      <c r="BY179" t="s">
        <v>719</v>
      </c>
      <c r="BZ179">
        <v>90</v>
      </c>
      <c r="CA179">
        <v>85</v>
      </c>
      <c r="CF179">
        <v>0</v>
      </c>
      <c r="CG179">
        <v>0</v>
      </c>
      <c r="CM179">
        <v>0</v>
      </c>
      <c r="CN179" t="s">
        <v>714</v>
      </c>
      <c r="CO179">
        <v>0</v>
      </c>
      <c r="CP179">
        <f t="shared" si="148"/>
        <v>6977.33</v>
      </c>
      <c r="CQ179">
        <f t="shared" si="149"/>
        <v>948.37630000000001</v>
      </c>
      <c r="CR179">
        <f t="shared" si="150"/>
        <v>18152.441999999999</v>
      </c>
      <c r="CS179">
        <f t="shared" si="151"/>
        <v>3119.7503999999999</v>
      </c>
      <c r="CT179">
        <f t="shared" si="152"/>
        <v>7735.065599999999</v>
      </c>
      <c r="CU179">
        <f t="shared" si="153"/>
        <v>0</v>
      </c>
      <c r="CV179">
        <f t="shared" si="154"/>
        <v>46.409399999999998</v>
      </c>
      <c r="CW179">
        <f t="shared" si="155"/>
        <v>0</v>
      </c>
      <c r="CX179">
        <f t="shared" si="156"/>
        <v>0</v>
      </c>
      <c r="CY179">
        <f t="shared" si="157"/>
        <v>2173.1401999999998</v>
      </c>
      <c r="CZ179">
        <f t="shared" si="158"/>
        <v>1636.9107999999999</v>
      </c>
      <c r="DC179" t="s">
        <v>719</v>
      </c>
      <c r="DD179" t="s">
        <v>719</v>
      </c>
      <c r="DE179" t="s">
        <v>140</v>
      </c>
      <c r="DF179" t="s">
        <v>140</v>
      </c>
      <c r="DG179" t="s">
        <v>141</v>
      </c>
      <c r="DH179" t="s">
        <v>719</v>
      </c>
      <c r="DI179" t="s">
        <v>141</v>
      </c>
      <c r="DJ179" t="s">
        <v>140</v>
      </c>
      <c r="DK179" t="s">
        <v>719</v>
      </c>
      <c r="DL179" t="s">
        <v>719</v>
      </c>
      <c r="DM179" t="s">
        <v>719</v>
      </c>
      <c r="DN179">
        <v>0</v>
      </c>
      <c r="DO179">
        <v>0</v>
      </c>
      <c r="DP179">
        <v>1</v>
      </c>
      <c r="DQ179">
        <v>1</v>
      </c>
      <c r="DU179">
        <v>1009</v>
      </c>
      <c r="DV179" t="s">
        <v>61</v>
      </c>
      <c r="DW179" t="s">
        <v>61</v>
      </c>
      <c r="DX179">
        <v>1000</v>
      </c>
      <c r="EE179">
        <v>28232299</v>
      </c>
      <c r="EF179">
        <v>2</v>
      </c>
      <c r="EG179" t="s">
        <v>745</v>
      </c>
      <c r="EH179">
        <v>0</v>
      </c>
      <c r="EI179" t="s">
        <v>719</v>
      </c>
      <c r="EJ179">
        <v>1</v>
      </c>
      <c r="EK179">
        <v>9001</v>
      </c>
      <c r="EL179" t="s">
        <v>91</v>
      </c>
      <c r="EM179" t="s">
        <v>92</v>
      </c>
      <c r="EO179" t="s">
        <v>142</v>
      </c>
      <c r="EQ179">
        <v>0</v>
      </c>
      <c r="ER179">
        <v>2055.67</v>
      </c>
      <c r="ES179">
        <v>182.03</v>
      </c>
      <c r="ET179">
        <v>1571.64</v>
      </c>
      <c r="EU179">
        <v>112.06</v>
      </c>
      <c r="EV179">
        <v>302</v>
      </c>
      <c r="EW179">
        <v>33.630000000000003</v>
      </c>
      <c r="EX179">
        <v>0</v>
      </c>
      <c r="EY179">
        <v>0</v>
      </c>
      <c r="FQ179">
        <v>0</v>
      </c>
      <c r="FR179">
        <f t="shared" si="159"/>
        <v>0</v>
      </c>
      <c r="FS179">
        <v>0</v>
      </c>
      <c r="FU179" t="s">
        <v>749</v>
      </c>
      <c r="FV179" t="s">
        <v>749</v>
      </c>
      <c r="FW179" t="s">
        <v>751</v>
      </c>
      <c r="FX179">
        <v>90</v>
      </c>
      <c r="FY179">
        <v>72.25</v>
      </c>
      <c r="GA179" t="s">
        <v>719</v>
      </c>
      <c r="GD179">
        <v>0</v>
      </c>
      <c r="GF179">
        <v>-72705273</v>
      </c>
      <c r="GG179">
        <v>2</v>
      </c>
      <c r="GH179">
        <v>1</v>
      </c>
      <c r="GI179">
        <v>4</v>
      </c>
      <c r="GJ179">
        <v>0</v>
      </c>
      <c r="GK179">
        <f>ROUND(R179*(S12)/100,2)</f>
        <v>0</v>
      </c>
      <c r="GL179">
        <f t="shared" si="160"/>
        <v>0</v>
      </c>
      <c r="GM179">
        <f t="shared" si="161"/>
        <v>10787.38</v>
      </c>
      <c r="GN179">
        <f t="shared" si="162"/>
        <v>10787.38</v>
      </c>
      <c r="GO179">
        <f t="shared" si="163"/>
        <v>0</v>
      </c>
      <c r="GP179">
        <f t="shared" si="164"/>
        <v>0</v>
      </c>
      <c r="GR179">
        <v>0</v>
      </c>
      <c r="GS179">
        <v>3</v>
      </c>
      <c r="GT179">
        <v>0</v>
      </c>
      <c r="GU179" t="s">
        <v>719</v>
      </c>
      <c r="GV179">
        <f t="shared" si="165"/>
        <v>0</v>
      </c>
      <c r="GW179">
        <v>1</v>
      </c>
      <c r="GX179">
        <f t="shared" si="166"/>
        <v>0</v>
      </c>
      <c r="HA179">
        <v>0</v>
      </c>
      <c r="HB179">
        <v>0</v>
      </c>
      <c r="IK179">
        <v>0</v>
      </c>
    </row>
    <row r="180" spans="1:255" x14ac:dyDescent="0.2">
      <c r="A180" s="2">
        <v>17</v>
      </c>
      <c r="B180" s="2">
        <v>1</v>
      </c>
      <c r="C180" s="2">
        <f>ROW(SmtRes!A1001)</f>
        <v>1001</v>
      </c>
      <c r="D180" s="2">
        <f>ROW(EtalonRes!A1018)</f>
        <v>1018</v>
      </c>
      <c r="E180" s="2" t="s">
        <v>166</v>
      </c>
      <c r="F180" s="2" t="s">
        <v>167</v>
      </c>
      <c r="G180" s="2" t="s">
        <v>168</v>
      </c>
      <c r="H180" s="2" t="s">
        <v>106</v>
      </c>
      <c r="I180" s="2">
        <v>2</v>
      </c>
      <c r="J180" s="2">
        <v>0</v>
      </c>
      <c r="K180" s="2"/>
      <c r="L180" s="2"/>
      <c r="M180" s="2"/>
      <c r="N180" s="2"/>
      <c r="O180" s="2">
        <f t="shared" si="128"/>
        <v>804.21</v>
      </c>
      <c r="P180" s="2">
        <f t="shared" si="129"/>
        <v>550.36</v>
      </c>
      <c r="Q180" s="2">
        <f t="shared" si="130"/>
        <v>7.8</v>
      </c>
      <c r="R180" s="2">
        <f t="shared" si="131"/>
        <v>0.9</v>
      </c>
      <c r="S180" s="2">
        <f t="shared" si="132"/>
        <v>246.05</v>
      </c>
      <c r="T180" s="2">
        <f t="shared" si="133"/>
        <v>0</v>
      </c>
      <c r="U180" s="2">
        <f t="shared" si="134"/>
        <v>28.979999999999997</v>
      </c>
      <c r="V180" s="2">
        <f t="shared" si="135"/>
        <v>0</v>
      </c>
      <c r="W180" s="2">
        <f t="shared" si="136"/>
        <v>0</v>
      </c>
      <c r="X180" s="2">
        <f t="shared" si="137"/>
        <v>316.10000000000002</v>
      </c>
      <c r="Y180" s="2">
        <f t="shared" si="138"/>
        <v>175.33</v>
      </c>
      <c r="Z180" s="2"/>
      <c r="AA180" s="2">
        <v>28925307</v>
      </c>
      <c r="AB180" s="2">
        <f t="shared" si="139"/>
        <v>402.10700000000003</v>
      </c>
      <c r="AC180" s="2">
        <f t="shared" si="140"/>
        <v>275.18</v>
      </c>
      <c r="AD180" s="2">
        <f>ROUND((((((ET180*1.2)*1.25))-(((EU180*1.2)*1.25)))+AE180),6)</f>
        <v>3.9</v>
      </c>
      <c r="AE180" s="2">
        <f>ROUND((((EU180*1.2)*1.25)),6)</f>
        <v>0.45</v>
      </c>
      <c r="AF180" s="2">
        <f>ROUND((((EV180*1.2)*1.15)),6)</f>
        <v>123.027</v>
      </c>
      <c r="AG180" s="2">
        <f t="shared" si="144"/>
        <v>0</v>
      </c>
      <c r="AH180" s="2">
        <f>(((EW180*1.2)*1.15))</f>
        <v>14.489999999999998</v>
      </c>
      <c r="AI180" s="2">
        <f>(((EX180*1.2)*1.25))</f>
        <v>0</v>
      </c>
      <c r="AJ180" s="2">
        <f t="shared" si="147"/>
        <v>0</v>
      </c>
      <c r="AK180" s="2">
        <v>366.93</v>
      </c>
      <c r="AL180" s="2">
        <v>275.18</v>
      </c>
      <c r="AM180" s="2">
        <v>2.6</v>
      </c>
      <c r="AN180" s="2">
        <v>0.3</v>
      </c>
      <c r="AO180" s="2">
        <v>89.15</v>
      </c>
      <c r="AP180" s="2">
        <v>0</v>
      </c>
      <c r="AQ180" s="2">
        <v>10.5</v>
      </c>
      <c r="AR180" s="2">
        <v>0</v>
      </c>
      <c r="AS180" s="2">
        <v>0</v>
      </c>
      <c r="AT180" s="2">
        <v>128</v>
      </c>
      <c r="AU180" s="2">
        <v>71</v>
      </c>
      <c r="AV180" s="2">
        <v>1</v>
      </c>
      <c r="AW180" s="2">
        <v>1</v>
      </c>
      <c r="AX180" s="2"/>
      <c r="AY180" s="2"/>
      <c r="AZ180" s="2">
        <v>1</v>
      </c>
      <c r="BA180" s="2">
        <v>1</v>
      </c>
      <c r="BB180" s="2">
        <v>1</v>
      </c>
      <c r="BC180" s="2">
        <v>1</v>
      </c>
      <c r="BD180" s="2" t="s">
        <v>719</v>
      </c>
      <c r="BE180" s="2" t="s">
        <v>719</v>
      </c>
      <c r="BF180" s="2" t="s">
        <v>719</v>
      </c>
      <c r="BG180" s="2" t="s">
        <v>719</v>
      </c>
      <c r="BH180" s="2">
        <v>0</v>
      </c>
      <c r="BI180" s="2">
        <v>1</v>
      </c>
      <c r="BJ180" s="2" t="s">
        <v>169</v>
      </c>
      <c r="BK180" s="2"/>
      <c r="BL180" s="2"/>
      <c r="BM180" s="2">
        <v>19001</v>
      </c>
      <c r="BN180" s="2">
        <v>0</v>
      </c>
      <c r="BO180" s="2" t="s">
        <v>719</v>
      </c>
      <c r="BP180" s="2">
        <v>0</v>
      </c>
      <c r="BQ180" s="2">
        <v>2</v>
      </c>
      <c r="BR180" s="2">
        <v>0</v>
      </c>
      <c r="BS180" s="2">
        <v>1</v>
      </c>
      <c r="BT180" s="2">
        <v>1</v>
      </c>
      <c r="BU180" s="2">
        <v>1</v>
      </c>
      <c r="BV180" s="2">
        <v>1</v>
      </c>
      <c r="BW180" s="2">
        <v>1</v>
      </c>
      <c r="BX180" s="2">
        <v>1</v>
      </c>
      <c r="BY180" s="2" t="s">
        <v>719</v>
      </c>
      <c r="BZ180" s="2">
        <v>128</v>
      </c>
      <c r="CA180" s="2">
        <v>83</v>
      </c>
      <c r="CB180" s="2"/>
      <c r="CC180" s="2"/>
      <c r="CD180" s="2"/>
      <c r="CE180" s="2"/>
      <c r="CF180" s="2">
        <v>0</v>
      </c>
      <c r="CG180" s="2">
        <v>0</v>
      </c>
      <c r="CH180" s="2"/>
      <c r="CI180" s="2"/>
      <c r="CJ180" s="2"/>
      <c r="CK180" s="2"/>
      <c r="CL180" s="2"/>
      <c r="CM180" s="2">
        <v>0</v>
      </c>
      <c r="CN180" s="2" t="s">
        <v>714</v>
      </c>
      <c r="CO180" s="2">
        <v>0</v>
      </c>
      <c r="CP180" s="2">
        <f t="shared" si="148"/>
        <v>804.21</v>
      </c>
      <c r="CQ180" s="2">
        <f t="shared" si="149"/>
        <v>275.18</v>
      </c>
      <c r="CR180" s="2">
        <f t="shared" si="150"/>
        <v>3.9</v>
      </c>
      <c r="CS180" s="2">
        <f t="shared" si="151"/>
        <v>0.45</v>
      </c>
      <c r="CT180" s="2">
        <f t="shared" si="152"/>
        <v>123.027</v>
      </c>
      <c r="CU180" s="2">
        <f t="shared" si="153"/>
        <v>0</v>
      </c>
      <c r="CV180" s="2">
        <f t="shared" si="154"/>
        <v>14.489999999999998</v>
      </c>
      <c r="CW180" s="2">
        <f t="shared" si="155"/>
        <v>0</v>
      </c>
      <c r="CX180" s="2">
        <f t="shared" si="156"/>
        <v>0</v>
      </c>
      <c r="CY180" s="2">
        <f t="shared" si="157"/>
        <v>316.096</v>
      </c>
      <c r="CZ180" s="2">
        <f t="shared" si="158"/>
        <v>175.33450000000002</v>
      </c>
      <c r="DA180" s="2"/>
      <c r="DB180" s="2"/>
      <c r="DC180" s="2" t="s">
        <v>719</v>
      </c>
      <c r="DD180" s="2" t="s">
        <v>719</v>
      </c>
      <c r="DE180" s="2" t="s">
        <v>140</v>
      </c>
      <c r="DF180" s="2" t="s">
        <v>140</v>
      </c>
      <c r="DG180" s="2" t="s">
        <v>141</v>
      </c>
      <c r="DH180" s="2" t="s">
        <v>719</v>
      </c>
      <c r="DI180" s="2" t="s">
        <v>141</v>
      </c>
      <c r="DJ180" s="2" t="s">
        <v>140</v>
      </c>
      <c r="DK180" s="2" t="s">
        <v>719</v>
      </c>
      <c r="DL180" s="2" t="s">
        <v>719</v>
      </c>
      <c r="DM180" s="2" t="s">
        <v>719</v>
      </c>
      <c r="DN180" s="2">
        <v>0</v>
      </c>
      <c r="DO180" s="2">
        <v>0</v>
      </c>
      <c r="DP180" s="2">
        <v>1</v>
      </c>
      <c r="DQ180" s="2">
        <v>1</v>
      </c>
      <c r="DR180" s="2"/>
      <c r="DS180" s="2"/>
      <c r="DT180" s="2"/>
      <c r="DU180" s="2">
        <v>1010</v>
      </c>
      <c r="DV180" s="2" t="s">
        <v>106</v>
      </c>
      <c r="DW180" s="2" t="s">
        <v>106</v>
      </c>
      <c r="DX180" s="2">
        <v>1</v>
      </c>
      <c r="DY180" s="2"/>
      <c r="DZ180" s="2"/>
      <c r="EA180" s="2"/>
      <c r="EB180" s="2"/>
      <c r="EC180" s="2"/>
      <c r="ED180" s="2"/>
      <c r="EE180" s="2">
        <v>28232330</v>
      </c>
      <c r="EF180" s="2">
        <v>2</v>
      </c>
      <c r="EG180" s="2" t="s">
        <v>745</v>
      </c>
      <c r="EH180" s="2">
        <v>0</v>
      </c>
      <c r="EI180" s="2" t="s">
        <v>719</v>
      </c>
      <c r="EJ180" s="2">
        <v>1</v>
      </c>
      <c r="EK180" s="2">
        <v>19001</v>
      </c>
      <c r="EL180" s="2" t="s">
        <v>170</v>
      </c>
      <c r="EM180" s="2" t="s">
        <v>171</v>
      </c>
      <c r="EN180" s="2"/>
      <c r="EO180" s="2" t="s">
        <v>142</v>
      </c>
      <c r="EP180" s="2"/>
      <c r="EQ180" s="2">
        <v>0</v>
      </c>
      <c r="ER180" s="2">
        <v>366.93</v>
      </c>
      <c r="ES180" s="2">
        <v>275.18</v>
      </c>
      <c r="ET180" s="2">
        <v>2.6</v>
      </c>
      <c r="EU180" s="2">
        <v>0.3</v>
      </c>
      <c r="EV180" s="2">
        <v>89.15</v>
      </c>
      <c r="EW180" s="2">
        <v>10.5</v>
      </c>
      <c r="EX180" s="2">
        <v>0</v>
      </c>
      <c r="EY180" s="2">
        <v>0</v>
      </c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>
        <v>0</v>
      </c>
      <c r="FR180" s="2">
        <f t="shared" si="159"/>
        <v>0</v>
      </c>
      <c r="FS180" s="2">
        <v>0</v>
      </c>
      <c r="FT180" s="2"/>
      <c r="FU180" s="2" t="s">
        <v>749</v>
      </c>
      <c r="FV180" s="2"/>
      <c r="FW180" s="2"/>
      <c r="FX180" s="2">
        <v>128</v>
      </c>
      <c r="FY180" s="2">
        <v>70.55</v>
      </c>
      <c r="FZ180" s="2"/>
      <c r="GA180" s="2" t="s">
        <v>719</v>
      </c>
      <c r="GB180" s="2"/>
      <c r="GC180" s="2"/>
      <c r="GD180" s="2">
        <v>0</v>
      </c>
      <c r="GE180" s="2"/>
      <c r="GF180" s="2">
        <v>-167791129</v>
      </c>
      <c r="GG180" s="2">
        <v>2</v>
      </c>
      <c r="GH180" s="2">
        <v>1</v>
      </c>
      <c r="GI180" s="2">
        <v>-2</v>
      </c>
      <c r="GJ180" s="2">
        <v>0</v>
      </c>
      <c r="GK180" s="2">
        <f>ROUND(R180*(R12)/100,2)</f>
        <v>0</v>
      </c>
      <c r="GL180" s="2">
        <f t="shared" si="160"/>
        <v>0</v>
      </c>
      <c r="GM180" s="2">
        <f t="shared" si="161"/>
        <v>1295.6400000000001</v>
      </c>
      <c r="GN180" s="2">
        <f t="shared" si="162"/>
        <v>1295.6400000000001</v>
      </c>
      <c r="GO180" s="2">
        <f t="shared" si="163"/>
        <v>0</v>
      </c>
      <c r="GP180" s="2">
        <f t="shared" si="164"/>
        <v>0</v>
      </c>
      <c r="GQ180" s="2"/>
      <c r="GR180" s="2">
        <v>0</v>
      </c>
      <c r="GS180" s="2">
        <v>3</v>
      </c>
      <c r="GT180" s="2">
        <v>0</v>
      </c>
      <c r="GU180" s="2" t="s">
        <v>719</v>
      </c>
      <c r="GV180" s="2">
        <f t="shared" si="165"/>
        <v>0</v>
      </c>
      <c r="GW180" s="2">
        <v>1</v>
      </c>
      <c r="GX180" s="2">
        <f t="shared" si="166"/>
        <v>0</v>
      </c>
      <c r="GY180" s="2"/>
      <c r="GZ180" s="2"/>
      <c r="HA180" s="2">
        <v>0</v>
      </c>
      <c r="HB180" s="2">
        <v>0</v>
      </c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>
        <v>0</v>
      </c>
      <c r="IL180" s="2"/>
      <c r="IM180" s="2"/>
      <c r="IN180" s="2"/>
      <c r="IO180" s="2"/>
      <c r="IP180" s="2"/>
      <c r="IQ180" s="2"/>
      <c r="IR180" s="2"/>
      <c r="IS180" s="2"/>
      <c r="IT180" s="2"/>
      <c r="IU180" s="2"/>
    </row>
    <row r="181" spans="1:255" x14ac:dyDescent="0.2">
      <c r="A181">
        <v>17</v>
      </c>
      <c r="B181">
        <v>1</v>
      </c>
      <c r="C181">
        <f>ROW(SmtRes!A1010)</f>
        <v>1010</v>
      </c>
      <c r="D181">
        <f>ROW(EtalonRes!A1028)</f>
        <v>1028</v>
      </c>
      <c r="E181" t="s">
        <v>166</v>
      </c>
      <c r="F181" t="s">
        <v>167</v>
      </c>
      <c r="G181" t="s">
        <v>168</v>
      </c>
      <c r="H181" t="s">
        <v>106</v>
      </c>
      <c r="I181">
        <v>2</v>
      </c>
      <c r="J181">
        <v>0</v>
      </c>
      <c r="O181">
        <f t="shared" si="128"/>
        <v>7494.2</v>
      </c>
      <c r="P181">
        <f t="shared" si="129"/>
        <v>2867.38</v>
      </c>
      <c r="Q181">
        <f t="shared" si="130"/>
        <v>60.06</v>
      </c>
      <c r="R181">
        <f t="shared" si="131"/>
        <v>16.7</v>
      </c>
      <c r="S181">
        <f t="shared" si="132"/>
        <v>4566.76</v>
      </c>
      <c r="T181">
        <f t="shared" si="133"/>
        <v>0</v>
      </c>
      <c r="U181">
        <f t="shared" si="134"/>
        <v>28.979999999999997</v>
      </c>
      <c r="V181">
        <f t="shared" si="135"/>
        <v>0</v>
      </c>
      <c r="W181">
        <f t="shared" si="136"/>
        <v>0</v>
      </c>
      <c r="X181">
        <f t="shared" si="137"/>
        <v>4995.97</v>
      </c>
      <c r="Y181">
        <f t="shared" si="138"/>
        <v>2566.7399999999998</v>
      </c>
      <c r="AA181">
        <v>28925308</v>
      </c>
      <c r="AB181">
        <f t="shared" si="139"/>
        <v>402.10700000000003</v>
      </c>
      <c r="AC181">
        <f t="shared" si="140"/>
        <v>275.18</v>
      </c>
      <c r="AD181">
        <f>ROUND((((((ET181*1.2)*1.25))-(((EU181*1.2)*1.25)))+AE181),6)</f>
        <v>3.9</v>
      </c>
      <c r="AE181">
        <f>ROUND((((EU181*1.2)*1.25)),6)</f>
        <v>0.45</v>
      </c>
      <c r="AF181">
        <f>ROUND((((EV181*1.2)*1.15)),6)</f>
        <v>123.027</v>
      </c>
      <c r="AG181">
        <f t="shared" si="144"/>
        <v>0</v>
      </c>
      <c r="AH181">
        <f>(((EW181*1.2)*1.15))</f>
        <v>14.489999999999998</v>
      </c>
      <c r="AI181">
        <f>(((EX181*1.2)*1.25))</f>
        <v>0</v>
      </c>
      <c r="AJ181">
        <f t="shared" si="147"/>
        <v>0</v>
      </c>
      <c r="AK181">
        <v>366.93</v>
      </c>
      <c r="AL181">
        <v>275.18</v>
      </c>
      <c r="AM181">
        <v>2.6</v>
      </c>
      <c r="AN181">
        <v>0.3</v>
      </c>
      <c r="AO181">
        <v>89.15</v>
      </c>
      <c r="AP181">
        <v>0</v>
      </c>
      <c r="AQ181">
        <v>10.5</v>
      </c>
      <c r="AR181">
        <v>0</v>
      </c>
      <c r="AS181">
        <v>0</v>
      </c>
      <c r="AT181">
        <v>109</v>
      </c>
      <c r="AU181">
        <v>56</v>
      </c>
      <c r="AV181">
        <v>1</v>
      </c>
      <c r="AW181">
        <v>1</v>
      </c>
      <c r="AZ181">
        <v>1</v>
      </c>
      <c r="BA181">
        <v>18.559999999999999</v>
      </c>
      <c r="BB181">
        <v>7.7</v>
      </c>
      <c r="BC181">
        <v>5.21</v>
      </c>
      <c r="BD181" t="s">
        <v>719</v>
      </c>
      <c r="BE181" t="s">
        <v>719</v>
      </c>
      <c r="BF181" t="s">
        <v>719</v>
      </c>
      <c r="BG181" t="s">
        <v>719</v>
      </c>
      <c r="BH181">
        <v>0</v>
      </c>
      <c r="BI181">
        <v>1</v>
      </c>
      <c r="BJ181" t="s">
        <v>169</v>
      </c>
      <c r="BM181">
        <v>19001</v>
      </c>
      <c r="BN181">
        <v>0</v>
      </c>
      <c r="BO181" t="s">
        <v>750</v>
      </c>
      <c r="BP181">
        <v>1</v>
      </c>
      <c r="BQ181">
        <v>2</v>
      </c>
      <c r="BR181">
        <v>0</v>
      </c>
      <c r="BS181">
        <v>18.559999999999999</v>
      </c>
      <c r="BT181">
        <v>1</v>
      </c>
      <c r="BU181">
        <v>1</v>
      </c>
      <c r="BV181">
        <v>1</v>
      </c>
      <c r="BW181">
        <v>1</v>
      </c>
      <c r="BX181">
        <v>1</v>
      </c>
      <c r="BY181" t="s">
        <v>719</v>
      </c>
      <c r="BZ181">
        <v>128</v>
      </c>
      <c r="CA181">
        <v>83</v>
      </c>
      <c r="CF181">
        <v>0</v>
      </c>
      <c r="CG181">
        <v>0</v>
      </c>
      <c r="CM181">
        <v>0</v>
      </c>
      <c r="CN181" t="s">
        <v>714</v>
      </c>
      <c r="CO181">
        <v>0</v>
      </c>
      <c r="CP181">
        <f t="shared" si="148"/>
        <v>7494.2000000000007</v>
      </c>
      <c r="CQ181">
        <f t="shared" si="149"/>
        <v>1433.6877999999999</v>
      </c>
      <c r="CR181">
        <f t="shared" si="150"/>
        <v>30.03</v>
      </c>
      <c r="CS181">
        <f t="shared" si="151"/>
        <v>8.3520000000000003</v>
      </c>
      <c r="CT181">
        <f t="shared" si="152"/>
        <v>2283.38112</v>
      </c>
      <c r="CU181">
        <f t="shared" si="153"/>
        <v>0</v>
      </c>
      <c r="CV181">
        <f t="shared" si="154"/>
        <v>14.489999999999998</v>
      </c>
      <c r="CW181">
        <f t="shared" si="155"/>
        <v>0</v>
      </c>
      <c r="CX181">
        <f t="shared" si="156"/>
        <v>0</v>
      </c>
      <c r="CY181">
        <f t="shared" si="157"/>
        <v>4995.9714000000004</v>
      </c>
      <c r="CZ181">
        <f t="shared" si="158"/>
        <v>2566.7375999999999</v>
      </c>
      <c r="DC181" t="s">
        <v>719</v>
      </c>
      <c r="DD181" t="s">
        <v>719</v>
      </c>
      <c r="DE181" t="s">
        <v>140</v>
      </c>
      <c r="DF181" t="s">
        <v>140</v>
      </c>
      <c r="DG181" t="s">
        <v>141</v>
      </c>
      <c r="DH181" t="s">
        <v>719</v>
      </c>
      <c r="DI181" t="s">
        <v>141</v>
      </c>
      <c r="DJ181" t="s">
        <v>140</v>
      </c>
      <c r="DK181" t="s">
        <v>719</v>
      </c>
      <c r="DL181" t="s">
        <v>719</v>
      </c>
      <c r="DM181" t="s">
        <v>719</v>
      </c>
      <c r="DN181">
        <v>0</v>
      </c>
      <c r="DO181">
        <v>0</v>
      </c>
      <c r="DP181">
        <v>1</v>
      </c>
      <c r="DQ181">
        <v>1</v>
      </c>
      <c r="DU181">
        <v>1010</v>
      </c>
      <c r="DV181" t="s">
        <v>106</v>
      </c>
      <c r="DW181" t="s">
        <v>106</v>
      </c>
      <c r="DX181">
        <v>1</v>
      </c>
      <c r="EE181">
        <v>28232330</v>
      </c>
      <c r="EF181">
        <v>2</v>
      </c>
      <c r="EG181" t="s">
        <v>745</v>
      </c>
      <c r="EH181">
        <v>0</v>
      </c>
      <c r="EI181" t="s">
        <v>719</v>
      </c>
      <c r="EJ181">
        <v>1</v>
      </c>
      <c r="EK181">
        <v>19001</v>
      </c>
      <c r="EL181" t="s">
        <v>170</v>
      </c>
      <c r="EM181" t="s">
        <v>171</v>
      </c>
      <c r="EO181" t="s">
        <v>142</v>
      </c>
      <c r="EQ181">
        <v>0</v>
      </c>
      <c r="ER181">
        <v>366.93</v>
      </c>
      <c r="ES181">
        <v>275.18</v>
      </c>
      <c r="ET181">
        <v>2.6</v>
      </c>
      <c r="EU181">
        <v>0.3</v>
      </c>
      <c r="EV181">
        <v>89.15</v>
      </c>
      <c r="EW181">
        <v>10.5</v>
      </c>
      <c r="EX181">
        <v>0</v>
      </c>
      <c r="EY181">
        <v>0</v>
      </c>
      <c r="FQ181">
        <v>0</v>
      </c>
      <c r="FR181">
        <f t="shared" si="159"/>
        <v>0</v>
      </c>
      <c r="FS181">
        <v>0</v>
      </c>
      <c r="FU181" t="s">
        <v>749</v>
      </c>
      <c r="FV181" t="s">
        <v>749</v>
      </c>
      <c r="FW181" t="s">
        <v>751</v>
      </c>
      <c r="FX181">
        <v>128</v>
      </c>
      <c r="FY181">
        <v>70.55</v>
      </c>
      <c r="GA181" t="s">
        <v>719</v>
      </c>
      <c r="GD181">
        <v>0</v>
      </c>
      <c r="GF181">
        <v>-167791129</v>
      </c>
      <c r="GG181">
        <v>2</v>
      </c>
      <c r="GH181">
        <v>1</v>
      </c>
      <c r="GI181">
        <v>4</v>
      </c>
      <c r="GJ181">
        <v>0</v>
      </c>
      <c r="GK181">
        <f>ROUND(R181*(S12)/100,2)</f>
        <v>0</v>
      </c>
      <c r="GL181">
        <f t="shared" si="160"/>
        <v>0</v>
      </c>
      <c r="GM181">
        <f t="shared" si="161"/>
        <v>15056.91</v>
      </c>
      <c r="GN181">
        <f t="shared" si="162"/>
        <v>15056.91</v>
      </c>
      <c r="GO181">
        <f t="shared" si="163"/>
        <v>0</v>
      </c>
      <c r="GP181">
        <f t="shared" si="164"/>
        <v>0</v>
      </c>
      <c r="GR181">
        <v>0</v>
      </c>
      <c r="GS181">
        <v>3</v>
      </c>
      <c r="GT181">
        <v>0</v>
      </c>
      <c r="GU181" t="s">
        <v>719</v>
      </c>
      <c r="GV181">
        <f t="shared" si="165"/>
        <v>0</v>
      </c>
      <c r="GW181">
        <v>1</v>
      </c>
      <c r="GX181">
        <f t="shared" si="166"/>
        <v>0</v>
      </c>
      <c r="HA181">
        <v>0</v>
      </c>
      <c r="HB181">
        <v>0</v>
      </c>
      <c r="IK181">
        <v>0</v>
      </c>
    </row>
    <row r="183" spans="1:255" x14ac:dyDescent="0.2">
      <c r="A183" s="3">
        <v>51</v>
      </c>
      <c r="B183" s="3">
        <f>B144</f>
        <v>1</v>
      </c>
      <c r="C183" s="3">
        <f>A144</f>
        <v>4</v>
      </c>
      <c r="D183" s="3">
        <f>ROW(A144)</f>
        <v>144</v>
      </c>
      <c r="E183" s="3"/>
      <c r="F183" s="3" t="str">
        <f>IF(F144&lt;&gt;"",F144,"")</f>
        <v>3</v>
      </c>
      <c r="G183" s="3" t="str">
        <f>IF(G144&lt;&gt;"",G144,"")</f>
        <v>монтажные работы</v>
      </c>
      <c r="H183" s="3">
        <v>0</v>
      </c>
      <c r="I183" s="3"/>
      <c r="J183" s="3"/>
      <c r="K183" s="3"/>
      <c r="L183" s="3"/>
      <c r="M183" s="3"/>
      <c r="N183" s="3"/>
      <c r="O183" s="3">
        <f t="shared" ref="O183:T183" si="170">ROUND(AB183,2)</f>
        <v>80137.8</v>
      </c>
      <c r="P183" s="3">
        <f t="shared" si="170"/>
        <v>18494.900000000001</v>
      </c>
      <c r="Q183" s="3">
        <f t="shared" si="170"/>
        <v>27965.39</v>
      </c>
      <c r="R183" s="3">
        <f t="shared" si="170"/>
        <v>2005.72</v>
      </c>
      <c r="S183" s="3">
        <f t="shared" si="170"/>
        <v>33677.51</v>
      </c>
      <c r="T183" s="3">
        <f t="shared" si="170"/>
        <v>0</v>
      </c>
      <c r="U183" s="3">
        <f>AH183</f>
        <v>3574.171464</v>
      </c>
      <c r="V183" s="3">
        <f>AI183</f>
        <v>0</v>
      </c>
      <c r="W183" s="3">
        <f>ROUND(AJ183,2)</f>
        <v>0</v>
      </c>
      <c r="X183" s="3">
        <f>ROUND(AK183,2)</f>
        <v>28685.72</v>
      </c>
      <c r="Y183" s="3">
        <f>ROUND(AL183,2)</f>
        <v>21461.8</v>
      </c>
      <c r="Z183" s="3"/>
      <c r="AA183" s="3"/>
      <c r="AB183" s="3">
        <f>ROUND(SUMIF(AA148:AA181,"=28925307",O148:O181),2)</f>
        <v>80137.8</v>
      </c>
      <c r="AC183" s="3">
        <f>ROUND(SUMIF(AA148:AA181,"=28925307",P148:P181),2)</f>
        <v>18494.900000000001</v>
      </c>
      <c r="AD183" s="3">
        <f>ROUND(SUMIF(AA148:AA181,"=28925307",Q148:Q181),2)</f>
        <v>27965.39</v>
      </c>
      <c r="AE183" s="3">
        <f>ROUND(SUMIF(AA148:AA181,"=28925307",R148:R181),2)</f>
        <v>2005.72</v>
      </c>
      <c r="AF183" s="3">
        <f>ROUND(SUMIF(AA148:AA181,"=28925307",S148:S181),2)</f>
        <v>33677.51</v>
      </c>
      <c r="AG183" s="3">
        <f>ROUND(SUMIF(AA148:AA181,"=28925307",T148:T181),2)</f>
        <v>0</v>
      </c>
      <c r="AH183" s="3">
        <f>SUMIF(AA148:AA181,"=28925307",U148:U181)</f>
        <v>3574.171464</v>
      </c>
      <c r="AI183" s="3">
        <f>SUMIF(AA148:AA181,"=28925307",V148:V181)</f>
        <v>0</v>
      </c>
      <c r="AJ183" s="3">
        <f>ROUND(SUMIF(AA148:AA181,"=28925307",W148:W181),2)</f>
        <v>0</v>
      </c>
      <c r="AK183" s="3">
        <f>ROUND(SUMIF(AA148:AA181,"=28925307",X148:X181),2)</f>
        <v>28685.72</v>
      </c>
      <c r="AL183" s="3">
        <f>ROUND(SUMIF(AA148:AA181,"=28925307",Y148:Y181),2)</f>
        <v>21461.8</v>
      </c>
      <c r="AM183" s="3"/>
      <c r="AN183" s="3"/>
      <c r="AO183" s="3">
        <f t="shared" ref="AO183:BC183" si="171">ROUND(BX183,2)</f>
        <v>0</v>
      </c>
      <c r="AP183" s="3">
        <f t="shared" si="171"/>
        <v>0</v>
      </c>
      <c r="AQ183" s="3">
        <f t="shared" si="171"/>
        <v>0</v>
      </c>
      <c r="AR183" s="3">
        <f t="shared" si="171"/>
        <v>130285.32</v>
      </c>
      <c r="AS183" s="3">
        <f t="shared" si="171"/>
        <v>7680.68</v>
      </c>
      <c r="AT183" s="3">
        <f t="shared" si="171"/>
        <v>122604.64</v>
      </c>
      <c r="AU183" s="3">
        <f t="shared" si="171"/>
        <v>0</v>
      </c>
      <c r="AV183" s="3">
        <f t="shared" si="171"/>
        <v>18494.900000000001</v>
      </c>
      <c r="AW183" s="3">
        <f t="shared" si="171"/>
        <v>18494.900000000001</v>
      </c>
      <c r="AX183" s="3">
        <f t="shared" si="171"/>
        <v>0</v>
      </c>
      <c r="AY183" s="3">
        <f t="shared" si="171"/>
        <v>18494.900000000001</v>
      </c>
      <c r="AZ183" s="3">
        <f t="shared" si="171"/>
        <v>0</v>
      </c>
      <c r="BA183" s="3">
        <f t="shared" si="171"/>
        <v>0</v>
      </c>
      <c r="BB183" s="3">
        <f t="shared" si="171"/>
        <v>0</v>
      </c>
      <c r="BC183" s="3">
        <f t="shared" si="171"/>
        <v>0</v>
      </c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>
        <f>ROUND(SUMIF(AA148:AA181,"=28925307",FQ148:FQ181),2)</f>
        <v>0</v>
      </c>
      <c r="BY183" s="3">
        <f>ROUND(SUMIF(AA148:AA181,"=28925307",FR148:FR181),2)</f>
        <v>0</v>
      </c>
      <c r="BZ183" s="3">
        <f>ROUND(SUMIF(AA148:AA181,"=28925307",GL148:GL181),2)</f>
        <v>0</v>
      </c>
      <c r="CA183" s="3">
        <f>ROUND(SUMIF(AA148:AA181,"=28925307",GM148:GM181),2)</f>
        <v>130285.32</v>
      </c>
      <c r="CB183" s="3">
        <f>ROUND(SUMIF(AA148:AA181,"=28925307",GN148:GN181),2)</f>
        <v>7680.68</v>
      </c>
      <c r="CC183" s="3">
        <f>ROUND(SUMIF(AA148:AA181,"=28925307",GO148:GO181),2)</f>
        <v>122604.64</v>
      </c>
      <c r="CD183" s="3">
        <f>ROUND(SUMIF(AA148:AA181,"=28925307",GP148:GP181),2)</f>
        <v>0</v>
      </c>
      <c r="CE183" s="3">
        <f>AC183-BX183</f>
        <v>18494.900000000001</v>
      </c>
      <c r="CF183" s="3">
        <f>AC183-BY183</f>
        <v>18494.900000000001</v>
      </c>
      <c r="CG183" s="3">
        <f>BX183-BZ183</f>
        <v>0</v>
      </c>
      <c r="CH183" s="3">
        <f>AC183-BX183-BY183+BZ183</f>
        <v>18494.900000000001</v>
      </c>
      <c r="CI183" s="3">
        <f>BY183-BZ183</f>
        <v>0</v>
      </c>
      <c r="CJ183" s="3">
        <f>ROUND(SUMIF(AA148:AA181,"=28925307",GX148:GX181),2)</f>
        <v>0</v>
      </c>
      <c r="CK183" s="3">
        <f>ROUND(SUMIF(AA148:AA181,"=28925307",GY148:GY181),2)</f>
        <v>0</v>
      </c>
      <c r="CL183" s="3">
        <f>ROUND(SUMIF(AA148:AA181,"=28925307",GZ148:GZ181),2)</f>
        <v>0</v>
      </c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4">
        <f t="shared" ref="DG183:DL183" si="172">ROUND(DT183,2)</f>
        <v>936745.85</v>
      </c>
      <c r="DH183" s="4">
        <f t="shared" si="172"/>
        <v>96358.37</v>
      </c>
      <c r="DI183" s="4">
        <f t="shared" si="172"/>
        <v>215333.38</v>
      </c>
      <c r="DJ183" s="4">
        <f t="shared" si="172"/>
        <v>37226.269999999997</v>
      </c>
      <c r="DK183" s="4">
        <f t="shared" si="172"/>
        <v>625054.1</v>
      </c>
      <c r="DL183" s="4">
        <f t="shared" si="172"/>
        <v>0</v>
      </c>
      <c r="DM183" s="4">
        <f>DZ183</f>
        <v>3574.171464</v>
      </c>
      <c r="DN183" s="4">
        <f>EA183</f>
        <v>0</v>
      </c>
      <c r="DO183" s="4">
        <f>ROUND(EB183,2)</f>
        <v>0</v>
      </c>
      <c r="DP183" s="4">
        <f>ROUND(EC183,2)</f>
        <v>452573.82</v>
      </c>
      <c r="DQ183" s="4">
        <f>ROUND(ED183,2)</f>
        <v>318643.40999999997</v>
      </c>
      <c r="DR183" s="4"/>
      <c r="DS183" s="4"/>
      <c r="DT183" s="4">
        <f>ROUND(SUMIF(AA148:AA181,"=28925308",O148:O181),2)</f>
        <v>936745.85</v>
      </c>
      <c r="DU183" s="4">
        <f>ROUND(SUMIF(AA148:AA181,"=28925308",P148:P181),2)</f>
        <v>96358.37</v>
      </c>
      <c r="DV183" s="4">
        <f>ROUND(SUMIF(AA148:AA181,"=28925308",Q148:Q181),2)</f>
        <v>215333.38</v>
      </c>
      <c r="DW183" s="4">
        <f>ROUND(SUMIF(AA148:AA181,"=28925308",R148:R181),2)</f>
        <v>37226.269999999997</v>
      </c>
      <c r="DX183" s="4">
        <f>ROUND(SUMIF(AA148:AA181,"=28925308",S148:S181),2)</f>
        <v>625054.1</v>
      </c>
      <c r="DY183" s="4">
        <f>ROUND(SUMIF(AA148:AA181,"=28925308",T148:T181),2)</f>
        <v>0</v>
      </c>
      <c r="DZ183" s="4">
        <f>SUMIF(AA148:AA181,"=28925308",U148:U181)</f>
        <v>3574.171464</v>
      </c>
      <c r="EA183" s="4">
        <f>SUMIF(AA148:AA181,"=28925308",V148:V181)</f>
        <v>0</v>
      </c>
      <c r="EB183" s="4">
        <f>ROUND(SUMIF(AA148:AA181,"=28925308",W148:W181),2)</f>
        <v>0</v>
      </c>
      <c r="EC183" s="4">
        <f>ROUND(SUMIF(AA148:AA181,"=28925308",X148:X181),2)</f>
        <v>452573.82</v>
      </c>
      <c r="ED183" s="4">
        <f>ROUND(SUMIF(AA148:AA181,"=28925308",Y148:Y181),2)</f>
        <v>318643.40999999997</v>
      </c>
      <c r="EE183" s="4"/>
      <c r="EF183" s="4"/>
      <c r="EG183" s="4">
        <f t="shared" ref="EG183:EU183" si="173">ROUND(FP183,2)</f>
        <v>0</v>
      </c>
      <c r="EH183" s="4">
        <f t="shared" si="173"/>
        <v>0</v>
      </c>
      <c r="EI183" s="4">
        <f t="shared" si="173"/>
        <v>0</v>
      </c>
      <c r="EJ183" s="4">
        <f t="shared" si="173"/>
        <v>1707963.08</v>
      </c>
      <c r="EK183" s="4">
        <f t="shared" si="173"/>
        <v>55479.08</v>
      </c>
      <c r="EL183" s="4">
        <f t="shared" si="173"/>
        <v>1652484</v>
      </c>
      <c r="EM183" s="4">
        <f t="shared" si="173"/>
        <v>0</v>
      </c>
      <c r="EN183" s="4">
        <f t="shared" si="173"/>
        <v>96358.37</v>
      </c>
      <c r="EO183" s="4">
        <f t="shared" si="173"/>
        <v>96358.37</v>
      </c>
      <c r="EP183" s="4">
        <f t="shared" si="173"/>
        <v>0</v>
      </c>
      <c r="EQ183" s="4">
        <f t="shared" si="173"/>
        <v>96358.37</v>
      </c>
      <c r="ER183" s="4">
        <f t="shared" si="173"/>
        <v>0</v>
      </c>
      <c r="ES183" s="4">
        <f t="shared" si="173"/>
        <v>0</v>
      </c>
      <c r="ET183" s="4">
        <f t="shared" si="173"/>
        <v>0</v>
      </c>
      <c r="EU183" s="4">
        <f t="shared" si="173"/>
        <v>0</v>
      </c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>
        <f>ROUND(SUMIF(AA148:AA181,"=28925308",FQ148:FQ181),2)</f>
        <v>0</v>
      </c>
      <c r="FQ183" s="4">
        <f>ROUND(SUMIF(AA148:AA181,"=28925308",FR148:FR181),2)</f>
        <v>0</v>
      </c>
      <c r="FR183" s="4">
        <f>ROUND(SUMIF(AA148:AA181,"=28925308",GL148:GL181),2)</f>
        <v>0</v>
      </c>
      <c r="FS183" s="4">
        <f>ROUND(SUMIF(AA148:AA181,"=28925308",GM148:GM181),2)</f>
        <v>1707963.08</v>
      </c>
      <c r="FT183" s="4">
        <f>ROUND(SUMIF(AA148:AA181,"=28925308",GN148:GN181),2)</f>
        <v>55479.08</v>
      </c>
      <c r="FU183" s="4">
        <f>ROUND(SUMIF(AA148:AA181,"=28925308",GO148:GO181),2)</f>
        <v>1652484</v>
      </c>
      <c r="FV183" s="4">
        <f>ROUND(SUMIF(AA148:AA181,"=28925308",GP148:GP181),2)</f>
        <v>0</v>
      </c>
      <c r="FW183" s="4">
        <f>DU183-FP183</f>
        <v>96358.37</v>
      </c>
      <c r="FX183" s="4">
        <f>DU183-FQ183</f>
        <v>96358.37</v>
      </c>
      <c r="FY183" s="4">
        <f>FP183-FR183</f>
        <v>0</v>
      </c>
      <c r="FZ183" s="4">
        <f>DU183-FP183-FQ183+FR183</f>
        <v>96358.37</v>
      </c>
      <c r="GA183" s="4">
        <f>FQ183-FR183</f>
        <v>0</v>
      </c>
      <c r="GB183" s="4">
        <f>ROUND(SUMIF(AA148:AA181,"=28925308",GX148:GX181),2)</f>
        <v>0</v>
      </c>
      <c r="GC183" s="4">
        <f>ROUND(SUMIF(AA148:AA181,"=28925308",GY148:GY181),2)</f>
        <v>0</v>
      </c>
      <c r="GD183" s="4">
        <f>ROUND(SUMIF(AA148:AA181,"=28925308",GZ148:GZ181),2)</f>
        <v>0</v>
      </c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>
        <v>0</v>
      </c>
    </row>
    <row r="185" spans="1:255" x14ac:dyDescent="0.2">
      <c r="A185" s="5">
        <v>50</v>
      </c>
      <c r="B185" s="5">
        <v>0</v>
      </c>
      <c r="C185" s="5">
        <v>0</v>
      </c>
      <c r="D185" s="5">
        <v>1</v>
      </c>
      <c r="E185" s="5">
        <v>201</v>
      </c>
      <c r="F185" s="5">
        <f>ROUND(Source!O183,O185)</f>
        <v>80137.8</v>
      </c>
      <c r="G185" s="5" t="s">
        <v>5</v>
      </c>
      <c r="H185" s="5" t="s">
        <v>6</v>
      </c>
      <c r="I185" s="5"/>
      <c r="J185" s="5"/>
      <c r="K185" s="5">
        <v>201</v>
      </c>
      <c r="L185" s="5">
        <v>1</v>
      </c>
      <c r="M185" s="5">
        <v>3</v>
      </c>
      <c r="N185" s="5" t="s">
        <v>719</v>
      </c>
      <c r="O185" s="5">
        <v>2</v>
      </c>
      <c r="P185" s="5">
        <f>ROUND(Source!DG183,O185)</f>
        <v>936745.85</v>
      </c>
      <c r="Q185" s="5"/>
      <c r="R185" s="5"/>
      <c r="S185" s="5"/>
      <c r="T185" s="5"/>
      <c r="U185" s="5"/>
      <c r="V185" s="5"/>
      <c r="W185" s="5"/>
    </row>
    <row r="186" spans="1:255" x14ac:dyDescent="0.2">
      <c r="A186" s="5">
        <v>50</v>
      </c>
      <c r="B186" s="5">
        <v>0</v>
      </c>
      <c r="C186" s="5">
        <v>0</v>
      </c>
      <c r="D186" s="5">
        <v>1</v>
      </c>
      <c r="E186" s="5">
        <v>202</v>
      </c>
      <c r="F186" s="5">
        <f>ROUND(Source!P183,O186)</f>
        <v>18494.900000000001</v>
      </c>
      <c r="G186" s="5" t="s">
        <v>7</v>
      </c>
      <c r="H186" s="5" t="s">
        <v>8</v>
      </c>
      <c r="I186" s="5"/>
      <c r="J186" s="5"/>
      <c r="K186" s="5">
        <v>202</v>
      </c>
      <c r="L186" s="5">
        <v>2</v>
      </c>
      <c r="M186" s="5">
        <v>3</v>
      </c>
      <c r="N186" s="5" t="s">
        <v>719</v>
      </c>
      <c r="O186" s="5">
        <v>2</v>
      </c>
      <c r="P186" s="5">
        <f>ROUND(Source!DH183,O186)</f>
        <v>96358.37</v>
      </c>
      <c r="Q186" s="5"/>
      <c r="R186" s="5"/>
      <c r="S186" s="5"/>
      <c r="T186" s="5"/>
      <c r="U186" s="5"/>
      <c r="V186" s="5"/>
      <c r="W186" s="5"/>
    </row>
    <row r="187" spans="1:255" x14ac:dyDescent="0.2">
      <c r="A187" s="5">
        <v>50</v>
      </c>
      <c r="B187" s="5">
        <v>0</v>
      </c>
      <c r="C187" s="5">
        <v>0</v>
      </c>
      <c r="D187" s="5">
        <v>1</v>
      </c>
      <c r="E187" s="5">
        <v>222</v>
      </c>
      <c r="F187" s="5">
        <f>ROUND(Source!AO183,O187)</f>
        <v>0</v>
      </c>
      <c r="G187" s="5" t="s">
        <v>9</v>
      </c>
      <c r="H187" s="5" t="s">
        <v>10</v>
      </c>
      <c r="I187" s="5"/>
      <c r="J187" s="5"/>
      <c r="K187" s="5">
        <v>222</v>
      </c>
      <c r="L187" s="5">
        <v>3</v>
      </c>
      <c r="M187" s="5">
        <v>3</v>
      </c>
      <c r="N187" s="5" t="s">
        <v>719</v>
      </c>
      <c r="O187" s="5">
        <v>2</v>
      </c>
      <c r="P187" s="5">
        <f>ROUND(Source!EG183,O187)</f>
        <v>0</v>
      </c>
      <c r="Q187" s="5"/>
      <c r="R187" s="5"/>
      <c r="S187" s="5"/>
      <c r="T187" s="5"/>
      <c r="U187" s="5"/>
      <c r="V187" s="5"/>
      <c r="W187" s="5"/>
    </row>
    <row r="188" spans="1:255" x14ac:dyDescent="0.2">
      <c r="A188" s="5">
        <v>50</v>
      </c>
      <c r="B188" s="5">
        <v>0</v>
      </c>
      <c r="C188" s="5">
        <v>0</v>
      </c>
      <c r="D188" s="5">
        <v>1</v>
      </c>
      <c r="E188" s="5">
        <v>225</v>
      </c>
      <c r="F188" s="5">
        <f>ROUND(Source!AV183,O188)</f>
        <v>18494.900000000001</v>
      </c>
      <c r="G188" s="5" t="s">
        <v>11</v>
      </c>
      <c r="H188" s="5" t="s">
        <v>12</v>
      </c>
      <c r="I188" s="5"/>
      <c r="J188" s="5"/>
      <c r="K188" s="5">
        <v>225</v>
      </c>
      <c r="L188" s="5">
        <v>4</v>
      </c>
      <c r="M188" s="5">
        <v>3</v>
      </c>
      <c r="N188" s="5" t="s">
        <v>719</v>
      </c>
      <c r="O188" s="5">
        <v>2</v>
      </c>
      <c r="P188" s="5">
        <f>ROUND(Source!EN183,O188)</f>
        <v>96358.37</v>
      </c>
      <c r="Q188" s="5"/>
      <c r="R188" s="5"/>
      <c r="S188" s="5"/>
      <c r="T188" s="5"/>
      <c r="U188" s="5"/>
      <c r="V188" s="5"/>
      <c r="W188" s="5"/>
    </row>
    <row r="189" spans="1:255" x14ac:dyDescent="0.2">
      <c r="A189" s="5">
        <v>50</v>
      </c>
      <c r="B189" s="5">
        <v>0</v>
      </c>
      <c r="C189" s="5">
        <v>0</v>
      </c>
      <c r="D189" s="5">
        <v>1</v>
      </c>
      <c r="E189" s="5">
        <v>226</v>
      </c>
      <c r="F189" s="5">
        <f>ROUND(Source!AW183,O189)</f>
        <v>18494.900000000001</v>
      </c>
      <c r="G189" s="5" t="s">
        <v>13</v>
      </c>
      <c r="H189" s="5" t="s">
        <v>14</v>
      </c>
      <c r="I189" s="5"/>
      <c r="J189" s="5"/>
      <c r="K189" s="5">
        <v>226</v>
      </c>
      <c r="L189" s="5">
        <v>5</v>
      </c>
      <c r="M189" s="5">
        <v>3</v>
      </c>
      <c r="N189" s="5" t="s">
        <v>719</v>
      </c>
      <c r="O189" s="5">
        <v>2</v>
      </c>
      <c r="P189" s="5">
        <f>ROUND(Source!EO183,O189)</f>
        <v>96358.37</v>
      </c>
      <c r="Q189" s="5"/>
      <c r="R189" s="5"/>
      <c r="S189" s="5"/>
      <c r="T189" s="5"/>
      <c r="U189" s="5"/>
      <c r="V189" s="5"/>
      <c r="W189" s="5"/>
    </row>
    <row r="190" spans="1:255" x14ac:dyDescent="0.2">
      <c r="A190" s="5">
        <v>50</v>
      </c>
      <c r="B190" s="5">
        <v>0</v>
      </c>
      <c r="C190" s="5">
        <v>0</v>
      </c>
      <c r="D190" s="5">
        <v>1</v>
      </c>
      <c r="E190" s="5">
        <v>227</v>
      </c>
      <c r="F190" s="5">
        <f>ROUND(Source!AX183,O190)</f>
        <v>0</v>
      </c>
      <c r="G190" s="5" t="s">
        <v>15</v>
      </c>
      <c r="H190" s="5" t="s">
        <v>16</v>
      </c>
      <c r="I190" s="5"/>
      <c r="J190" s="5"/>
      <c r="K190" s="5">
        <v>227</v>
      </c>
      <c r="L190" s="5">
        <v>6</v>
      </c>
      <c r="M190" s="5">
        <v>3</v>
      </c>
      <c r="N190" s="5" t="s">
        <v>719</v>
      </c>
      <c r="O190" s="5">
        <v>2</v>
      </c>
      <c r="P190" s="5">
        <f>ROUND(Source!EP183,O190)</f>
        <v>0</v>
      </c>
      <c r="Q190" s="5"/>
      <c r="R190" s="5"/>
      <c r="S190" s="5"/>
      <c r="T190" s="5"/>
      <c r="U190" s="5"/>
      <c r="V190" s="5"/>
      <c r="W190" s="5"/>
    </row>
    <row r="191" spans="1:255" x14ac:dyDescent="0.2">
      <c r="A191" s="5">
        <v>50</v>
      </c>
      <c r="B191" s="5">
        <v>0</v>
      </c>
      <c r="C191" s="5">
        <v>0</v>
      </c>
      <c r="D191" s="5">
        <v>1</v>
      </c>
      <c r="E191" s="5">
        <v>228</v>
      </c>
      <c r="F191" s="5">
        <f>ROUND(Source!AY183,O191)</f>
        <v>18494.900000000001</v>
      </c>
      <c r="G191" s="5" t="s">
        <v>17</v>
      </c>
      <c r="H191" s="5" t="s">
        <v>18</v>
      </c>
      <c r="I191" s="5"/>
      <c r="J191" s="5"/>
      <c r="K191" s="5">
        <v>228</v>
      </c>
      <c r="L191" s="5">
        <v>7</v>
      </c>
      <c r="M191" s="5">
        <v>3</v>
      </c>
      <c r="N191" s="5" t="s">
        <v>719</v>
      </c>
      <c r="O191" s="5">
        <v>2</v>
      </c>
      <c r="P191" s="5">
        <f>ROUND(Source!EQ183,O191)</f>
        <v>96358.37</v>
      </c>
      <c r="Q191" s="5"/>
      <c r="R191" s="5"/>
      <c r="S191" s="5"/>
      <c r="T191" s="5"/>
      <c r="U191" s="5"/>
      <c r="V191" s="5"/>
      <c r="W191" s="5"/>
    </row>
    <row r="192" spans="1:255" x14ac:dyDescent="0.2">
      <c r="A192" s="5">
        <v>50</v>
      </c>
      <c r="B192" s="5">
        <v>0</v>
      </c>
      <c r="C192" s="5">
        <v>0</v>
      </c>
      <c r="D192" s="5">
        <v>1</v>
      </c>
      <c r="E192" s="5">
        <v>216</v>
      </c>
      <c r="F192" s="5">
        <f>ROUND(Source!AP183,O192)</f>
        <v>0</v>
      </c>
      <c r="G192" s="5" t="s">
        <v>19</v>
      </c>
      <c r="H192" s="5" t="s">
        <v>20</v>
      </c>
      <c r="I192" s="5"/>
      <c r="J192" s="5"/>
      <c r="K192" s="5">
        <v>216</v>
      </c>
      <c r="L192" s="5">
        <v>8</v>
      </c>
      <c r="M192" s="5">
        <v>3</v>
      </c>
      <c r="N192" s="5" t="s">
        <v>719</v>
      </c>
      <c r="O192" s="5">
        <v>2</v>
      </c>
      <c r="P192" s="5">
        <f>ROUND(Source!EH183,O192)</f>
        <v>0</v>
      </c>
      <c r="Q192" s="5"/>
      <c r="R192" s="5"/>
      <c r="S192" s="5"/>
      <c r="T192" s="5"/>
      <c r="U192" s="5"/>
      <c r="V192" s="5"/>
      <c r="W192" s="5"/>
    </row>
    <row r="193" spans="1:23" x14ac:dyDescent="0.2">
      <c r="A193" s="5">
        <v>50</v>
      </c>
      <c r="B193" s="5">
        <v>0</v>
      </c>
      <c r="C193" s="5">
        <v>0</v>
      </c>
      <c r="D193" s="5">
        <v>1</v>
      </c>
      <c r="E193" s="5">
        <v>223</v>
      </c>
      <c r="F193" s="5">
        <f>ROUND(Source!AQ183,O193)</f>
        <v>0</v>
      </c>
      <c r="G193" s="5" t="s">
        <v>21</v>
      </c>
      <c r="H193" s="5" t="s">
        <v>22</v>
      </c>
      <c r="I193" s="5"/>
      <c r="J193" s="5"/>
      <c r="K193" s="5">
        <v>223</v>
      </c>
      <c r="L193" s="5">
        <v>9</v>
      </c>
      <c r="M193" s="5">
        <v>3</v>
      </c>
      <c r="N193" s="5" t="s">
        <v>719</v>
      </c>
      <c r="O193" s="5">
        <v>2</v>
      </c>
      <c r="P193" s="5">
        <f>ROUND(Source!EI183,O193)</f>
        <v>0</v>
      </c>
      <c r="Q193" s="5"/>
      <c r="R193" s="5"/>
      <c r="S193" s="5"/>
      <c r="T193" s="5"/>
      <c r="U193" s="5"/>
      <c r="V193" s="5"/>
      <c r="W193" s="5"/>
    </row>
    <row r="194" spans="1:23" x14ac:dyDescent="0.2">
      <c r="A194" s="5">
        <v>50</v>
      </c>
      <c r="B194" s="5">
        <v>0</v>
      </c>
      <c r="C194" s="5">
        <v>0</v>
      </c>
      <c r="D194" s="5">
        <v>1</v>
      </c>
      <c r="E194" s="5">
        <v>229</v>
      </c>
      <c r="F194" s="5">
        <f>ROUND(Source!AZ183,O194)</f>
        <v>0</v>
      </c>
      <c r="G194" s="5" t="s">
        <v>23</v>
      </c>
      <c r="H194" s="5" t="s">
        <v>24</v>
      </c>
      <c r="I194" s="5"/>
      <c r="J194" s="5"/>
      <c r="K194" s="5">
        <v>229</v>
      </c>
      <c r="L194" s="5">
        <v>10</v>
      </c>
      <c r="M194" s="5">
        <v>3</v>
      </c>
      <c r="N194" s="5" t="s">
        <v>719</v>
      </c>
      <c r="O194" s="5">
        <v>2</v>
      </c>
      <c r="P194" s="5">
        <f>ROUND(Source!ER183,O194)</f>
        <v>0</v>
      </c>
      <c r="Q194" s="5"/>
      <c r="R194" s="5"/>
      <c r="S194" s="5"/>
      <c r="T194" s="5"/>
      <c r="U194" s="5"/>
      <c r="V194" s="5"/>
      <c r="W194" s="5"/>
    </row>
    <row r="195" spans="1:23" x14ac:dyDescent="0.2">
      <c r="A195" s="5">
        <v>50</v>
      </c>
      <c r="B195" s="5">
        <v>0</v>
      </c>
      <c r="C195" s="5">
        <v>0</v>
      </c>
      <c r="D195" s="5">
        <v>1</v>
      </c>
      <c r="E195" s="5">
        <v>203</v>
      </c>
      <c r="F195" s="5">
        <f>ROUND(Source!Q183,O195)</f>
        <v>27965.39</v>
      </c>
      <c r="G195" s="5" t="s">
        <v>25</v>
      </c>
      <c r="H195" s="5" t="s">
        <v>26</v>
      </c>
      <c r="I195" s="5"/>
      <c r="J195" s="5"/>
      <c r="K195" s="5">
        <v>203</v>
      </c>
      <c r="L195" s="5">
        <v>11</v>
      </c>
      <c r="M195" s="5">
        <v>3</v>
      </c>
      <c r="N195" s="5" t="s">
        <v>719</v>
      </c>
      <c r="O195" s="5">
        <v>2</v>
      </c>
      <c r="P195" s="5">
        <f>ROUND(Source!DI183,O195)</f>
        <v>215333.38</v>
      </c>
      <c r="Q195" s="5"/>
      <c r="R195" s="5"/>
      <c r="S195" s="5"/>
      <c r="T195" s="5"/>
      <c r="U195" s="5"/>
      <c r="V195" s="5"/>
      <c r="W195" s="5"/>
    </row>
    <row r="196" spans="1:23" x14ac:dyDescent="0.2">
      <c r="A196" s="5">
        <v>50</v>
      </c>
      <c r="B196" s="5">
        <v>0</v>
      </c>
      <c r="C196" s="5">
        <v>0</v>
      </c>
      <c r="D196" s="5">
        <v>1</v>
      </c>
      <c r="E196" s="5">
        <v>231</v>
      </c>
      <c r="F196" s="5">
        <f>ROUND(Source!BB183,O196)</f>
        <v>0</v>
      </c>
      <c r="G196" s="5" t="s">
        <v>27</v>
      </c>
      <c r="H196" s="5" t="s">
        <v>28</v>
      </c>
      <c r="I196" s="5"/>
      <c r="J196" s="5"/>
      <c r="K196" s="5">
        <v>231</v>
      </c>
      <c r="L196" s="5">
        <v>12</v>
      </c>
      <c r="M196" s="5">
        <v>3</v>
      </c>
      <c r="N196" s="5" t="s">
        <v>719</v>
      </c>
      <c r="O196" s="5">
        <v>2</v>
      </c>
      <c r="P196" s="5">
        <f>ROUND(Source!ET183,O196)</f>
        <v>0</v>
      </c>
      <c r="Q196" s="5"/>
      <c r="R196" s="5"/>
      <c r="S196" s="5"/>
      <c r="T196" s="5"/>
      <c r="U196" s="5"/>
      <c r="V196" s="5"/>
      <c r="W196" s="5"/>
    </row>
    <row r="197" spans="1:23" x14ac:dyDescent="0.2">
      <c r="A197" s="5">
        <v>50</v>
      </c>
      <c r="B197" s="5">
        <v>0</v>
      </c>
      <c r="C197" s="5">
        <v>0</v>
      </c>
      <c r="D197" s="5">
        <v>1</v>
      </c>
      <c r="E197" s="5">
        <v>204</v>
      </c>
      <c r="F197" s="5">
        <f>ROUND(Source!R183,O197)</f>
        <v>2005.72</v>
      </c>
      <c r="G197" s="5" t="s">
        <v>29</v>
      </c>
      <c r="H197" s="5" t="s">
        <v>30</v>
      </c>
      <c r="I197" s="5"/>
      <c r="J197" s="5"/>
      <c r="K197" s="5">
        <v>204</v>
      </c>
      <c r="L197" s="5">
        <v>13</v>
      </c>
      <c r="M197" s="5">
        <v>3</v>
      </c>
      <c r="N197" s="5" t="s">
        <v>719</v>
      </c>
      <c r="O197" s="5">
        <v>2</v>
      </c>
      <c r="P197" s="5">
        <f>ROUND(Source!DJ183,O197)</f>
        <v>37226.269999999997</v>
      </c>
      <c r="Q197" s="5"/>
      <c r="R197" s="5"/>
      <c r="S197" s="5"/>
      <c r="T197" s="5"/>
      <c r="U197" s="5"/>
      <c r="V197" s="5"/>
      <c r="W197" s="5"/>
    </row>
    <row r="198" spans="1:23" x14ac:dyDescent="0.2">
      <c r="A198" s="5">
        <v>50</v>
      </c>
      <c r="B198" s="5">
        <v>0</v>
      </c>
      <c r="C198" s="5">
        <v>0</v>
      </c>
      <c r="D198" s="5">
        <v>1</v>
      </c>
      <c r="E198" s="5">
        <v>205</v>
      </c>
      <c r="F198" s="5">
        <f>ROUND(Source!S183,O198)</f>
        <v>33677.51</v>
      </c>
      <c r="G198" s="5" t="s">
        <v>31</v>
      </c>
      <c r="H198" s="5" t="s">
        <v>32</v>
      </c>
      <c r="I198" s="5"/>
      <c r="J198" s="5"/>
      <c r="K198" s="5">
        <v>205</v>
      </c>
      <c r="L198" s="5">
        <v>14</v>
      </c>
      <c r="M198" s="5">
        <v>3</v>
      </c>
      <c r="N198" s="5" t="s">
        <v>719</v>
      </c>
      <c r="O198" s="5">
        <v>2</v>
      </c>
      <c r="P198" s="5">
        <f>ROUND(Source!DK183,O198)</f>
        <v>625054.1</v>
      </c>
      <c r="Q198" s="5"/>
      <c r="R198" s="5"/>
      <c r="S198" s="5"/>
      <c r="T198" s="5"/>
      <c r="U198" s="5"/>
      <c r="V198" s="5"/>
      <c r="W198" s="5"/>
    </row>
    <row r="199" spans="1:23" x14ac:dyDescent="0.2">
      <c r="A199" s="5">
        <v>50</v>
      </c>
      <c r="B199" s="5">
        <v>0</v>
      </c>
      <c r="C199" s="5">
        <v>0</v>
      </c>
      <c r="D199" s="5">
        <v>1</v>
      </c>
      <c r="E199" s="5">
        <v>232</v>
      </c>
      <c r="F199" s="5">
        <f>ROUND(Source!BC183,O199)</f>
        <v>0</v>
      </c>
      <c r="G199" s="5" t="s">
        <v>33</v>
      </c>
      <c r="H199" s="5" t="s">
        <v>34</v>
      </c>
      <c r="I199" s="5"/>
      <c r="J199" s="5"/>
      <c r="K199" s="5">
        <v>232</v>
      </c>
      <c r="L199" s="5">
        <v>15</v>
      </c>
      <c r="M199" s="5">
        <v>3</v>
      </c>
      <c r="N199" s="5" t="s">
        <v>719</v>
      </c>
      <c r="O199" s="5">
        <v>2</v>
      </c>
      <c r="P199" s="5">
        <f>ROUND(Source!EU183,O199)</f>
        <v>0</v>
      </c>
      <c r="Q199" s="5"/>
      <c r="R199" s="5"/>
      <c r="S199" s="5"/>
      <c r="T199" s="5"/>
      <c r="U199" s="5"/>
      <c r="V199" s="5"/>
      <c r="W199" s="5"/>
    </row>
    <row r="200" spans="1:23" x14ac:dyDescent="0.2">
      <c r="A200" s="5">
        <v>50</v>
      </c>
      <c r="B200" s="5">
        <v>0</v>
      </c>
      <c r="C200" s="5">
        <v>0</v>
      </c>
      <c r="D200" s="5">
        <v>1</v>
      </c>
      <c r="E200" s="5">
        <v>214</v>
      </c>
      <c r="F200" s="5">
        <f>ROUND(Source!AS183,O200)</f>
        <v>7680.68</v>
      </c>
      <c r="G200" s="5" t="s">
        <v>35</v>
      </c>
      <c r="H200" s="5" t="s">
        <v>36</v>
      </c>
      <c r="I200" s="5"/>
      <c r="J200" s="5"/>
      <c r="K200" s="5">
        <v>214</v>
      </c>
      <c r="L200" s="5">
        <v>16</v>
      </c>
      <c r="M200" s="5">
        <v>3</v>
      </c>
      <c r="N200" s="5" t="s">
        <v>719</v>
      </c>
      <c r="O200" s="5">
        <v>2</v>
      </c>
      <c r="P200" s="5">
        <f>ROUND(Source!EK183,O200)</f>
        <v>55479.08</v>
      </c>
      <c r="Q200" s="5"/>
      <c r="R200" s="5"/>
      <c r="S200" s="5"/>
      <c r="T200" s="5"/>
      <c r="U200" s="5"/>
      <c r="V200" s="5"/>
      <c r="W200" s="5"/>
    </row>
    <row r="201" spans="1:23" x14ac:dyDescent="0.2">
      <c r="A201" s="5">
        <v>50</v>
      </c>
      <c r="B201" s="5">
        <v>0</v>
      </c>
      <c r="C201" s="5">
        <v>0</v>
      </c>
      <c r="D201" s="5">
        <v>1</v>
      </c>
      <c r="E201" s="5">
        <v>215</v>
      </c>
      <c r="F201" s="5">
        <f>ROUND(Source!AT183,O201)</f>
        <v>122604.64</v>
      </c>
      <c r="G201" s="5" t="s">
        <v>37</v>
      </c>
      <c r="H201" s="5" t="s">
        <v>38</v>
      </c>
      <c r="I201" s="5"/>
      <c r="J201" s="5"/>
      <c r="K201" s="5">
        <v>215</v>
      </c>
      <c r="L201" s="5">
        <v>17</v>
      </c>
      <c r="M201" s="5">
        <v>3</v>
      </c>
      <c r="N201" s="5" t="s">
        <v>719</v>
      </c>
      <c r="O201" s="5">
        <v>2</v>
      </c>
      <c r="P201" s="5">
        <f>ROUND(Source!EL183,O201)</f>
        <v>1652484</v>
      </c>
      <c r="Q201" s="5"/>
      <c r="R201" s="5"/>
      <c r="S201" s="5"/>
      <c r="T201" s="5"/>
      <c r="U201" s="5"/>
      <c r="V201" s="5"/>
      <c r="W201" s="5"/>
    </row>
    <row r="202" spans="1:23" x14ac:dyDescent="0.2">
      <c r="A202" s="5">
        <v>50</v>
      </c>
      <c r="B202" s="5">
        <v>0</v>
      </c>
      <c r="C202" s="5">
        <v>0</v>
      </c>
      <c r="D202" s="5">
        <v>1</v>
      </c>
      <c r="E202" s="5">
        <v>217</v>
      </c>
      <c r="F202" s="5">
        <f>ROUND(Source!AU183,O202)</f>
        <v>0</v>
      </c>
      <c r="G202" s="5" t="s">
        <v>39</v>
      </c>
      <c r="H202" s="5" t="s">
        <v>40</v>
      </c>
      <c r="I202" s="5"/>
      <c r="J202" s="5"/>
      <c r="K202" s="5">
        <v>217</v>
      </c>
      <c r="L202" s="5">
        <v>18</v>
      </c>
      <c r="M202" s="5">
        <v>3</v>
      </c>
      <c r="N202" s="5" t="s">
        <v>719</v>
      </c>
      <c r="O202" s="5">
        <v>2</v>
      </c>
      <c r="P202" s="5">
        <f>ROUND(Source!EM183,O202)</f>
        <v>0</v>
      </c>
      <c r="Q202" s="5"/>
      <c r="R202" s="5"/>
      <c r="S202" s="5"/>
      <c r="T202" s="5"/>
      <c r="U202" s="5"/>
      <c r="V202" s="5"/>
      <c r="W202" s="5"/>
    </row>
    <row r="203" spans="1:23" x14ac:dyDescent="0.2">
      <c r="A203" s="5">
        <v>50</v>
      </c>
      <c r="B203" s="5">
        <v>0</v>
      </c>
      <c r="C203" s="5">
        <v>0</v>
      </c>
      <c r="D203" s="5">
        <v>1</v>
      </c>
      <c r="E203" s="5">
        <v>230</v>
      </c>
      <c r="F203" s="5">
        <f>ROUND(Source!BA183,O203)</f>
        <v>0</v>
      </c>
      <c r="G203" s="5" t="s">
        <v>41</v>
      </c>
      <c r="H203" s="5" t="s">
        <v>42</v>
      </c>
      <c r="I203" s="5"/>
      <c r="J203" s="5"/>
      <c r="K203" s="5">
        <v>230</v>
      </c>
      <c r="L203" s="5">
        <v>19</v>
      </c>
      <c r="M203" s="5">
        <v>3</v>
      </c>
      <c r="N203" s="5" t="s">
        <v>719</v>
      </c>
      <c r="O203" s="5">
        <v>2</v>
      </c>
      <c r="P203" s="5">
        <f>ROUND(Source!ES183,O203)</f>
        <v>0</v>
      </c>
      <c r="Q203" s="5"/>
      <c r="R203" s="5"/>
      <c r="S203" s="5"/>
      <c r="T203" s="5"/>
      <c r="U203" s="5"/>
      <c r="V203" s="5"/>
      <c r="W203" s="5"/>
    </row>
    <row r="204" spans="1:23" x14ac:dyDescent="0.2">
      <c r="A204" s="5">
        <v>50</v>
      </c>
      <c r="B204" s="5">
        <v>0</v>
      </c>
      <c r="C204" s="5">
        <v>0</v>
      </c>
      <c r="D204" s="5">
        <v>1</v>
      </c>
      <c r="E204" s="5">
        <v>206</v>
      </c>
      <c r="F204" s="5">
        <f>ROUND(Source!T183,O204)</f>
        <v>0</v>
      </c>
      <c r="G204" s="5" t="s">
        <v>43</v>
      </c>
      <c r="H204" s="5" t="s">
        <v>44</v>
      </c>
      <c r="I204" s="5"/>
      <c r="J204" s="5"/>
      <c r="K204" s="5">
        <v>206</v>
      </c>
      <c r="L204" s="5">
        <v>20</v>
      </c>
      <c r="M204" s="5">
        <v>3</v>
      </c>
      <c r="N204" s="5" t="s">
        <v>719</v>
      </c>
      <c r="O204" s="5">
        <v>2</v>
      </c>
      <c r="P204" s="5">
        <f>ROUND(Source!DL183,O204)</f>
        <v>0</v>
      </c>
      <c r="Q204" s="5"/>
      <c r="R204" s="5"/>
      <c r="S204" s="5"/>
      <c r="T204" s="5"/>
      <c r="U204" s="5"/>
      <c r="V204" s="5"/>
      <c r="W204" s="5"/>
    </row>
    <row r="205" spans="1:23" x14ac:dyDescent="0.2">
      <c r="A205" s="5">
        <v>50</v>
      </c>
      <c r="B205" s="5">
        <v>0</v>
      </c>
      <c r="C205" s="5">
        <v>0</v>
      </c>
      <c r="D205" s="5">
        <v>1</v>
      </c>
      <c r="E205" s="5">
        <v>207</v>
      </c>
      <c r="F205" s="5">
        <f>Source!U183</f>
        <v>3574.171464</v>
      </c>
      <c r="G205" s="5" t="s">
        <v>45</v>
      </c>
      <c r="H205" s="5" t="s">
        <v>46</v>
      </c>
      <c r="I205" s="5"/>
      <c r="J205" s="5"/>
      <c r="K205" s="5">
        <v>207</v>
      </c>
      <c r="L205" s="5">
        <v>21</v>
      </c>
      <c r="M205" s="5">
        <v>3</v>
      </c>
      <c r="N205" s="5" t="s">
        <v>719</v>
      </c>
      <c r="O205" s="5">
        <v>-1</v>
      </c>
      <c r="P205" s="5">
        <f>Source!DM183</f>
        <v>3574.171464</v>
      </c>
      <c r="Q205" s="5"/>
      <c r="R205" s="5"/>
      <c r="S205" s="5"/>
      <c r="T205" s="5"/>
      <c r="U205" s="5"/>
      <c r="V205" s="5"/>
      <c r="W205" s="5"/>
    </row>
    <row r="206" spans="1:23" x14ac:dyDescent="0.2">
      <c r="A206" s="5">
        <v>50</v>
      </c>
      <c r="B206" s="5">
        <v>0</v>
      </c>
      <c r="C206" s="5">
        <v>0</v>
      </c>
      <c r="D206" s="5">
        <v>1</v>
      </c>
      <c r="E206" s="5">
        <v>208</v>
      </c>
      <c r="F206" s="5">
        <f>Source!V183</f>
        <v>0</v>
      </c>
      <c r="G206" s="5" t="s">
        <v>47</v>
      </c>
      <c r="H206" s="5" t="s">
        <v>48</v>
      </c>
      <c r="I206" s="5"/>
      <c r="J206" s="5"/>
      <c r="K206" s="5">
        <v>208</v>
      </c>
      <c r="L206" s="5">
        <v>22</v>
      </c>
      <c r="M206" s="5">
        <v>3</v>
      </c>
      <c r="N206" s="5" t="s">
        <v>719</v>
      </c>
      <c r="O206" s="5">
        <v>-1</v>
      </c>
      <c r="P206" s="5">
        <f>Source!DN183</f>
        <v>0</v>
      </c>
      <c r="Q206" s="5"/>
      <c r="R206" s="5"/>
      <c r="S206" s="5"/>
      <c r="T206" s="5"/>
      <c r="U206" s="5"/>
      <c r="V206" s="5"/>
      <c r="W206" s="5"/>
    </row>
    <row r="207" spans="1:23" x14ac:dyDescent="0.2">
      <c r="A207" s="5">
        <v>50</v>
      </c>
      <c r="B207" s="5">
        <v>0</v>
      </c>
      <c r="C207" s="5">
        <v>0</v>
      </c>
      <c r="D207" s="5">
        <v>1</v>
      </c>
      <c r="E207" s="5">
        <v>209</v>
      </c>
      <c r="F207" s="5">
        <f>ROUND(Source!W183,O207)</f>
        <v>0</v>
      </c>
      <c r="G207" s="5" t="s">
        <v>49</v>
      </c>
      <c r="H207" s="5" t="s">
        <v>50</v>
      </c>
      <c r="I207" s="5"/>
      <c r="J207" s="5"/>
      <c r="K207" s="5">
        <v>209</v>
      </c>
      <c r="L207" s="5">
        <v>23</v>
      </c>
      <c r="M207" s="5">
        <v>3</v>
      </c>
      <c r="N207" s="5" t="s">
        <v>719</v>
      </c>
      <c r="O207" s="5">
        <v>2</v>
      </c>
      <c r="P207" s="5">
        <f>ROUND(Source!DO183,O207)</f>
        <v>0</v>
      </c>
      <c r="Q207" s="5"/>
      <c r="R207" s="5"/>
      <c r="S207" s="5"/>
      <c r="T207" s="5"/>
      <c r="U207" s="5"/>
      <c r="V207" s="5"/>
      <c r="W207" s="5"/>
    </row>
    <row r="208" spans="1:23" x14ac:dyDescent="0.2">
      <c r="A208" s="5">
        <v>50</v>
      </c>
      <c r="B208" s="5">
        <v>0</v>
      </c>
      <c r="C208" s="5">
        <v>0</v>
      </c>
      <c r="D208" s="5">
        <v>1</v>
      </c>
      <c r="E208" s="5">
        <v>210</v>
      </c>
      <c r="F208" s="5">
        <f>ROUND(Source!X183,O208)</f>
        <v>28685.72</v>
      </c>
      <c r="G208" s="5" t="s">
        <v>51</v>
      </c>
      <c r="H208" s="5" t="s">
        <v>52</v>
      </c>
      <c r="I208" s="5"/>
      <c r="J208" s="5"/>
      <c r="K208" s="5">
        <v>210</v>
      </c>
      <c r="L208" s="5">
        <v>24</v>
      </c>
      <c r="M208" s="5">
        <v>3</v>
      </c>
      <c r="N208" s="5" t="s">
        <v>719</v>
      </c>
      <c r="O208" s="5">
        <v>2</v>
      </c>
      <c r="P208" s="5">
        <f>ROUND(Source!DP183,O208)</f>
        <v>452573.82</v>
      </c>
      <c r="Q208" s="5"/>
      <c r="R208" s="5"/>
      <c r="S208" s="5"/>
      <c r="T208" s="5"/>
      <c r="U208" s="5"/>
      <c r="V208" s="5"/>
      <c r="W208" s="5"/>
    </row>
    <row r="209" spans="1:255" x14ac:dyDescent="0.2">
      <c r="A209" s="5">
        <v>50</v>
      </c>
      <c r="B209" s="5">
        <v>0</v>
      </c>
      <c r="C209" s="5">
        <v>0</v>
      </c>
      <c r="D209" s="5">
        <v>1</v>
      </c>
      <c r="E209" s="5">
        <v>211</v>
      </c>
      <c r="F209" s="5">
        <f>ROUND(Source!Y183,O209)</f>
        <v>21461.8</v>
      </c>
      <c r="G209" s="5" t="s">
        <v>53</v>
      </c>
      <c r="H209" s="5" t="s">
        <v>54</v>
      </c>
      <c r="I209" s="5"/>
      <c r="J209" s="5"/>
      <c r="K209" s="5">
        <v>211</v>
      </c>
      <c r="L209" s="5">
        <v>25</v>
      </c>
      <c r="M209" s="5">
        <v>3</v>
      </c>
      <c r="N209" s="5" t="s">
        <v>719</v>
      </c>
      <c r="O209" s="5">
        <v>2</v>
      </c>
      <c r="P209" s="5">
        <f>ROUND(Source!DQ183,O209)</f>
        <v>318643.40999999997</v>
      </c>
      <c r="Q209" s="5"/>
      <c r="R209" s="5"/>
      <c r="S209" s="5"/>
      <c r="T209" s="5"/>
      <c r="U209" s="5"/>
      <c r="V209" s="5"/>
      <c r="W209" s="5"/>
    </row>
    <row r="210" spans="1:255" x14ac:dyDescent="0.2">
      <c r="A210" s="5">
        <v>50</v>
      </c>
      <c r="B210" s="5">
        <v>0</v>
      </c>
      <c r="C210" s="5">
        <v>0</v>
      </c>
      <c r="D210" s="5">
        <v>1</v>
      </c>
      <c r="E210" s="5">
        <v>224</v>
      </c>
      <c r="F210" s="5">
        <f>ROUND(Source!AR183,O210)</f>
        <v>130285.32</v>
      </c>
      <c r="G210" s="5" t="s">
        <v>55</v>
      </c>
      <c r="H210" s="5" t="s">
        <v>56</v>
      </c>
      <c r="I210" s="5"/>
      <c r="J210" s="5"/>
      <c r="K210" s="5">
        <v>224</v>
      </c>
      <c r="L210" s="5">
        <v>26</v>
      </c>
      <c r="M210" s="5">
        <v>3</v>
      </c>
      <c r="N210" s="5" t="s">
        <v>719</v>
      </c>
      <c r="O210" s="5">
        <v>2</v>
      </c>
      <c r="P210" s="5">
        <f>ROUND(Source!EJ183,O210)</f>
        <v>1707963.08</v>
      </c>
      <c r="Q210" s="5"/>
      <c r="R210" s="5"/>
      <c r="S210" s="5"/>
      <c r="T210" s="5"/>
      <c r="U210" s="5"/>
      <c r="V210" s="5"/>
      <c r="W210" s="5"/>
    </row>
    <row r="212" spans="1:255" x14ac:dyDescent="0.2">
      <c r="A212" s="1">
        <v>4</v>
      </c>
      <c r="B212" s="1">
        <v>1</v>
      </c>
      <c r="C212" s="1"/>
      <c r="D212" s="1">
        <f>ROW(A269)</f>
        <v>269</v>
      </c>
      <c r="E212" s="1"/>
      <c r="F212" s="1" t="s">
        <v>761</v>
      </c>
      <c r="G212" s="1" t="s">
        <v>172</v>
      </c>
      <c r="H212" s="1" t="s">
        <v>719</v>
      </c>
      <c r="I212" s="1">
        <v>0</v>
      </c>
      <c r="J212" s="1"/>
      <c r="K212" s="1">
        <v>-1</v>
      </c>
      <c r="L212" s="1"/>
      <c r="M212" s="1"/>
      <c r="N212" s="1"/>
      <c r="O212" s="1"/>
      <c r="P212" s="1"/>
      <c r="Q212" s="1"/>
      <c r="R212" s="1"/>
      <c r="S212" s="1"/>
      <c r="T212" s="1"/>
      <c r="U212" s="1" t="s">
        <v>719</v>
      </c>
      <c r="V212" s="1">
        <v>2</v>
      </c>
      <c r="W212" s="1"/>
      <c r="X212" s="1"/>
      <c r="Y212" s="1"/>
      <c r="Z212" s="1"/>
      <c r="AA212" s="1"/>
      <c r="AB212" s="1" t="s">
        <v>719</v>
      </c>
      <c r="AC212" s="1" t="s">
        <v>719</v>
      </c>
      <c r="AD212" s="1" t="s">
        <v>719</v>
      </c>
      <c r="AE212" s="1" t="s">
        <v>719</v>
      </c>
      <c r="AF212" s="1" t="s">
        <v>719</v>
      </c>
      <c r="AG212" s="1" t="s">
        <v>719</v>
      </c>
      <c r="AH212" s="1"/>
      <c r="AI212" s="1"/>
      <c r="AJ212" s="1"/>
      <c r="AK212" s="1"/>
      <c r="AL212" s="1"/>
      <c r="AM212" s="1"/>
      <c r="AN212" s="1"/>
      <c r="AO212" s="1"/>
      <c r="AP212" s="1" t="s">
        <v>719</v>
      </c>
      <c r="AQ212" s="1" t="s">
        <v>719</v>
      </c>
      <c r="AR212" s="1" t="s">
        <v>719</v>
      </c>
      <c r="AS212" s="1"/>
      <c r="AT212" s="1"/>
      <c r="AU212" s="1"/>
      <c r="AV212" s="1"/>
      <c r="AW212" s="1"/>
      <c r="AX212" s="1"/>
      <c r="AY212" s="1"/>
      <c r="AZ212" s="1" t="s">
        <v>719</v>
      </c>
      <c r="BA212" s="1"/>
      <c r="BB212" s="1" t="s">
        <v>719</v>
      </c>
      <c r="BC212" s="1" t="s">
        <v>719</v>
      </c>
      <c r="BD212" s="1" t="s">
        <v>719</v>
      </c>
      <c r="BE212" s="1" t="s">
        <v>719</v>
      </c>
      <c r="BF212" s="1" t="s">
        <v>719</v>
      </c>
      <c r="BG212" s="1" t="s">
        <v>719</v>
      </c>
      <c r="BH212" s="1" t="s">
        <v>719</v>
      </c>
      <c r="BI212" s="1" t="s">
        <v>719</v>
      </c>
      <c r="BJ212" s="1" t="s">
        <v>719</v>
      </c>
      <c r="BK212" s="1" t="s">
        <v>719</v>
      </c>
      <c r="BL212" s="1" t="s">
        <v>719</v>
      </c>
      <c r="BM212" s="1" t="s">
        <v>719</v>
      </c>
      <c r="BN212" s="1" t="s">
        <v>719</v>
      </c>
      <c r="BO212" s="1" t="s">
        <v>719</v>
      </c>
      <c r="BP212" s="1" t="s">
        <v>719</v>
      </c>
      <c r="BQ212" s="1"/>
      <c r="BR212" s="1"/>
      <c r="BS212" s="1"/>
      <c r="BT212" s="1"/>
      <c r="BU212" s="1"/>
      <c r="BV212" s="1"/>
      <c r="BW212" s="1"/>
      <c r="BX212" s="1">
        <v>0</v>
      </c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>
        <v>0</v>
      </c>
    </row>
    <row r="214" spans="1:255" x14ac:dyDescent="0.2">
      <c r="A214" s="3">
        <v>52</v>
      </c>
      <c r="B214" s="3">
        <f t="shared" ref="B214:G214" si="174">B269</f>
        <v>1</v>
      </c>
      <c r="C214" s="3">
        <f t="shared" si="174"/>
        <v>4</v>
      </c>
      <c r="D214" s="3">
        <f t="shared" si="174"/>
        <v>212</v>
      </c>
      <c r="E214" s="3">
        <f t="shared" si="174"/>
        <v>0</v>
      </c>
      <c r="F214" s="3" t="str">
        <f t="shared" si="174"/>
        <v>4</v>
      </c>
      <c r="G214" s="3" t="str">
        <f t="shared" si="174"/>
        <v>обмуровочные работы</v>
      </c>
      <c r="H214" s="3"/>
      <c r="I214" s="3"/>
      <c r="J214" s="3"/>
      <c r="K214" s="3"/>
      <c r="L214" s="3"/>
      <c r="M214" s="3"/>
      <c r="N214" s="3"/>
      <c r="O214" s="3">
        <f t="shared" ref="O214:AT214" si="175">O269</f>
        <v>145837.9</v>
      </c>
      <c r="P214" s="3">
        <f t="shared" si="175"/>
        <v>127434.72</v>
      </c>
      <c r="Q214" s="3">
        <f t="shared" si="175"/>
        <v>11626.14</v>
      </c>
      <c r="R214" s="3">
        <f t="shared" si="175"/>
        <v>1351.38</v>
      </c>
      <c r="S214" s="3">
        <f t="shared" si="175"/>
        <v>6777.04</v>
      </c>
      <c r="T214" s="3">
        <f t="shared" si="175"/>
        <v>0</v>
      </c>
      <c r="U214" s="3">
        <f t="shared" si="175"/>
        <v>783.46440400000006</v>
      </c>
      <c r="V214" s="3">
        <f t="shared" si="175"/>
        <v>0</v>
      </c>
      <c r="W214" s="3">
        <f t="shared" si="175"/>
        <v>0</v>
      </c>
      <c r="X214" s="3">
        <f t="shared" si="175"/>
        <v>8293.65</v>
      </c>
      <c r="Y214" s="3">
        <f t="shared" si="175"/>
        <v>5138.8500000000004</v>
      </c>
      <c r="Z214" s="3">
        <f t="shared" si="175"/>
        <v>0</v>
      </c>
      <c r="AA214" s="3">
        <f t="shared" si="175"/>
        <v>0</v>
      </c>
      <c r="AB214" s="3">
        <f t="shared" si="175"/>
        <v>145837.9</v>
      </c>
      <c r="AC214" s="3">
        <f t="shared" si="175"/>
        <v>127434.72</v>
      </c>
      <c r="AD214" s="3">
        <f t="shared" si="175"/>
        <v>11626.14</v>
      </c>
      <c r="AE214" s="3">
        <f t="shared" si="175"/>
        <v>1351.38</v>
      </c>
      <c r="AF214" s="3">
        <f t="shared" si="175"/>
        <v>6777.04</v>
      </c>
      <c r="AG214" s="3">
        <f t="shared" si="175"/>
        <v>0</v>
      </c>
      <c r="AH214" s="3">
        <f t="shared" si="175"/>
        <v>783.46440400000006</v>
      </c>
      <c r="AI214" s="3">
        <f t="shared" si="175"/>
        <v>0</v>
      </c>
      <c r="AJ214" s="3">
        <f t="shared" si="175"/>
        <v>0</v>
      </c>
      <c r="AK214" s="3">
        <f t="shared" si="175"/>
        <v>8293.65</v>
      </c>
      <c r="AL214" s="3">
        <f t="shared" si="175"/>
        <v>5138.8500000000004</v>
      </c>
      <c r="AM214" s="3">
        <f t="shared" si="175"/>
        <v>0</v>
      </c>
      <c r="AN214" s="3">
        <f t="shared" si="175"/>
        <v>0</v>
      </c>
      <c r="AO214" s="3">
        <f t="shared" si="175"/>
        <v>0</v>
      </c>
      <c r="AP214" s="3">
        <f t="shared" si="175"/>
        <v>0</v>
      </c>
      <c r="AQ214" s="3">
        <f t="shared" si="175"/>
        <v>0</v>
      </c>
      <c r="AR214" s="3">
        <f t="shared" si="175"/>
        <v>159270.39999999999</v>
      </c>
      <c r="AS214" s="3">
        <f t="shared" si="175"/>
        <v>154421.15</v>
      </c>
      <c r="AT214" s="3">
        <f t="shared" si="175"/>
        <v>4849.25</v>
      </c>
      <c r="AU214" s="3">
        <f t="shared" ref="AU214:BZ214" si="176">AU269</f>
        <v>0</v>
      </c>
      <c r="AV214" s="3">
        <f t="shared" si="176"/>
        <v>127434.72</v>
      </c>
      <c r="AW214" s="3">
        <f t="shared" si="176"/>
        <v>127434.72</v>
      </c>
      <c r="AX214" s="3">
        <f t="shared" si="176"/>
        <v>0</v>
      </c>
      <c r="AY214" s="3">
        <f t="shared" si="176"/>
        <v>127434.72</v>
      </c>
      <c r="AZ214" s="3">
        <f t="shared" si="176"/>
        <v>0</v>
      </c>
      <c r="BA214" s="3">
        <f t="shared" si="176"/>
        <v>0</v>
      </c>
      <c r="BB214" s="3">
        <f t="shared" si="176"/>
        <v>0</v>
      </c>
      <c r="BC214" s="3">
        <f t="shared" si="176"/>
        <v>0</v>
      </c>
      <c r="BD214" s="3">
        <f t="shared" si="176"/>
        <v>0</v>
      </c>
      <c r="BE214" s="3">
        <f t="shared" si="176"/>
        <v>0</v>
      </c>
      <c r="BF214" s="3">
        <f t="shared" si="176"/>
        <v>0</v>
      </c>
      <c r="BG214" s="3">
        <f t="shared" si="176"/>
        <v>0</v>
      </c>
      <c r="BH214" s="3">
        <f t="shared" si="176"/>
        <v>0</v>
      </c>
      <c r="BI214" s="3">
        <f t="shared" si="176"/>
        <v>0</v>
      </c>
      <c r="BJ214" s="3">
        <f t="shared" si="176"/>
        <v>0</v>
      </c>
      <c r="BK214" s="3">
        <f t="shared" si="176"/>
        <v>0</v>
      </c>
      <c r="BL214" s="3">
        <f t="shared" si="176"/>
        <v>0</v>
      </c>
      <c r="BM214" s="3">
        <f t="shared" si="176"/>
        <v>0</v>
      </c>
      <c r="BN214" s="3">
        <f t="shared" si="176"/>
        <v>0</v>
      </c>
      <c r="BO214" s="3">
        <f t="shared" si="176"/>
        <v>0</v>
      </c>
      <c r="BP214" s="3">
        <f t="shared" si="176"/>
        <v>0</v>
      </c>
      <c r="BQ214" s="3">
        <f t="shared" si="176"/>
        <v>0</v>
      </c>
      <c r="BR214" s="3">
        <f t="shared" si="176"/>
        <v>0</v>
      </c>
      <c r="BS214" s="3">
        <f t="shared" si="176"/>
        <v>0</v>
      </c>
      <c r="BT214" s="3">
        <f t="shared" si="176"/>
        <v>0</v>
      </c>
      <c r="BU214" s="3">
        <f t="shared" si="176"/>
        <v>0</v>
      </c>
      <c r="BV214" s="3">
        <f t="shared" si="176"/>
        <v>0</v>
      </c>
      <c r="BW214" s="3">
        <f t="shared" si="176"/>
        <v>0</v>
      </c>
      <c r="BX214" s="3">
        <f t="shared" si="176"/>
        <v>0</v>
      </c>
      <c r="BY214" s="3">
        <f t="shared" si="176"/>
        <v>0</v>
      </c>
      <c r="BZ214" s="3">
        <f t="shared" si="176"/>
        <v>0</v>
      </c>
      <c r="CA214" s="3">
        <f t="shared" ref="CA214:DF214" si="177">CA269</f>
        <v>159270.39999999999</v>
      </c>
      <c r="CB214" s="3">
        <f t="shared" si="177"/>
        <v>154421.15</v>
      </c>
      <c r="CC214" s="3">
        <f t="shared" si="177"/>
        <v>4849.25</v>
      </c>
      <c r="CD214" s="3">
        <f t="shared" si="177"/>
        <v>0</v>
      </c>
      <c r="CE214" s="3">
        <f t="shared" si="177"/>
        <v>127434.72</v>
      </c>
      <c r="CF214" s="3">
        <f t="shared" si="177"/>
        <v>127434.72</v>
      </c>
      <c r="CG214" s="3">
        <f t="shared" si="177"/>
        <v>0</v>
      </c>
      <c r="CH214" s="3">
        <f t="shared" si="177"/>
        <v>127434.72</v>
      </c>
      <c r="CI214" s="3">
        <f t="shared" si="177"/>
        <v>0</v>
      </c>
      <c r="CJ214" s="3">
        <f t="shared" si="177"/>
        <v>0</v>
      </c>
      <c r="CK214" s="3">
        <f t="shared" si="177"/>
        <v>0</v>
      </c>
      <c r="CL214" s="3">
        <f t="shared" si="177"/>
        <v>0</v>
      </c>
      <c r="CM214" s="3">
        <f t="shared" si="177"/>
        <v>0</v>
      </c>
      <c r="CN214" s="3">
        <f t="shared" si="177"/>
        <v>0</v>
      </c>
      <c r="CO214" s="3">
        <f t="shared" si="177"/>
        <v>0</v>
      </c>
      <c r="CP214" s="3">
        <f t="shared" si="177"/>
        <v>0</v>
      </c>
      <c r="CQ214" s="3">
        <f t="shared" si="177"/>
        <v>0</v>
      </c>
      <c r="CR214" s="3">
        <f t="shared" si="177"/>
        <v>0</v>
      </c>
      <c r="CS214" s="3">
        <f t="shared" si="177"/>
        <v>0</v>
      </c>
      <c r="CT214" s="3">
        <f t="shared" si="177"/>
        <v>0</v>
      </c>
      <c r="CU214" s="3">
        <f t="shared" si="177"/>
        <v>0</v>
      </c>
      <c r="CV214" s="3">
        <f t="shared" si="177"/>
        <v>0</v>
      </c>
      <c r="CW214" s="3">
        <f t="shared" si="177"/>
        <v>0</v>
      </c>
      <c r="CX214" s="3">
        <f t="shared" si="177"/>
        <v>0</v>
      </c>
      <c r="CY214" s="3">
        <f t="shared" si="177"/>
        <v>0</v>
      </c>
      <c r="CZ214" s="3">
        <f t="shared" si="177"/>
        <v>0</v>
      </c>
      <c r="DA214" s="3">
        <f t="shared" si="177"/>
        <v>0</v>
      </c>
      <c r="DB214" s="3">
        <f t="shared" si="177"/>
        <v>0</v>
      </c>
      <c r="DC214" s="3">
        <f t="shared" si="177"/>
        <v>0</v>
      </c>
      <c r="DD214" s="3">
        <f t="shared" si="177"/>
        <v>0</v>
      </c>
      <c r="DE214" s="3">
        <f t="shared" si="177"/>
        <v>0</v>
      </c>
      <c r="DF214" s="3">
        <f t="shared" si="177"/>
        <v>0</v>
      </c>
      <c r="DG214" s="4">
        <f t="shared" ref="DG214:EL214" si="178">DG269</f>
        <v>879238.09</v>
      </c>
      <c r="DH214" s="4">
        <f t="shared" si="178"/>
        <v>663934.82999999996</v>
      </c>
      <c r="DI214" s="4">
        <f t="shared" si="178"/>
        <v>89521.31</v>
      </c>
      <c r="DJ214" s="4">
        <f t="shared" si="178"/>
        <v>25081.99</v>
      </c>
      <c r="DK214" s="4">
        <f t="shared" si="178"/>
        <v>125781.95</v>
      </c>
      <c r="DL214" s="4">
        <f t="shared" si="178"/>
        <v>0</v>
      </c>
      <c r="DM214" s="4">
        <f t="shared" si="178"/>
        <v>783.46440400000006</v>
      </c>
      <c r="DN214" s="4">
        <f t="shared" si="178"/>
        <v>0</v>
      </c>
      <c r="DO214" s="4">
        <f t="shared" si="178"/>
        <v>0</v>
      </c>
      <c r="DP214" s="4">
        <f t="shared" si="178"/>
        <v>130585.01</v>
      </c>
      <c r="DQ214" s="4">
        <f t="shared" si="178"/>
        <v>76059.289999999994</v>
      </c>
      <c r="DR214" s="4">
        <f t="shared" si="178"/>
        <v>0</v>
      </c>
      <c r="DS214" s="4">
        <f t="shared" si="178"/>
        <v>0</v>
      </c>
      <c r="DT214" s="4">
        <f t="shared" si="178"/>
        <v>879238.09</v>
      </c>
      <c r="DU214" s="4">
        <f t="shared" si="178"/>
        <v>663934.82999999996</v>
      </c>
      <c r="DV214" s="4">
        <f t="shared" si="178"/>
        <v>89521.31</v>
      </c>
      <c r="DW214" s="4">
        <f t="shared" si="178"/>
        <v>25081.99</v>
      </c>
      <c r="DX214" s="4">
        <f t="shared" si="178"/>
        <v>125781.95</v>
      </c>
      <c r="DY214" s="4">
        <f t="shared" si="178"/>
        <v>0</v>
      </c>
      <c r="DZ214" s="4">
        <f t="shared" si="178"/>
        <v>783.46440400000006</v>
      </c>
      <c r="EA214" s="4">
        <f t="shared" si="178"/>
        <v>0</v>
      </c>
      <c r="EB214" s="4">
        <f t="shared" si="178"/>
        <v>0</v>
      </c>
      <c r="EC214" s="4">
        <f t="shared" si="178"/>
        <v>130585.01</v>
      </c>
      <c r="ED214" s="4">
        <f t="shared" si="178"/>
        <v>76059.289999999994</v>
      </c>
      <c r="EE214" s="4">
        <f t="shared" si="178"/>
        <v>0</v>
      </c>
      <c r="EF214" s="4">
        <f t="shared" si="178"/>
        <v>0</v>
      </c>
      <c r="EG214" s="4">
        <f t="shared" si="178"/>
        <v>0</v>
      </c>
      <c r="EH214" s="4">
        <f t="shared" si="178"/>
        <v>0</v>
      </c>
      <c r="EI214" s="4">
        <f t="shared" si="178"/>
        <v>0</v>
      </c>
      <c r="EJ214" s="4">
        <f t="shared" si="178"/>
        <v>1085882.3899999999</v>
      </c>
      <c r="EK214" s="4">
        <f t="shared" si="178"/>
        <v>1028724.05</v>
      </c>
      <c r="EL214" s="4">
        <f t="shared" si="178"/>
        <v>57158.34</v>
      </c>
      <c r="EM214" s="4">
        <f t="shared" ref="EM214:FR214" si="179">EM269</f>
        <v>0</v>
      </c>
      <c r="EN214" s="4">
        <f t="shared" si="179"/>
        <v>663934.82999999996</v>
      </c>
      <c r="EO214" s="4">
        <f t="shared" si="179"/>
        <v>663934.82999999996</v>
      </c>
      <c r="EP214" s="4">
        <f t="shared" si="179"/>
        <v>0</v>
      </c>
      <c r="EQ214" s="4">
        <f t="shared" si="179"/>
        <v>663934.82999999996</v>
      </c>
      <c r="ER214" s="4">
        <f t="shared" si="179"/>
        <v>0</v>
      </c>
      <c r="ES214" s="4">
        <f t="shared" si="179"/>
        <v>0</v>
      </c>
      <c r="ET214" s="4">
        <f t="shared" si="179"/>
        <v>0</v>
      </c>
      <c r="EU214" s="4">
        <f t="shared" si="179"/>
        <v>0</v>
      </c>
      <c r="EV214" s="4">
        <f t="shared" si="179"/>
        <v>0</v>
      </c>
      <c r="EW214" s="4">
        <f t="shared" si="179"/>
        <v>0</v>
      </c>
      <c r="EX214" s="4">
        <f t="shared" si="179"/>
        <v>0</v>
      </c>
      <c r="EY214" s="4">
        <f t="shared" si="179"/>
        <v>0</v>
      </c>
      <c r="EZ214" s="4">
        <f t="shared" si="179"/>
        <v>0</v>
      </c>
      <c r="FA214" s="4">
        <f t="shared" si="179"/>
        <v>0</v>
      </c>
      <c r="FB214" s="4">
        <f t="shared" si="179"/>
        <v>0</v>
      </c>
      <c r="FC214" s="4">
        <f t="shared" si="179"/>
        <v>0</v>
      </c>
      <c r="FD214" s="4">
        <f t="shared" si="179"/>
        <v>0</v>
      </c>
      <c r="FE214" s="4">
        <f t="shared" si="179"/>
        <v>0</v>
      </c>
      <c r="FF214" s="4">
        <f t="shared" si="179"/>
        <v>0</v>
      </c>
      <c r="FG214" s="4">
        <f t="shared" si="179"/>
        <v>0</v>
      </c>
      <c r="FH214" s="4">
        <f t="shared" si="179"/>
        <v>0</v>
      </c>
      <c r="FI214" s="4">
        <f t="shared" si="179"/>
        <v>0</v>
      </c>
      <c r="FJ214" s="4">
        <f t="shared" si="179"/>
        <v>0</v>
      </c>
      <c r="FK214" s="4">
        <f t="shared" si="179"/>
        <v>0</v>
      </c>
      <c r="FL214" s="4">
        <f t="shared" si="179"/>
        <v>0</v>
      </c>
      <c r="FM214" s="4">
        <f t="shared" si="179"/>
        <v>0</v>
      </c>
      <c r="FN214" s="4">
        <f t="shared" si="179"/>
        <v>0</v>
      </c>
      <c r="FO214" s="4">
        <f t="shared" si="179"/>
        <v>0</v>
      </c>
      <c r="FP214" s="4">
        <f t="shared" si="179"/>
        <v>0</v>
      </c>
      <c r="FQ214" s="4">
        <f t="shared" si="179"/>
        <v>0</v>
      </c>
      <c r="FR214" s="4">
        <f t="shared" si="179"/>
        <v>0</v>
      </c>
      <c r="FS214" s="4">
        <f t="shared" ref="FS214:GX214" si="180">FS269</f>
        <v>1085882.3899999999</v>
      </c>
      <c r="FT214" s="4">
        <f t="shared" si="180"/>
        <v>1028724.05</v>
      </c>
      <c r="FU214" s="4">
        <f t="shared" si="180"/>
        <v>57158.34</v>
      </c>
      <c r="FV214" s="4">
        <f t="shared" si="180"/>
        <v>0</v>
      </c>
      <c r="FW214" s="4">
        <f t="shared" si="180"/>
        <v>663934.82999999996</v>
      </c>
      <c r="FX214" s="4">
        <f t="shared" si="180"/>
        <v>663934.82999999996</v>
      </c>
      <c r="FY214" s="4">
        <f t="shared" si="180"/>
        <v>0</v>
      </c>
      <c r="FZ214" s="4">
        <f t="shared" si="180"/>
        <v>663934.82999999996</v>
      </c>
      <c r="GA214" s="4">
        <f t="shared" si="180"/>
        <v>0</v>
      </c>
      <c r="GB214" s="4">
        <f t="shared" si="180"/>
        <v>0</v>
      </c>
      <c r="GC214" s="4">
        <f t="shared" si="180"/>
        <v>0</v>
      </c>
      <c r="GD214" s="4">
        <f t="shared" si="180"/>
        <v>0</v>
      </c>
      <c r="GE214" s="4">
        <f t="shared" si="180"/>
        <v>0</v>
      </c>
      <c r="GF214" s="4">
        <f t="shared" si="180"/>
        <v>0</v>
      </c>
      <c r="GG214" s="4">
        <f t="shared" si="180"/>
        <v>0</v>
      </c>
      <c r="GH214" s="4">
        <f t="shared" si="180"/>
        <v>0</v>
      </c>
      <c r="GI214" s="4">
        <f t="shared" si="180"/>
        <v>0</v>
      </c>
      <c r="GJ214" s="4">
        <f t="shared" si="180"/>
        <v>0</v>
      </c>
      <c r="GK214" s="4">
        <f t="shared" si="180"/>
        <v>0</v>
      </c>
      <c r="GL214" s="4">
        <f t="shared" si="180"/>
        <v>0</v>
      </c>
      <c r="GM214" s="4">
        <f t="shared" si="180"/>
        <v>0</v>
      </c>
      <c r="GN214" s="4">
        <f t="shared" si="180"/>
        <v>0</v>
      </c>
      <c r="GO214" s="4">
        <f t="shared" si="180"/>
        <v>0</v>
      </c>
      <c r="GP214" s="4">
        <f t="shared" si="180"/>
        <v>0</v>
      </c>
      <c r="GQ214" s="4">
        <f t="shared" si="180"/>
        <v>0</v>
      </c>
      <c r="GR214" s="4">
        <f t="shared" si="180"/>
        <v>0</v>
      </c>
      <c r="GS214" s="4">
        <f t="shared" si="180"/>
        <v>0</v>
      </c>
      <c r="GT214" s="4">
        <f t="shared" si="180"/>
        <v>0</v>
      </c>
      <c r="GU214" s="4">
        <f t="shared" si="180"/>
        <v>0</v>
      </c>
      <c r="GV214" s="4">
        <f t="shared" si="180"/>
        <v>0</v>
      </c>
      <c r="GW214" s="4">
        <f t="shared" si="180"/>
        <v>0</v>
      </c>
      <c r="GX214" s="4">
        <f t="shared" si="180"/>
        <v>0</v>
      </c>
    </row>
    <row r="216" spans="1:255" x14ac:dyDescent="0.2">
      <c r="A216" s="2">
        <v>17</v>
      </c>
      <c r="B216" s="2">
        <v>1</v>
      </c>
      <c r="C216" s="2">
        <f>ROW(SmtRes!A1014)</f>
        <v>1014</v>
      </c>
      <c r="D216" s="2">
        <f>ROW(EtalonRes!A1034)</f>
        <v>1034</v>
      </c>
      <c r="E216" s="2" t="s">
        <v>173</v>
      </c>
      <c r="F216" s="2" t="s">
        <v>174</v>
      </c>
      <c r="G216" s="2" t="s">
        <v>175</v>
      </c>
      <c r="H216" s="2" t="s">
        <v>774</v>
      </c>
      <c r="I216" s="2">
        <f>ROUND(30/100,9)</f>
        <v>0.3</v>
      </c>
      <c r="J216" s="2">
        <v>0</v>
      </c>
      <c r="K216" s="2"/>
      <c r="L216" s="2"/>
      <c r="M216" s="2"/>
      <c r="N216" s="2"/>
      <c r="O216" s="2">
        <f t="shared" ref="O216:O247" si="181">ROUND(CP216,2)</f>
        <v>237.33</v>
      </c>
      <c r="P216" s="2">
        <f t="shared" ref="P216:P247" si="182">ROUND(CQ216*I216,2)</f>
        <v>26.1</v>
      </c>
      <c r="Q216" s="2">
        <f t="shared" ref="Q216:Q247" si="183">ROUND(CR216*I216,2)</f>
        <v>3.12</v>
      </c>
      <c r="R216" s="2">
        <f t="shared" ref="R216:R247" si="184">ROUND(CS216*I216,2)</f>
        <v>0.36</v>
      </c>
      <c r="S216" s="2">
        <f t="shared" ref="S216:S247" si="185">ROUND(CT216*I216,2)</f>
        <v>208.11</v>
      </c>
      <c r="T216" s="2">
        <f t="shared" ref="T216:T247" si="186">ROUND(CU216*I216,2)</f>
        <v>0</v>
      </c>
      <c r="U216" s="2">
        <f t="shared" ref="U216:U247" si="187">CV216*I216</f>
        <v>26.992799999999995</v>
      </c>
      <c r="V216" s="2">
        <f t="shared" ref="V216:V247" si="188">CW216*I216</f>
        <v>0</v>
      </c>
      <c r="W216" s="2">
        <f t="shared" ref="W216:W247" si="189">ROUND(CX216*I216,2)</f>
        <v>0</v>
      </c>
      <c r="X216" s="2">
        <f t="shared" ref="X216:X247" si="190">ROUND(CY216,2)</f>
        <v>254.33</v>
      </c>
      <c r="Y216" s="2">
        <f t="shared" ref="Y216:Y247" si="191">ROUND(CZ216,2)</f>
        <v>141.76</v>
      </c>
      <c r="Z216" s="2"/>
      <c r="AA216" s="2">
        <v>28925307</v>
      </c>
      <c r="AB216" s="2">
        <f t="shared" ref="AB216:AB247" si="192">ROUND((AC216+AD216+AF216),6)</f>
        <v>791.12220000000002</v>
      </c>
      <c r="AC216" s="2">
        <f t="shared" ref="AC216:AC247" si="193">ROUND((ES216),6)</f>
        <v>87</v>
      </c>
      <c r="AD216" s="2">
        <f>ROUND((((((ET216*1.2)*1.25))-(((EU216*1.2)*1.25)))+AE216),6)</f>
        <v>10.41</v>
      </c>
      <c r="AE216" s="2">
        <f>ROUND((((EU216*1.2)*1.25)),6)</f>
        <v>1.2150000000000001</v>
      </c>
      <c r="AF216" s="2">
        <f>ROUND((((EV216*1.2)*1.15)),6)</f>
        <v>693.71220000000005</v>
      </c>
      <c r="AG216" s="2">
        <f t="shared" ref="AG216:AG247" si="194">ROUND((AP216),6)</f>
        <v>0</v>
      </c>
      <c r="AH216" s="2">
        <f>(((EW216*1.2)*1.15))</f>
        <v>89.975999999999985</v>
      </c>
      <c r="AI216" s="2">
        <f>(((EX216*1.2)*1.25))</f>
        <v>0</v>
      </c>
      <c r="AJ216" s="2">
        <f t="shared" ref="AJ216:AJ247" si="195">ROUND((AS216),6)</f>
        <v>0</v>
      </c>
      <c r="AK216" s="2">
        <v>596.63</v>
      </c>
      <c r="AL216" s="2">
        <v>87</v>
      </c>
      <c r="AM216" s="2">
        <v>6.94</v>
      </c>
      <c r="AN216" s="2">
        <v>0.81</v>
      </c>
      <c r="AO216" s="2">
        <v>502.69</v>
      </c>
      <c r="AP216" s="2">
        <v>0</v>
      </c>
      <c r="AQ216" s="2">
        <v>65.2</v>
      </c>
      <c r="AR216" s="2">
        <v>0</v>
      </c>
      <c r="AS216" s="2">
        <v>0</v>
      </c>
      <c r="AT216" s="2">
        <v>122</v>
      </c>
      <c r="AU216" s="2">
        <v>68</v>
      </c>
      <c r="AV216" s="2">
        <v>1</v>
      </c>
      <c r="AW216" s="2">
        <v>1</v>
      </c>
      <c r="AX216" s="2"/>
      <c r="AY216" s="2"/>
      <c r="AZ216" s="2">
        <v>1</v>
      </c>
      <c r="BA216" s="2">
        <v>1</v>
      </c>
      <c r="BB216" s="2">
        <v>1</v>
      </c>
      <c r="BC216" s="2">
        <v>1</v>
      </c>
      <c r="BD216" s="2" t="s">
        <v>719</v>
      </c>
      <c r="BE216" s="2" t="s">
        <v>719</v>
      </c>
      <c r="BF216" s="2" t="s">
        <v>719</v>
      </c>
      <c r="BG216" s="2" t="s">
        <v>719</v>
      </c>
      <c r="BH216" s="2">
        <v>0</v>
      </c>
      <c r="BI216" s="2">
        <v>1</v>
      </c>
      <c r="BJ216" s="2" t="s">
        <v>176</v>
      </c>
      <c r="BK216" s="2"/>
      <c r="BL216" s="2"/>
      <c r="BM216" s="2">
        <v>8001</v>
      </c>
      <c r="BN216" s="2">
        <v>0</v>
      </c>
      <c r="BO216" s="2" t="s">
        <v>719</v>
      </c>
      <c r="BP216" s="2">
        <v>0</v>
      </c>
      <c r="BQ216" s="2">
        <v>2</v>
      </c>
      <c r="BR216" s="2">
        <v>0</v>
      </c>
      <c r="BS216" s="2">
        <v>1</v>
      </c>
      <c r="BT216" s="2">
        <v>1</v>
      </c>
      <c r="BU216" s="2">
        <v>1</v>
      </c>
      <c r="BV216" s="2">
        <v>1</v>
      </c>
      <c r="BW216" s="2">
        <v>1</v>
      </c>
      <c r="BX216" s="2">
        <v>1</v>
      </c>
      <c r="BY216" s="2" t="s">
        <v>719</v>
      </c>
      <c r="BZ216" s="2">
        <v>122</v>
      </c>
      <c r="CA216" s="2">
        <v>80</v>
      </c>
      <c r="CB216" s="2"/>
      <c r="CC216" s="2"/>
      <c r="CD216" s="2"/>
      <c r="CE216" s="2"/>
      <c r="CF216" s="2">
        <v>0</v>
      </c>
      <c r="CG216" s="2">
        <v>0</v>
      </c>
      <c r="CH216" s="2"/>
      <c r="CI216" s="2"/>
      <c r="CJ216" s="2"/>
      <c r="CK216" s="2"/>
      <c r="CL216" s="2"/>
      <c r="CM216" s="2">
        <v>0</v>
      </c>
      <c r="CN216" s="2" t="s">
        <v>714</v>
      </c>
      <c r="CO216" s="2">
        <v>0</v>
      </c>
      <c r="CP216" s="2">
        <f t="shared" ref="CP216:CP247" si="196">(P216+Q216+S216)</f>
        <v>237.33</v>
      </c>
      <c r="CQ216" s="2">
        <f t="shared" ref="CQ216:CQ247" si="197">AC216*BC216</f>
        <v>87</v>
      </c>
      <c r="CR216" s="2">
        <f t="shared" ref="CR216:CR247" si="198">AD216*BB216</f>
        <v>10.41</v>
      </c>
      <c r="CS216" s="2">
        <f t="shared" ref="CS216:CS247" si="199">AE216*BS216</f>
        <v>1.2150000000000001</v>
      </c>
      <c r="CT216" s="2">
        <f t="shared" ref="CT216:CT247" si="200">AF216*BA216</f>
        <v>693.71220000000005</v>
      </c>
      <c r="CU216" s="2">
        <f t="shared" ref="CU216:CU247" si="201">AG216</f>
        <v>0</v>
      </c>
      <c r="CV216" s="2">
        <f t="shared" ref="CV216:CV247" si="202">AH216</f>
        <v>89.975999999999985</v>
      </c>
      <c r="CW216" s="2">
        <f t="shared" ref="CW216:CW247" si="203">AI216</f>
        <v>0</v>
      </c>
      <c r="CX216" s="2">
        <f t="shared" ref="CX216:CX247" si="204">AJ216</f>
        <v>0</v>
      </c>
      <c r="CY216" s="2">
        <f t="shared" ref="CY216:CY247" si="205">(((S216+R216)*AT216)/100)</f>
        <v>254.33340000000004</v>
      </c>
      <c r="CZ216" s="2">
        <f t="shared" ref="CZ216:CZ247" si="206">(((S216+R216)*AU216)/100)</f>
        <v>141.75960000000003</v>
      </c>
      <c r="DA216" s="2"/>
      <c r="DB216" s="2"/>
      <c r="DC216" s="2" t="s">
        <v>719</v>
      </c>
      <c r="DD216" s="2" t="s">
        <v>719</v>
      </c>
      <c r="DE216" s="2" t="s">
        <v>140</v>
      </c>
      <c r="DF216" s="2" t="s">
        <v>140</v>
      </c>
      <c r="DG216" s="2" t="s">
        <v>141</v>
      </c>
      <c r="DH216" s="2" t="s">
        <v>719</v>
      </c>
      <c r="DI216" s="2" t="s">
        <v>141</v>
      </c>
      <c r="DJ216" s="2" t="s">
        <v>140</v>
      </c>
      <c r="DK216" s="2" t="s">
        <v>719</v>
      </c>
      <c r="DL216" s="2" t="s">
        <v>719</v>
      </c>
      <c r="DM216" s="2" t="s">
        <v>719</v>
      </c>
      <c r="DN216" s="2">
        <v>0</v>
      </c>
      <c r="DO216" s="2">
        <v>0</v>
      </c>
      <c r="DP216" s="2">
        <v>1</v>
      </c>
      <c r="DQ216" s="2">
        <v>1</v>
      </c>
      <c r="DR216" s="2"/>
      <c r="DS216" s="2"/>
      <c r="DT216" s="2"/>
      <c r="DU216" s="2">
        <v>1005</v>
      </c>
      <c r="DV216" s="2" t="s">
        <v>774</v>
      </c>
      <c r="DW216" s="2" t="s">
        <v>774</v>
      </c>
      <c r="DX216" s="2">
        <v>100</v>
      </c>
      <c r="DY216" s="2"/>
      <c r="DZ216" s="2"/>
      <c r="EA216" s="2"/>
      <c r="EB216" s="2"/>
      <c r="EC216" s="2"/>
      <c r="ED216" s="2"/>
      <c r="EE216" s="2">
        <v>28232298</v>
      </c>
      <c r="EF216" s="2">
        <v>2</v>
      </c>
      <c r="EG216" s="2" t="s">
        <v>745</v>
      </c>
      <c r="EH216" s="2">
        <v>0</v>
      </c>
      <c r="EI216" s="2" t="s">
        <v>719</v>
      </c>
      <c r="EJ216" s="2">
        <v>1</v>
      </c>
      <c r="EK216" s="2">
        <v>8001</v>
      </c>
      <c r="EL216" s="2" t="s">
        <v>177</v>
      </c>
      <c r="EM216" s="2" t="s">
        <v>178</v>
      </c>
      <c r="EN216" s="2"/>
      <c r="EO216" s="2" t="s">
        <v>142</v>
      </c>
      <c r="EP216" s="2"/>
      <c r="EQ216" s="2">
        <v>0</v>
      </c>
      <c r="ER216" s="2">
        <v>596.63</v>
      </c>
      <c r="ES216" s="2">
        <v>87</v>
      </c>
      <c r="ET216" s="2">
        <v>6.94</v>
      </c>
      <c r="EU216" s="2">
        <v>0.81</v>
      </c>
      <c r="EV216" s="2">
        <v>502.69</v>
      </c>
      <c r="EW216" s="2">
        <v>65.2</v>
      </c>
      <c r="EX216" s="2">
        <v>0</v>
      </c>
      <c r="EY216" s="2">
        <v>0</v>
      </c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>
        <v>0</v>
      </c>
      <c r="FR216" s="2">
        <f t="shared" ref="FR216:FR247" si="207">ROUND(IF(AND(BH216=3,BI216=3),P216,0),2)</f>
        <v>0</v>
      </c>
      <c r="FS216" s="2">
        <v>0</v>
      </c>
      <c r="FT216" s="2"/>
      <c r="FU216" s="2" t="s">
        <v>749</v>
      </c>
      <c r="FV216" s="2"/>
      <c r="FW216" s="2"/>
      <c r="FX216" s="2">
        <v>122</v>
      </c>
      <c r="FY216" s="2">
        <v>68</v>
      </c>
      <c r="FZ216" s="2"/>
      <c r="GA216" s="2" t="s">
        <v>719</v>
      </c>
      <c r="GB216" s="2"/>
      <c r="GC216" s="2"/>
      <c r="GD216" s="2">
        <v>0</v>
      </c>
      <c r="GE216" s="2"/>
      <c r="GF216" s="2">
        <v>-458130594</v>
      </c>
      <c r="GG216" s="2">
        <v>2</v>
      </c>
      <c r="GH216" s="2">
        <v>1</v>
      </c>
      <c r="GI216" s="2">
        <v>-2</v>
      </c>
      <c r="GJ216" s="2">
        <v>0</v>
      </c>
      <c r="GK216" s="2">
        <f>ROUND(R216*(R12)/100,2)</f>
        <v>0</v>
      </c>
      <c r="GL216" s="2">
        <f t="shared" ref="GL216:GL247" si="208">ROUND(IF(AND(BH216=3,BI216=3,FS216&lt;&gt;0),P216,0),2)</f>
        <v>0</v>
      </c>
      <c r="GM216" s="2">
        <f t="shared" ref="GM216:GM247" si="209">ROUND(O216+X216+Y216+GK216,2)+GX216</f>
        <v>633.41999999999996</v>
      </c>
      <c r="GN216" s="2">
        <f t="shared" ref="GN216:GN247" si="210">IF(OR(BI216=0,BI216=1),ROUND(O216+X216+Y216+GK216,2),0)</f>
        <v>633.41999999999996</v>
      </c>
      <c r="GO216" s="2">
        <f t="shared" ref="GO216:GO247" si="211">IF(BI216=2,ROUND(O216+X216+Y216+GK216,2),0)</f>
        <v>0</v>
      </c>
      <c r="GP216" s="2">
        <f t="shared" ref="GP216:GP247" si="212">IF(BI216=4,ROUND(O216+X216+Y216+GK216,2)+GX216,0)</f>
        <v>0</v>
      </c>
      <c r="GQ216" s="2"/>
      <c r="GR216" s="2">
        <v>0</v>
      </c>
      <c r="GS216" s="2">
        <v>3</v>
      </c>
      <c r="GT216" s="2">
        <v>0</v>
      </c>
      <c r="GU216" s="2" t="s">
        <v>719</v>
      </c>
      <c r="GV216" s="2">
        <f t="shared" ref="GV216:GV247" si="213">ROUND(GT216,6)</f>
        <v>0</v>
      </c>
      <c r="GW216" s="2">
        <v>1</v>
      </c>
      <c r="GX216" s="2">
        <f t="shared" ref="GX216:GX247" si="214">ROUND(GV216*GW216*I216,2)</f>
        <v>0</v>
      </c>
      <c r="GY216" s="2"/>
      <c r="GZ216" s="2"/>
      <c r="HA216" s="2">
        <v>0</v>
      </c>
      <c r="HB216" s="2">
        <v>0</v>
      </c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>
        <v>0</v>
      </c>
      <c r="IL216" s="2"/>
      <c r="IM216" s="2"/>
      <c r="IN216" s="2"/>
      <c r="IO216" s="2"/>
      <c r="IP216" s="2"/>
      <c r="IQ216" s="2"/>
      <c r="IR216" s="2"/>
      <c r="IS216" s="2"/>
      <c r="IT216" s="2"/>
      <c r="IU216" s="2"/>
    </row>
    <row r="217" spans="1:255" x14ac:dyDescent="0.2">
      <c r="A217">
        <v>17</v>
      </c>
      <c r="B217">
        <v>1</v>
      </c>
      <c r="C217">
        <f>ROW(SmtRes!A1018)</f>
        <v>1018</v>
      </c>
      <c r="D217">
        <f>ROW(EtalonRes!A1040)</f>
        <v>1040</v>
      </c>
      <c r="E217" t="s">
        <v>173</v>
      </c>
      <c r="F217" t="s">
        <v>174</v>
      </c>
      <c r="G217" t="s">
        <v>175</v>
      </c>
      <c r="H217" t="s">
        <v>774</v>
      </c>
      <c r="I217">
        <f>ROUND(30/100,9)</f>
        <v>0.3</v>
      </c>
      <c r="J217">
        <v>0</v>
      </c>
      <c r="O217">
        <f t="shared" si="181"/>
        <v>4022.62</v>
      </c>
      <c r="P217">
        <f t="shared" si="182"/>
        <v>135.97999999999999</v>
      </c>
      <c r="Q217">
        <f t="shared" si="183"/>
        <v>24.05</v>
      </c>
      <c r="R217">
        <f t="shared" si="184"/>
        <v>6.77</v>
      </c>
      <c r="S217">
        <f t="shared" si="185"/>
        <v>3862.59</v>
      </c>
      <c r="T217">
        <f t="shared" si="186"/>
        <v>0</v>
      </c>
      <c r="U217">
        <f t="shared" si="187"/>
        <v>26.992799999999995</v>
      </c>
      <c r="V217">
        <f t="shared" si="188"/>
        <v>0</v>
      </c>
      <c r="W217">
        <f t="shared" si="189"/>
        <v>0</v>
      </c>
      <c r="X217">
        <f t="shared" si="190"/>
        <v>4024.13</v>
      </c>
      <c r="Y217">
        <f t="shared" si="191"/>
        <v>2089.4499999999998</v>
      </c>
      <c r="AA217">
        <v>28925308</v>
      </c>
      <c r="AB217">
        <f t="shared" si="192"/>
        <v>791.12220000000002</v>
      </c>
      <c r="AC217">
        <f t="shared" si="193"/>
        <v>87</v>
      </c>
      <c r="AD217">
        <f>ROUND((((((ET217*1.2)*1.25))-(((EU217*1.2)*1.25)))+AE217),6)</f>
        <v>10.41</v>
      </c>
      <c r="AE217">
        <f>ROUND((((EU217*1.2)*1.25)),6)</f>
        <v>1.2150000000000001</v>
      </c>
      <c r="AF217">
        <f>ROUND((((EV217*1.2)*1.15)),6)</f>
        <v>693.71220000000005</v>
      </c>
      <c r="AG217">
        <f t="shared" si="194"/>
        <v>0</v>
      </c>
      <c r="AH217">
        <f>(((EW217*1.2)*1.15))</f>
        <v>89.975999999999985</v>
      </c>
      <c r="AI217">
        <f>(((EX217*1.2)*1.25))</f>
        <v>0</v>
      </c>
      <c r="AJ217">
        <f t="shared" si="195"/>
        <v>0</v>
      </c>
      <c r="AK217">
        <v>596.63</v>
      </c>
      <c r="AL217">
        <v>87</v>
      </c>
      <c r="AM217">
        <v>6.94</v>
      </c>
      <c r="AN217">
        <v>0.81</v>
      </c>
      <c r="AO217">
        <v>502.69</v>
      </c>
      <c r="AP217">
        <v>0</v>
      </c>
      <c r="AQ217">
        <v>65.2</v>
      </c>
      <c r="AR217">
        <v>0</v>
      </c>
      <c r="AS217">
        <v>0</v>
      </c>
      <c r="AT217">
        <v>104</v>
      </c>
      <c r="AU217">
        <v>54</v>
      </c>
      <c r="AV217">
        <v>1</v>
      </c>
      <c r="AW217">
        <v>1</v>
      </c>
      <c r="AZ217">
        <v>1</v>
      </c>
      <c r="BA217">
        <v>18.559999999999999</v>
      </c>
      <c r="BB217">
        <v>7.7</v>
      </c>
      <c r="BC217">
        <v>5.21</v>
      </c>
      <c r="BD217" t="s">
        <v>719</v>
      </c>
      <c r="BE217" t="s">
        <v>719</v>
      </c>
      <c r="BF217" t="s">
        <v>719</v>
      </c>
      <c r="BG217" t="s">
        <v>719</v>
      </c>
      <c r="BH217">
        <v>0</v>
      </c>
      <c r="BI217">
        <v>1</v>
      </c>
      <c r="BJ217" t="s">
        <v>176</v>
      </c>
      <c r="BM217">
        <v>8001</v>
      </c>
      <c r="BN217">
        <v>0</v>
      </c>
      <c r="BO217" t="s">
        <v>750</v>
      </c>
      <c r="BP217">
        <v>1</v>
      </c>
      <c r="BQ217">
        <v>2</v>
      </c>
      <c r="BR217">
        <v>0</v>
      </c>
      <c r="BS217">
        <v>18.559999999999999</v>
      </c>
      <c r="BT217">
        <v>1</v>
      </c>
      <c r="BU217">
        <v>1</v>
      </c>
      <c r="BV217">
        <v>1</v>
      </c>
      <c r="BW217">
        <v>1</v>
      </c>
      <c r="BX217">
        <v>1</v>
      </c>
      <c r="BY217" t="s">
        <v>719</v>
      </c>
      <c r="BZ217">
        <v>122</v>
      </c>
      <c r="CA217">
        <v>80</v>
      </c>
      <c r="CF217">
        <v>0</v>
      </c>
      <c r="CG217">
        <v>0</v>
      </c>
      <c r="CM217">
        <v>0</v>
      </c>
      <c r="CN217" t="s">
        <v>714</v>
      </c>
      <c r="CO217">
        <v>0</v>
      </c>
      <c r="CP217">
        <f t="shared" si="196"/>
        <v>4022.6200000000003</v>
      </c>
      <c r="CQ217">
        <f t="shared" si="197"/>
        <v>453.27</v>
      </c>
      <c r="CR217">
        <f t="shared" si="198"/>
        <v>80.156999999999996</v>
      </c>
      <c r="CS217">
        <f t="shared" si="199"/>
        <v>22.5504</v>
      </c>
      <c r="CT217">
        <f t="shared" si="200"/>
        <v>12875.298432</v>
      </c>
      <c r="CU217">
        <f t="shared" si="201"/>
        <v>0</v>
      </c>
      <c r="CV217">
        <f t="shared" si="202"/>
        <v>89.975999999999985</v>
      </c>
      <c r="CW217">
        <f t="shared" si="203"/>
        <v>0</v>
      </c>
      <c r="CX217">
        <f t="shared" si="204"/>
        <v>0</v>
      </c>
      <c r="CY217">
        <f t="shared" si="205"/>
        <v>4024.1343999999999</v>
      </c>
      <c r="CZ217">
        <f t="shared" si="206"/>
        <v>2089.4544000000001</v>
      </c>
      <c r="DC217" t="s">
        <v>719</v>
      </c>
      <c r="DD217" t="s">
        <v>719</v>
      </c>
      <c r="DE217" t="s">
        <v>140</v>
      </c>
      <c r="DF217" t="s">
        <v>140</v>
      </c>
      <c r="DG217" t="s">
        <v>141</v>
      </c>
      <c r="DH217" t="s">
        <v>719</v>
      </c>
      <c r="DI217" t="s">
        <v>141</v>
      </c>
      <c r="DJ217" t="s">
        <v>140</v>
      </c>
      <c r="DK217" t="s">
        <v>719</v>
      </c>
      <c r="DL217" t="s">
        <v>719</v>
      </c>
      <c r="DM217" t="s">
        <v>719</v>
      </c>
      <c r="DN217">
        <v>0</v>
      </c>
      <c r="DO217">
        <v>0</v>
      </c>
      <c r="DP217">
        <v>1</v>
      </c>
      <c r="DQ217">
        <v>1</v>
      </c>
      <c r="DU217">
        <v>1005</v>
      </c>
      <c r="DV217" t="s">
        <v>774</v>
      </c>
      <c r="DW217" t="s">
        <v>774</v>
      </c>
      <c r="DX217">
        <v>100</v>
      </c>
      <c r="EE217">
        <v>28232298</v>
      </c>
      <c r="EF217">
        <v>2</v>
      </c>
      <c r="EG217" t="s">
        <v>745</v>
      </c>
      <c r="EH217">
        <v>0</v>
      </c>
      <c r="EI217" t="s">
        <v>719</v>
      </c>
      <c r="EJ217">
        <v>1</v>
      </c>
      <c r="EK217">
        <v>8001</v>
      </c>
      <c r="EL217" t="s">
        <v>177</v>
      </c>
      <c r="EM217" t="s">
        <v>178</v>
      </c>
      <c r="EO217" t="s">
        <v>142</v>
      </c>
      <c r="EQ217">
        <v>0</v>
      </c>
      <c r="ER217">
        <v>596.63</v>
      </c>
      <c r="ES217">
        <v>87</v>
      </c>
      <c r="ET217">
        <v>6.94</v>
      </c>
      <c r="EU217">
        <v>0.81</v>
      </c>
      <c r="EV217">
        <v>502.69</v>
      </c>
      <c r="EW217">
        <v>65.2</v>
      </c>
      <c r="EX217">
        <v>0</v>
      </c>
      <c r="EY217">
        <v>0</v>
      </c>
      <c r="FQ217">
        <v>0</v>
      </c>
      <c r="FR217">
        <f t="shared" si="207"/>
        <v>0</v>
      </c>
      <c r="FS217">
        <v>0</v>
      </c>
      <c r="FU217" t="s">
        <v>749</v>
      </c>
      <c r="FV217" t="s">
        <v>749</v>
      </c>
      <c r="FW217" t="s">
        <v>751</v>
      </c>
      <c r="FX217">
        <v>122</v>
      </c>
      <c r="FY217">
        <v>68</v>
      </c>
      <c r="GA217" t="s">
        <v>719</v>
      </c>
      <c r="GD217">
        <v>0</v>
      </c>
      <c r="GF217">
        <v>-458130594</v>
      </c>
      <c r="GG217">
        <v>2</v>
      </c>
      <c r="GH217">
        <v>1</v>
      </c>
      <c r="GI217">
        <v>4</v>
      </c>
      <c r="GJ217">
        <v>0</v>
      </c>
      <c r="GK217">
        <f>ROUND(R217*(S12)/100,2)</f>
        <v>0</v>
      </c>
      <c r="GL217">
        <f t="shared" si="208"/>
        <v>0</v>
      </c>
      <c r="GM217">
        <f t="shared" si="209"/>
        <v>10136.200000000001</v>
      </c>
      <c r="GN217">
        <f t="shared" si="210"/>
        <v>10136.200000000001</v>
      </c>
      <c r="GO217">
        <f t="shared" si="211"/>
        <v>0</v>
      </c>
      <c r="GP217">
        <f t="shared" si="212"/>
        <v>0</v>
      </c>
      <c r="GR217">
        <v>0</v>
      </c>
      <c r="GS217">
        <v>3</v>
      </c>
      <c r="GT217">
        <v>0</v>
      </c>
      <c r="GU217" t="s">
        <v>719</v>
      </c>
      <c r="GV217">
        <f t="shared" si="213"/>
        <v>0</v>
      </c>
      <c r="GW217">
        <v>1</v>
      </c>
      <c r="GX217">
        <f t="shared" si="214"/>
        <v>0</v>
      </c>
      <c r="HA217">
        <v>0</v>
      </c>
      <c r="HB217">
        <v>0</v>
      </c>
      <c r="IK217">
        <v>0</v>
      </c>
    </row>
    <row r="218" spans="1:255" x14ac:dyDescent="0.2">
      <c r="A218" s="2">
        <v>17</v>
      </c>
      <c r="B218" s="2">
        <v>1</v>
      </c>
      <c r="C218" s="2"/>
      <c r="D218" s="2"/>
      <c r="E218" s="2" t="s">
        <v>179</v>
      </c>
      <c r="F218" s="2" t="s">
        <v>180</v>
      </c>
      <c r="G218" s="2" t="s">
        <v>181</v>
      </c>
      <c r="H218" s="2" t="s">
        <v>742</v>
      </c>
      <c r="I218" s="2">
        <v>2.7000000000000001E-3</v>
      </c>
      <c r="J218" s="2">
        <v>0</v>
      </c>
      <c r="K218" s="2"/>
      <c r="L218" s="2"/>
      <c r="M218" s="2"/>
      <c r="N218" s="2"/>
      <c r="O218" s="2">
        <f t="shared" si="181"/>
        <v>4.18</v>
      </c>
      <c r="P218" s="2">
        <f t="shared" si="182"/>
        <v>4.18</v>
      </c>
      <c r="Q218" s="2">
        <f t="shared" si="183"/>
        <v>0</v>
      </c>
      <c r="R218" s="2">
        <f t="shared" si="184"/>
        <v>0</v>
      </c>
      <c r="S218" s="2">
        <f t="shared" si="185"/>
        <v>0</v>
      </c>
      <c r="T218" s="2">
        <f t="shared" si="186"/>
        <v>0</v>
      </c>
      <c r="U218" s="2">
        <f t="shared" si="187"/>
        <v>0</v>
      </c>
      <c r="V218" s="2">
        <f t="shared" si="188"/>
        <v>0</v>
      </c>
      <c r="W218" s="2">
        <f t="shared" si="189"/>
        <v>0</v>
      </c>
      <c r="X218" s="2">
        <f t="shared" si="190"/>
        <v>0</v>
      </c>
      <c r="Y218" s="2">
        <f t="shared" si="191"/>
        <v>0</v>
      </c>
      <c r="Z218" s="2"/>
      <c r="AA218" s="2">
        <v>28925307</v>
      </c>
      <c r="AB218" s="2">
        <f t="shared" si="192"/>
        <v>1549.99</v>
      </c>
      <c r="AC218" s="2">
        <f t="shared" si="193"/>
        <v>1549.99</v>
      </c>
      <c r="AD218" s="2">
        <f>ROUND((((ET218)-(EU218))+AE218),6)</f>
        <v>0</v>
      </c>
      <c r="AE218" s="2">
        <f t="shared" ref="AE218:AF221" si="215">ROUND((EU218),6)</f>
        <v>0</v>
      </c>
      <c r="AF218" s="2">
        <f t="shared" si="215"/>
        <v>0</v>
      </c>
      <c r="AG218" s="2">
        <f t="shared" si="194"/>
        <v>0</v>
      </c>
      <c r="AH218" s="2">
        <f t="shared" ref="AH218:AI221" si="216">(EW218)</f>
        <v>0</v>
      </c>
      <c r="AI218" s="2">
        <f t="shared" si="216"/>
        <v>0</v>
      </c>
      <c r="AJ218" s="2">
        <f t="shared" si="195"/>
        <v>0</v>
      </c>
      <c r="AK218" s="2">
        <v>1549.99</v>
      </c>
      <c r="AL218" s="2">
        <v>1549.99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2">
        <v>1</v>
      </c>
      <c r="AW218" s="2">
        <v>1</v>
      </c>
      <c r="AX218" s="2"/>
      <c r="AY218" s="2"/>
      <c r="AZ218" s="2">
        <v>1</v>
      </c>
      <c r="BA218" s="2">
        <v>1</v>
      </c>
      <c r="BB218" s="2">
        <v>1</v>
      </c>
      <c r="BC218" s="2">
        <v>1</v>
      </c>
      <c r="BD218" s="2" t="s">
        <v>719</v>
      </c>
      <c r="BE218" s="2" t="s">
        <v>719</v>
      </c>
      <c r="BF218" s="2" t="s">
        <v>719</v>
      </c>
      <c r="BG218" s="2" t="s">
        <v>719</v>
      </c>
      <c r="BH218" s="2">
        <v>3</v>
      </c>
      <c r="BI218" s="2">
        <v>1</v>
      </c>
      <c r="BJ218" s="2" t="s">
        <v>182</v>
      </c>
      <c r="BK218" s="2"/>
      <c r="BL218" s="2"/>
      <c r="BM218" s="2">
        <v>500001</v>
      </c>
      <c r="BN218" s="2">
        <v>0</v>
      </c>
      <c r="BO218" s="2" t="s">
        <v>719</v>
      </c>
      <c r="BP218" s="2">
        <v>0</v>
      </c>
      <c r="BQ218" s="2">
        <v>8</v>
      </c>
      <c r="BR218" s="2">
        <v>0</v>
      </c>
      <c r="BS218" s="2">
        <v>1</v>
      </c>
      <c r="BT218" s="2">
        <v>1</v>
      </c>
      <c r="BU218" s="2">
        <v>1</v>
      </c>
      <c r="BV218" s="2">
        <v>1</v>
      </c>
      <c r="BW218" s="2">
        <v>1</v>
      </c>
      <c r="BX218" s="2">
        <v>1</v>
      </c>
      <c r="BY218" s="2" t="s">
        <v>719</v>
      </c>
      <c r="BZ218" s="2">
        <v>0</v>
      </c>
      <c r="CA218" s="2">
        <v>0</v>
      </c>
      <c r="CB218" s="2"/>
      <c r="CC218" s="2"/>
      <c r="CD218" s="2"/>
      <c r="CE218" s="2"/>
      <c r="CF218" s="2">
        <v>0</v>
      </c>
      <c r="CG218" s="2">
        <v>0</v>
      </c>
      <c r="CH218" s="2"/>
      <c r="CI218" s="2"/>
      <c r="CJ218" s="2"/>
      <c r="CK218" s="2"/>
      <c r="CL218" s="2"/>
      <c r="CM218" s="2">
        <v>0</v>
      </c>
      <c r="CN218" s="2" t="s">
        <v>719</v>
      </c>
      <c r="CO218" s="2">
        <v>0</v>
      </c>
      <c r="CP218" s="2">
        <f t="shared" si="196"/>
        <v>4.18</v>
      </c>
      <c r="CQ218" s="2">
        <f t="shared" si="197"/>
        <v>1549.99</v>
      </c>
      <c r="CR218" s="2">
        <f t="shared" si="198"/>
        <v>0</v>
      </c>
      <c r="CS218" s="2">
        <f t="shared" si="199"/>
        <v>0</v>
      </c>
      <c r="CT218" s="2">
        <f t="shared" si="200"/>
        <v>0</v>
      </c>
      <c r="CU218" s="2">
        <f t="shared" si="201"/>
        <v>0</v>
      </c>
      <c r="CV218" s="2">
        <f t="shared" si="202"/>
        <v>0</v>
      </c>
      <c r="CW218" s="2">
        <f t="shared" si="203"/>
        <v>0</v>
      </c>
      <c r="CX218" s="2">
        <f t="shared" si="204"/>
        <v>0</v>
      </c>
      <c r="CY218" s="2">
        <f t="shared" si="205"/>
        <v>0</v>
      </c>
      <c r="CZ218" s="2">
        <f t="shared" si="206"/>
        <v>0</v>
      </c>
      <c r="DA218" s="2"/>
      <c r="DB218" s="2"/>
      <c r="DC218" s="2" t="s">
        <v>719</v>
      </c>
      <c r="DD218" s="2" t="s">
        <v>719</v>
      </c>
      <c r="DE218" s="2" t="s">
        <v>719</v>
      </c>
      <c r="DF218" s="2" t="s">
        <v>719</v>
      </c>
      <c r="DG218" s="2" t="s">
        <v>719</v>
      </c>
      <c r="DH218" s="2" t="s">
        <v>719</v>
      </c>
      <c r="DI218" s="2" t="s">
        <v>719</v>
      </c>
      <c r="DJ218" s="2" t="s">
        <v>719</v>
      </c>
      <c r="DK218" s="2" t="s">
        <v>719</v>
      </c>
      <c r="DL218" s="2" t="s">
        <v>719</v>
      </c>
      <c r="DM218" s="2" t="s">
        <v>719</v>
      </c>
      <c r="DN218" s="2">
        <v>0</v>
      </c>
      <c r="DO218" s="2">
        <v>0</v>
      </c>
      <c r="DP218" s="2">
        <v>1</v>
      </c>
      <c r="DQ218" s="2">
        <v>1</v>
      </c>
      <c r="DR218" s="2"/>
      <c r="DS218" s="2"/>
      <c r="DT218" s="2"/>
      <c r="DU218" s="2">
        <v>1007</v>
      </c>
      <c r="DV218" s="2" t="s">
        <v>742</v>
      </c>
      <c r="DW218" s="2" t="s">
        <v>742</v>
      </c>
      <c r="DX218" s="2">
        <v>1</v>
      </c>
      <c r="DY218" s="2"/>
      <c r="DZ218" s="2"/>
      <c r="EA218" s="2"/>
      <c r="EB218" s="2"/>
      <c r="EC218" s="2"/>
      <c r="ED218" s="2"/>
      <c r="EE218" s="2">
        <v>28232233</v>
      </c>
      <c r="EF218" s="2">
        <v>8</v>
      </c>
      <c r="EG218" s="2" t="s">
        <v>150</v>
      </c>
      <c r="EH218" s="2">
        <v>0</v>
      </c>
      <c r="EI218" s="2" t="s">
        <v>719</v>
      </c>
      <c r="EJ218" s="2">
        <v>1</v>
      </c>
      <c r="EK218" s="2">
        <v>500001</v>
      </c>
      <c r="EL218" s="2" t="s">
        <v>151</v>
      </c>
      <c r="EM218" s="2" t="s">
        <v>152</v>
      </c>
      <c r="EN218" s="2"/>
      <c r="EO218" s="2" t="s">
        <v>719</v>
      </c>
      <c r="EP218" s="2"/>
      <c r="EQ218" s="2">
        <v>0</v>
      </c>
      <c r="ER218" s="2">
        <v>1549.99</v>
      </c>
      <c r="ES218" s="2">
        <v>1549.99</v>
      </c>
      <c r="ET218" s="2">
        <v>0</v>
      </c>
      <c r="EU218" s="2">
        <v>0</v>
      </c>
      <c r="EV218" s="2">
        <v>0</v>
      </c>
      <c r="EW218" s="2">
        <v>0</v>
      </c>
      <c r="EX218" s="2">
        <v>0</v>
      </c>
      <c r="EY218" s="2">
        <v>0</v>
      </c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>
        <v>0</v>
      </c>
      <c r="FR218" s="2">
        <f t="shared" si="207"/>
        <v>0</v>
      </c>
      <c r="FS218" s="2">
        <v>0</v>
      </c>
      <c r="FT218" s="2"/>
      <c r="FU218" s="2"/>
      <c r="FV218" s="2"/>
      <c r="FW218" s="2"/>
      <c r="FX218" s="2">
        <v>0</v>
      </c>
      <c r="FY218" s="2">
        <v>0</v>
      </c>
      <c r="FZ218" s="2"/>
      <c r="GA218" s="2" t="s">
        <v>719</v>
      </c>
      <c r="GB218" s="2"/>
      <c r="GC218" s="2"/>
      <c r="GD218" s="2">
        <v>0</v>
      </c>
      <c r="GE218" s="2"/>
      <c r="GF218" s="2">
        <v>-1988438020</v>
      </c>
      <c r="GG218" s="2">
        <v>2</v>
      </c>
      <c r="GH218" s="2">
        <v>1</v>
      </c>
      <c r="GI218" s="2">
        <v>-2</v>
      </c>
      <c r="GJ218" s="2">
        <v>0</v>
      </c>
      <c r="GK218" s="2">
        <f>ROUND(R218*(R12)/100,2)</f>
        <v>0</v>
      </c>
      <c r="GL218" s="2">
        <f t="shared" si="208"/>
        <v>0</v>
      </c>
      <c r="GM218" s="2">
        <f t="shared" si="209"/>
        <v>4.18</v>
      </c>
      <c r="GN218" s="2">
        <f t="shared" si="210"/>
        <v>4.18</v>
      </c>
      <c r="GO218" s="2">
        <f t="shared" si="211"/>
        <v>0</v>
      </c>
      <c r="GP218" s="2">
        <f t="shared" si="212"/>
        <v>0</v>
      </c>
      <c r="GQ218" s="2"/>
      <c r="GR218" s="2">
        <v>0</v>
      </c>
      <c r="GS218" s="2">
        <v>3</v>
      </c>
      <c r="GT218" s="2">
        <v>0</v>
      </c>
      <c r="GU218" s="2" t="s">
        <v>719</v>
      </c>
      <c r="GV218" s="2">
        <f t="shared" si="213"/>
        <v>0</v>
      </c>
      <c r="GW218" s="2">
        <v>1</v>
      </c>
      <c r="GX218" s="2">
        <f t="shared" si="214"/>
        <v>0</v>
      </c>
      <c r="GY218" s="2"/>
      <c r="GZ218" s="2"/>
      <c r="HA218" s="2">
        <v>0</v>
      </c>
      <c r="HB218" s="2">
        <v>0</v>
      </c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>
        <v>0</v>
      </c>
      <c r="IL218" s="2"/>
      <c r="IM218" s="2"/>
      <c r="IN218" s="2"/>
      <c r="IO218" s="2"/>
      <c r="IP218" s="2"/>
      <c r="IQ218" s="2"/>
      <c r="IR218" s="2"/>
      <c r="IS218" s="2"/>
      <c r="IT218" s="2"/>
      <c r="IU218" s="2"/>
    </row>
    <row r="219" spans="1:255" x14ac:dyDescent="0.2">
      <c r="A219">
        <v>17</v>
      </c>
      <c r="B219">
        <v>1</v>
      </c>
      <c r="E219" t="s">
        <v>179</v>
      </c>
      <c r="F219" t="s">
        <v>180</v>
      </c>
      <c r="G219" t="s">
        <v>181</v>
      </c>
      <c r="H219" t="s">
        <v>742</v>
      </c>
      <c r="I219">
        <v>2.7000000000000001E-3</v>
      </c>
      <c r="J219">
        <v>0</v>
      </c>
      <c r="O219">
        <f t="shared" si="181"/>
        <v>21.8</v>
      </c>
      <c r="P219">
        <f t="shared" si="182"/>
        <v>21.8</v>
      </c>
      <c r="Q219">
        <f t="shared" si="183"/>
        <v>0</v>
      </c>
      <c r="R219">
        <f t="shared" si="184"/>
        <v>0</v>
      </c>
      <c r="S219">
        <f t="shared" si="185"/>
        <v>0</v>
      </c>
      <c r="T219">
        <f t="shared" si="186"/>
        <v>0</v>
      </c>
      <c r="U219">
        <f t="shared" si="187"/>
        <v>0</v>
      </c>
      <c r="V219">
        <f t="shared" si="188"/>
        <v>0</v>
      </c>
      <c r="W219">
        <f t="shared" si="189"/>
        <v>0</v>
      </c>
      <c r="X219">
        <f t="shared" si="190"/>
        <v>0</v>
      </c>
      <c r="Y219">
        <f t="shared" si="191"/>
        <v>0</v>
      </c>
      <c r="AA219">
        <v>28925308</v>
      </c>
      <c r="AB219">
        <f t="shared" si="192"/>
        <v>1549.99</v>
      </c>
      <c r="AC219">
        <f t="shared" si="193"/>
        <v>1549.99</v>
      </c>
      <c r="AD219">
        <f>ROUND((((ET219)-(EU219))+AE219),6)</f>
        <v>0</v>
      </c>
      <c r="AE219">
        <f t="shared" si="215"/>
        <v>0</v>
      </c>
      <c r="AF219">
        <f t="shared" si="215"/>
        <v>0</v>
      </c>
      <c r="AG219">
        <f t="shared" si="194"/>
        <v>0</v>
      </c>
      <c r="AH219">
        <f t="shared" si="216"/>
        <v>0</v>
      </c>
      <c r="AI219">
        <f t="shared" si="216"/>
        <v>0</v>
      </c>
      <c r="AJ219">
        <f t="shared" si="195"/>
        <v>0</v>
      </c>
      <c r="AK219">
        <v>1549.99</v>
      </c>
      <c r="AL219">
        <v>1549.99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1</v>
      </c>
      <c r="AW219">
        <v>1</v>
      </c>
      <c r="AZ219">
        <v>1</v>
      </c>
      <c r="BA219">
        <v>1</v>
      </c>
      <c r="BB219">
        <v>1</v>
      </c>
      <c r="BC219">
        <v>5.21</v>
      </c>
      <c r="BD219" t="s">
        <v>719</v>
      </c>
      <c r="BE219" t="s">
        <v>719</v>
      </c>
      <c r="BF219" t="s">
        <v>719</v>
      </c>
      <c r="BG219" t="s">
        <v>719</v>
      </c>
      <c r="BH219">
        <v>3</v>
      </c>
      <c r="BI219">
        <v>1</v>
      </c>
      <c r="BJ219" t="s">
        <v>182</v>
      </c>
      <c r="BM219">
        <v>500001</v>
      </c>
      <c r="BN219">
        <v>0</v>
      </c>
      <c r="BO219" t="s">
        <v>750</v>
      </c>
      <c r="BP219">
        <v>1</v>
      </c>
      <c r="BQ219">
        <v>8</v>
      </c>
      <c r="BR219">
        <v>0</v>
      </c>
      <c r="BS219">
        <v>1</v>
      </c>
      <c r="BT219">
        <v>1</v>
      </c>
      <c r="BU219">
        <v>1</v>
      </c>
      <c r="BV219">
        <v>1</v>
      </c>
      <c r="BW219">
        <v>1</v>
      </c>
      <c r="BX219">
        <v>1</v>
      </c>
      <c r="BY219" t="s">
        <v>719</v>
      </c>
      <c r="BZ219">
        <v>0</v>
      </c>
      <c r="CA219">
        <v>0</v>
      </c>
      <c r="CF219">
        <v>0</v>
      </c>
      <c r="CG219">
        <v>0</v>
      </c>
      <c r="CM219">
        <v>0</v>
      </c>
      <c r="CN219" t="s">
        <v>719</v>
      </c>
      <c r="CO219">
        <v>0</v>
      </c>
      <c r="CP219">
        <f t="shared" si="196"/>
        <v>21.8</v>
      </c>
      <c r="CQ219">
        <f t="shared" si="197"/>
        <v>8075.4479000000001</v>
      </c>
      <c r="CR219">
        <f t="shared" si="198"/>
        <v>0</v>
      </c>
      <c r="CS219">
        <f t="shared" si="199"/>
        <v>0</v>
      </c>
      <c r="CT219">
        <f t="shared" si="200"/>
        <v>0</v>
      </c>
      <c r="CU219">
        <f t="shared" si="201"/>
        <v>0</v>
      </c>
      <c r="CV219">
        <f t="shared" si="202"/>
        <v>0</v>
      </c>
      <c r="CW219">
        <f t="shared" si="203"/>
        <v>0</v>
      </c>
      <c r="CX219">
        <f t="shared" si="204"/>
        <v>0</v>
      </c>
      <c r="CY219">
        <f t="shared" si="205"/>
        <v>0</v>
      </c>
      <c r="CZ219">
        <f t="shared" si="206"/>
        <v>0</v>
      </c>
      <c r="DC219" t="s">
        <v>719</v>
      </c>
      <c r="DD219" t="s">
        <v>719</v>
      </c>
      <c r="DE219" t="s">
        <v>719</v>
      </c>
      <c r="DF219" t="s">
        <v>719</v>
      </c>
      <c r="DG219" t="s">
        <v>719</v>
      </c>
      <c r="DH219" t="s">
        <v>719</v>
      </c>
      <c r="DI219" t="s">
        <v>719</v>
      </c>
      <c r="DJ219" t="s">
        <v>719</v>
      </c>
      <c r="DK219" t="s">
        <v>719</v>
      </c>
      <c r="DL219" t="s">
        <v>719</v>
      </c>
      <c r="DM219" t="s">
        <v>719</v>
      </c>
      <c r="DN219">
        <v>0</v>
      </c>
      <c r="DO219">
        <v>0</v>
      </c>
      <c r="DP219">
        <v>1</v>
      </c>
      <c r="DQ219">
        <v>1</v>
      </c>
      <c r="DU219">
        <v>1007</v>
      </c>
      <c r="DV219" t="s">
        <v>742</v>
      </c>
      <c r="DW219" t="s">
        <v>742</v>
      </c>
      <c r="DX219">
        <v>1</v>
      </c>
      <c r="EE219">
        <v>28232233</v>
      </c>
      <c r="EF219">
        <v>8</v>
      </c>
      <c r="EG219" t="s">
        <v>150</v>
      </c>
      <c r="EH219">
        <v>0</v>
      </c>
      <c r="EI219" t="s">
        <v>719</v>
      </c>
      <c r="EJ219">
        <v>1</v>
      </c>
      <c r="EK219">
        <v>500001</v>
      </c>
      <c r="EL219" t="s">
        <v>151</v>
      </c>
      <c r="EM219" t="s">
        <v>152</v>
      </c>
      <c r="EO219" t="s">
        <v>719</v>
      </c>
      <c r="EQ219">
        <v>0</v>
      </c>
      <c r="ER219">
        <v>1549.99</v>
      </c>
      <c r="ES219">
        <v>1549.99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FQ219">
        <v>0</v>
      </c>
      <c r="FR219">
        <f t="shared" si="207"/>
        <v>0</v>
      </c>
      <c r="FS219">
        <v>0</v>
      </c>
      <c r="FX219">
        <v>0</v>
      </c>
      <c r="FY219">
        <v>0</v>
      </c>
      <c r="GA219" t="s">
        <v>719</v>
      </c>
      <c r="GD219">
        <v>0</v>
      </c>
      <c r="GF219">
        <v>-1988438020</v>
      </c>
      <c r="GG219">
        <v>2</v>
      </c>
      <c r="GH219">
        <v>1</v>
      </c>
      <c r="GI219">
        <v>4</v>
      </c>
      <c r="GJ219">
        <v>0</v>
      </c>
      <c r="GK219">
        <f>ROUND(R219*(S12)/100,2)</f>
        <v>0</v>
      </c>
      <c r="GL219">
        <f t="shared" si="208"/>
        <v>0</v>
      </c>
      <c r="GM219">
        <f t="shared" si="209"/>
        <v>21.8</v>
      </c>
      <c r="GN219">
        <f t="shared" si="210"/>
        <v>21.8</v>
      </c>
      <c r="GO219">
        <f t="shared" si="211"/>
        <v>0</v>
      </c>
      <c r="GP219">
        <f t="shared" si="212"/>
        <v>0</v>
      </c>
      <c r="GR219">
        <v>0</v>
      </c>
      <c r="GS219">
        <v>3</v>
      </c>
      <c r="GT219">
        <v>0</v>
      </c>
      <c r="GU219" t="s">
        <v>719</v>
      </c>
      <c r="GV219">
        <f t="shared" si="213"/>
        <v>0</v>
      </c>
      <c r="GW219">
        <v>1</v>
      </c>
      <c r="GX219">
        <f t="shared" si="214"/>
        <v>0</v>
      </c>
      <c r="HA219">
        <v>0</v>
      </c>
      <c r="HB219">
        <v>0</v>
      </c>
      <c r="IK219">
        <v>0</v>
      </c>
    </row>
    <row r="220" spans="1:255" x14ac:dyDescent="0.2">
      <c r="A220" s="2">
        <v>17</v>
      </c>
      <c r="B220" s="2">
        <v>1</v>
      </c>
      <c r="C220" s="2"/>
      <c r="D220" s="2"/>
      <c r="E220" s="2" t="s">
        <v>183</v>
      </c>
      <c r="F220" s="2" t="s">
        <v>184</v>
      </c>
      <c r="G220" s="2" t="s">
        <v>185</v>
      </c>
      <c r="H220" s="2" t="s">
        <v>61</v>
      </c>
      <c r="I220" s="2">
        <v>1.32E-2</v>
      </c>
      <c r="J220" s="2">
        <v>0</v>
      </c>
      <c r="K220" s="2"/>
      <c r="L220" s="2"/>
      <c r="M220" s="2"/>
      <c r="N220" s="2"/>
      <c r="O220" s="2">
        <f t="shared" si="181"/>
        <v>116.52</v>
      </c>
      <c r="P220" s="2">
        <f t="shared" si="182"/>
        <v>116.52</v>
      </c>
      <c r="Q220" s="2">
        <f t="shared" si="183"/>
        <v>0</v>
      </c>
      <c r="R220" s="2">
        <f t="shared" si="184"/>
        <v>0</v>
      </c>
      <c r="S220" s="2">
        <f t="shared" si="185"/>
        <v>0</v>
      </c>
      <c r="T220" s="2">
        <f t="shared" si="186"/>
        <v>0</v>
      </c>
      <c r="U220" s="2">
        <f t="shared" si="187"/>
        <v>0</v>
      </c>
      <c r="V220" s="2">
        <f t="shared" si="188"/>
        <v>0</v>
      </c>
      <c r="W220" s="2">
        <f t="shared" si="189"/>
        <v>0</v>
      </c>
      <c r="X220" s="2">
        <f t="shared" si="190"/>
        <v>0</v>
      </c>
      <c r="Y220" s="2">
        <f t="shared" si="191"/>
        <v>0</v>
      </c>
      <c r="Z220" s="2"/>
      <c r="AA220" s="2">
        <v>28925307</v>
      </c>
      <c r="AB220" s="2">
        <f t="shared" si="192"/>
        <v>8827.35</v>
      </c>
      <c r="AC220" s="2">
        <f t="shared" si="193"/>
        <v>8827.35</v>
      </c>
      <c r="AD220" s="2">
        <f>ROUND((((ET220)-(EU220))+AE220),6)</f>
        <v>0</v>
      </c>
      <c r="AE220" s="2">
        <f t="shared" si="215"/>
        <v>0</v>
      </c>
      <c r="AF220" s="2">
        <f t="shared" si="215"/>
        <v>0</v>
      </c>
      <c r="AG220" s="2">
        <f t="shared" si="194"/>
        <v>0</v>
      </c>
      <c r="AH220" s="2">
        <f t="shared" si="216"/>
        <v>0</v>
      </c>
      <c r="AI220" s="2">
        <f t="shared" si="216"/>
        <v>0</v>
      </c>
      <c r="AJ220" s="2">
        <f t="shared" si="195"/>
        <v>0</v>
      </c>
      <c r="AK220" s="2">
        <v>8827.35</v>
      </c>
      <c r="AL220" s="2">
        <v>8827.35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2">
        <v>1</v>
      </c>
      <c r="AW220" s="2">
        <v>1</v>
      </c>
      <c r="AX220" s="2"/>
      <c r="AY220" s="2"/>
      <c r="AZ220" s="2">
        <v>1</v>
      </c>
      <c r="BA220" s="2">
        <v>1</v>
      </c>
      <c r="BB220" s="2">
        <v>1</v>
      </c>
      <c r="BC220" s="2">
        <v>1</v>
      </c>
      <c r="BD220" s="2" t="s">
        <v>719</v>
      </c>
      <c r="BE220" s="2" t="s">
        <v>719</v>
      </c>
      <c r="BF220" s="2" t="s">
        <v>719</v>
      </c>
      <c r="BG220" s="2" t="s">
        <v>719</v>
      </c>
      <c r="BH220" s="2">
        <v>3</v>
      </c>
      <c r="BI220" s="2">
        <v>1</v>
      </c>
      <c r="BJ220" s="2" t="s">
        <v>186</v>
      </c>
      <c r="BK220" s="2"/>
      <c r="BL220" s="2"/>
      <c r="BM220" s="2">
        <v>500001</v>
      </c>
      <c r="BN220" s="2">
        <v>0</v>
      </c>
      <c r="BO220" s="2" t="s">
        <v>719</v>
      </c>
      <c r="BP220" s="2">
        <v>0</v>
      </c>
      <c r="BQ220" s="2">
        <v>8</v>
      </c>
      <c r="BR220" s="2">
        <v>0</v>
      </c>
      <c r="BS220" s="2">
        <v>1</v>
      </c>
      <c r="BT220" s="2">
        <v>1</v>
      </c>
      <c r="BU220" s="2">
        <v>1</v>
      </c>
      <c r="BV220" s="2">
        <v>1</v>
      </c>
      <c r="BW220" s="2">
        <v>1</v>
      </c>
      <c r="BX220" s="2">
        <v>1</v>
      </c>
      <c r="BY220" s="2" t="s">
        <v>719</v>
      </c>
      <c r="BZ220" s="2">
        <v>0</v>
      </c>
      <c r="CA220" s="2">
        <v>0</v>
      </c>
      <c r="CB220" s="2"/>
      <c r="CC220" s="2"/>
      <c r="CD220" s="2"/>
      <c r="CE220" s="2"/>
      <c r="CF220" s="2">
        <v>0</v>
      </c>
      <c r="CG220" s="2">
        <v>0</v>
      </c>
      <c r="CH220" s="2"/>
      <c r="CI220" s="2"/>
      <c r="CJ220" s="2"/>
      <c r="CK220" s="2"/>
      <c r="CL220" s="2"/>
      <c r="CM220" s="2">
        <v>0</v>
      </c>
      <c r="CN220" s="2" t="s">
        <v>719</v>
      </c>
      <c r="CO220" s="2">
        <v>0</v>
      </c>
      <c r="CP220" s="2">
        <f t="shared" si="196"/>
        <v>116.52</v>
      </c>
      <c r="CQ220" s="2">
        <f t="shared" si="197"/>
        <v>8827.35</v>
      </c>
      <c r="CR220" s="2">
        <f t="shared" si="198"/>
        <v>0</v>
      </c>
      <c r="CS220" s="2">
        <f t="shared" si="199"/>
        <v>0</v>
      </c>
      <c r="CT220" s="2">
        <f t="shared" si="200"/>
        <v>0</v>
      </c>
      <c r="CU220" s="2">
        <f t="shared" si="201"/>
        <v>0</v>
      </c>
      <c r="CV220" s="2">
        <f t="shared" si="202"/>
        <v>0</v>
      </c>
      <c r="CW220" s="2">
        <f t="shared" si="203"/>
        <v>0</v>
      </c>
      <c r="CX220" s="2">
        <f t="shared" si="204"/>
        <v>0</v>
      </c>
      <c r="CY220" s="2">
        <f t="shared" si="205"/>
        <v>0</v>
      </c>
      <c r="CZ220" s="2">
        <f t="shared" si="206"/>
        <v>0</v>
      </c>
      <c r="DA220" s="2"/>
      <c r="DB220" s="2"/>
      <c r="DC220" s="2" t="s">
        <v>719</v>
      </c>
      <c r="DD220" s="2" t="s">
        <v>719</v>
      </c>
      <c r="DE220" s="2" t="s">
        <v>719</v>
      </c>
      <c r="DF220" s="2" t="s">
        <v>719</v>
      </c>
      <c r="DG220" s="2" t="s">
        <v>719</v>
      </c>
      <c r="DH220" s="2" t="s">
        <v>719</v>
      </c>
      <c r="DI220" s="2" t="s">
        <v>719</v>
      </c>
      <c r="DJ220" s="2" t="s">
        <v>719</v>
      </c>
      <c r="DK220" s="2" t="s">
        <v>719</v>
      </c>
      <c r="DL220" s="2" t="s">
        <v>719</v>
      </c>
      <c r="DM220" s="2" t="s">
        <v>719</v>
      </c>
      <c r="DN220" s="2">
        <v>0</v>
      </c>
      <c r="DO220" s="2">
        <v>0</v>
      </c>
      <c r="DP220" s="2">
        <v>1</v>
      </c>
      <c r="DQ220" s="2">
        <v>1</v>
      </c>
      <c r="DR220" s="2"/>
      <c r="DS220" s="2"/>
      <c r="DT220" s="2"/>
      <c r="DU220" s="2">
        <v>1009</v>
      </c>
      <c r="DV220" s="2" t="s">
        <v>61</v>
      </c>
      <c r="DW220" s="2" t="s">
        <v>61</v>
      </c>
      <c r="DX220" s="2">
        <v>1000</v>
      </c>
      <c r="DY220" s="2"/>
      <c r="DZ220" s="2"/>
      <c r="EA220" s="2"/>
      <c r="EB220" s="2"/>
      <c r="EC220" s="2"/>
      <c r="ED220" s="2"/>
      <c r="EE220" s="2">
        <v>28232233</v>
      </c>
      <c r="EF220" s="2">
        <v>8</v>
      </c>
      <c r="EG220" s="2" t="s">
        <v>150</v>
      </c>
      <c r="EH220" s="2">
        <v>0</v>
      </c>
      <c r="EI220" s="2" t="s">
        <v>719</v>
      </c>
      <c r="EJ220" s="2">
        <v>1</v>
      </c>
      <c r="EK220" s="2">
        <v>500001</v>
      </c>
      <c r="EL220" s="2" t="s">
        <v>151</v>
      </c>
      <c r="EM220" s="2" t="s">
        <v>152</v>
      </c>
      <c r="EN220" s="2"/>
      <c r="EO220" s="2" t="s">
        <v>719</v>
      </c>
      <c r="EP220" s="2"/>
      <c r="EQ220" s="2">
        <v>0</v>
      </c>
      <c r="ER220" s="2">
        <v>8827.35</v>
      </c>
      <c r="ES220" s="2">
        <v>8827.35</v>
      </c>
      <c r="ET220" s="2">
        <v>0</v>
      </c>
      <c r="EU220" s="2">
        <v>0</v>
      </c>
      <c r="EV220" s="2">
        <v>0</v>
      </c>
      <c r="EW220" s="2">
        <v>0</v>
      </c>
      <c r="EX220" s="2">
        <v>0</v>
      </c>
      <c r="EY220" s="2">
        <v>0</v>
      </c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>
        <v>0</v>
      </c>
      <c r="FR220" s="2">
        <f t="shared" si="207"/>
        <v>0</v>
      </c>
      <c r="FS220" s="2">
        <v>0</v>
      </c>
      <c r="FT220" s="2"/>
      <c r="FU220" s="2"/>
      <c r="FV220" s="2"/>
      <c r="FW220" s="2"/>
      <c r="FX220" s="2">
        <v>0</v>
      </c>
      <c r="FY220" s="2">
        <v>0</v>
      </c>
      <c r="FZ220" s="2"/>
      <c r="GA220" s="2" t="s">
        <v>719</v>
      </c>
      <c r="GB220" s="2"/>
      <c r="GC220" s="2"/>
      <c r="GD220" s="2">
        <v>0</v>
      </c>
      <c r="GE220" s="2"/>
      <c r="GF220" s="2">
        <v>435518778</v>
      </c>
      <c r="GG220" s="2">
        <v>2</v>
      </c>
      <c r="GH220" s="2">
        <v>1</v>
      </c>
      <c r="GI220" s="2">
        <v>-2</v>
      </c>
      <c r="GJ220" s="2">
        <v>0</v>
      </c>
      <c r="GK220" s="2">
        <f>ROUND(R220*(R12)/100,2)</f>
        <v>0</v>
      </c>
      <c r="GL220" s="2">
        <f t="shared" si="208"/>
        <v>0</v>
      </c>
      <c r="GM220" s="2">
        <f t="shared" si="209"/>
        <v>116.52</v>
      </c>
      <c r="GN220" s="2">
        <f t="shared" si="210"/>
        <v>116.52</v>
      </c>
      <c r="GO220" s="2">
        <f t="shared" si="211"/>
        <v>0</v>
      </c>
      <c r="GP220" s="2">
        <f t="shared" si="212"/>
        <v>0</v>
      </c>
      <c r="GQ220" s="2"/>
      <c r="GR220" s="2">
        <v>0</v>
      </c>
      <c r="GS220" s="2">
        <v>3</v>
      </c>
      <c r="GT220" s="2">
        <v>0</v>
      </c>
      <c r="GU220" s="2" t="s">
        <v>719</v>
      </c>
      <c r="GV220" s="2">
        <f t="shared" si="213"/>
        <v>0</v>
      </c>
      <c r="GW220" s="2">
        <v>1</v>
      </c>
      <c r="GX220" s="2">
        <f t="shared" si="214"/>
        <v>0</v>
      </c>
      <c r="GY220" s="2"/>
      <c r="GZ220" s="2"/>
      <c r="HA220" s="2">
        <v>0</v>
      </c>
      <c r="HB220" s="2">
        <v>0</v>
      </c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>
        <v>0</v>
      </c>
      <c r="IL220" s="2"/>
      <c r="IM220" s="2"/>
      <c r="IN220" s="2"/>
      <c r="IO220" s="2"/>
      <c r="IP220" s="2"/>
      <c r="IQ220" s="2"/>
      <c r="IR220" s="2"/>
      <c r="IS220" s="2"/>
      <c r="IT220" s="2"/>
      <c r="IU220" s="2"/>
    </row>
    <row r="221" spans="1:255" x14ac:dyDescent="0.2">
      <c r="A221">
        <v>17</v>
      </c>
      <c r="B221">
        <v>1</v>
      </c>
      <c r="E221" t="s">
        <v>183</v>
      </c>
      <c r="F221" t="s">
        <v>184</v>
      </c>
      <c r="G221" t="s">
        <v>185</v>
      </c>
      <c r="H221" t="s">
        <v>61</v>
      </c>
      <c r="I221">
        <v>1.32E-2</v>
      </c>
      <c r="J221">
        <v>0</v>
      </c>
      <c r="O221">
        <f t="shared" si="181"/>
        <v>607.07000000000005</v>
      </c>
      <c r="P221">
        <f t="shared" si="182"/>
        <v>607.07000000000005</v>
      </c>
      <c r="Q221">
        <f t="shared" si="183"/>
        <v>0</v>
      </c>
      <c r="R221">
        <f t="shared" si="184"/>
        <v>0</v>
      </c>
      <c r="S221">
        <f t="shared" si="185"/>
        <v>0</v>
      </c>
      <c r="T221">
        <f t="shared" si="186"/>
        <v>0</v>
      </c>
      <c r="U221">
        <f t="shared" si="187"/>
        <v>0</v>
      </c>
      <c r="V221">
        <f t="shared" si="188"/>
        <v>0</v>
      </c>
      <c r="W221">
        <f t="shared" si="189"/>
        <v>0</v>
      </c>
      <c r="X221">
        <f t="shared" si="190"/>
        <v>0</v>
      </c>
      <c r="Y221">
        <f t="shared" si="191"/>
        <v>0</v>
      </c>
      <c r="AA221">
        <v>28925308</v>
      </c>
      <c r="AB221">
        <f t="shared" si="192"/>
        <v>8827.35</v>
      </c>
      <c r="AC221">
        <f t="shared" si="193"/>
        <v>8827.35</v>
      </c>
      <c r="AD221">
        <f>ROUND((((ET221)-(EU221))+AE221),6)</f>
        <v>0</v>
      </c>
      <c r="AE221">
        <f t="shared" si="215"/>
        <v>0</v>
      </c>
      <c r="AF221">
        <f t="shared" si="215"/>
        <v>0</v>
      </c>
      <c r="AG221">
        <f t="shared" si="194"/>
        <v>0</v>
      </c>
      <c r="AH221">
        <f t="shared" si="216"/>
        <v>0</v>
      </c>
      <c r="AI221">
        <f t="shared" si="216"/>
        <v>0</v>
      </c>
      <c r="AJ221">
        <f t="shared" si="195"/>
        <v>0</v>
      </c>
      <c r="AK221">
        <v>8827.35</v>
      </c>
      <c r="AL221">
        <v>8827.35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1</v>
      </c>
      <c r="AW221">
        <v>1</v>
      </c>
      <c r="AZ221">
        <v>1</v>
      </c>
      <c r="BA221">
        <v>1</v>
      </c>
      <c r="BB221">
        <v>1</v>
      </c>
      <c r="BC221">
        <v>5.21</v>
      </c>
      <c r="BD221" t="s">
        <v>719</v>
      </c>
      <c r="BE221" t="s">
        <v>719</v>
      </c>
      <c r="BF221" t="s">
        <v>719</v>
      </c>
      <c r="BG221" t="s">
        <v>719</v>
      </c>
      <c r="BH221">
        <v>3</v>
      </c>
      <c r="BI221">
        <v>1</v>
      </c>
      <c r="BJ221" t="s">
        <v>186</v>
      </c>
      <c r="BM221">
        <v>500001</v>
      </c>
      <c r="BN221">
        <v>0</v>
      </c>
      <c r="BO221" t="s">
        <v>750</v>
      </c>
      <c r="BP221">
        <v>1</v>
      </c>
      <c r="BQ221">
        <v>8</v>
      </c>
      <c r="BR221">
        <v>0</v>
      </c>
      <c r="BS221">
        <v>1</v>
      </c>
      <c r="BT221">
        <v>1</v>
      </c>
      <c r="BU221">
        <v>1</v>
      </c>
      <c r="BV221">
        <v>1</v>
      </c>
      <c r="BW221">
        <v>1</v>
      </c>
      <c r="BX221">
        <v>1</v>
      </c>
      <c r="BY221" t="s">
        <v>719</v>
      </c>
      <c r="BZ221">
        <v>0</v>
      </c>
      <c r="CA221">
        <v>0</v>
      </c>
      <c r="CF221">
        <v>0</v>
      </c>
      <c r="CG221">
        <v>0</v>
      </c>
      <c r="CM221">
        <v>0</v>
      </c>
      <c r="CN221" t="s">
        <v>719</v>
      </c>
      <c r="CO221">
        <v>0</v>
      </c>
      <c r="CP221">
        <f t="shared" si="196"/>
        <v>607.07000000000005</v>
      </c>
      <c r="CQ221">
        <f t="shared" si="197"/>
        <v>45990.493500000004</v>
      </c>
      <c r="CR221">
        <f t="shared" si="198"/>
        <v>0</v>
      </c>
      <c r="CS221">
        <f t="shared" si="199"/>
        <v>0</v>
      </c>
      <c r="CT221">
        <f t="shared" si="200"/>
        <v>0</v>
      </c>
      <c r="CU221">
        <f t="shared" si="201"/>
        <v>0</v>
      </c>
      <c r="CV221">
        <f t="shared" si="202"/>
        <v>0</v>
      </c>
      <c r="CW221">
        <f t="shared" si="203"/>
        <v>0</v>
      </c>
      <c r="CX221">
        <f t="shared" si="204"/>
        <v>0</v>
      </c>
      <c r="CY221">
        <f t="shared" si="205"/>
        <v>0</v>
      </c>
      <c r="CZ221">
        <f t="shared" si="206"/>
        <v>0</v>
      </c>
      <c r="DC221" t="s">
        <v>719</v>
      </c>
      <c r="DD221" t="s">
        <v>719</v>
      </c>
      <c r="DE221" t="s">
        <v>719</v>
      </c>
      <c r="DF221" t="s">
        <v>719</v>
      </c>
      <c r="DG221" t="s">
        <v>719</v>
      </c>
      <c r="DH221" t="s">
        <v>719</v>
      </c>
      <c r="DI221" t="s">
        <v>719</v>
      </c>
      <c r="DJ221" t="s">
        <v>719</v>
      </c>
      <c r="DK221" t="s">
        <v>719</v>
      </c>
      <c r="DL221" t="s">
        <v>719</v>
      </c>
      <c r="DM221" t="s">
        <v>719</v>
      </c>
      <c r="DN221">
        <v>0</v>
      </c>
      <c r="DO221">
        <v>0</v>
      </c>
      <c r="DP221">
        <v>1</v>
      </c>
      <c r="DQ221">
        <v>1</v>
      </c>
      <c r="DU221">
        <v>1009</v>
      </c>
      <c r="DV221" t="s">
        <v>61</v>
      </c>
      <c r="DW221" t="s">
        <v>61</v>
      </c>
      <c r="DX221">
        <v>1000</v>
      </c>
      <c r="EE221">
        <v>28232233</v>
      </c>
      <c r="EF221">
        <v>8</v>
      </c>
      <c r="EG221" t="s">
        <v>150</v>
      </c>
      <c r="EH221">
        <v>0</v>
      </c>
      <c r="EI221" t="s">
        <v>719</v>
      </c>
      <c r="EJ221">
        <v>1</v>
      </c>
      <c r="EK221">
        <v>500001</v>
      </c>
      <c r="EL221" t="s">
        <v>151</v>
      </c>
      <c r="EM221" t="s">
        <v>152</v>
      </c>
      <c r="EO221" t="s">
        <v>719</v>
      </c>
      <c r="EQ221">
        <v>0</v>
      </c>
      <c r="ER221">
        <v>8827.35</v>
      </c>
      <c r="ES221">
        <v>8827.35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FQ221">
        <v>0</v>
      </c>
      <c r="FR221">
        <f t="shared" si="207"/>
        <v>0</v>
      </c>
      <c r="FS221">
        <v>0</v>
      </c>
      <c r="FX221">
        <v>0</v>
      </c>
      <c r="FY221">
        <v>0</v>
      </c>
      <c r="GA221" t="s">
        <v>719</v>
      </c>
      <c r="GD221">
        <v>0</v>
      </c>
      <c r="GF221">
        <v>435518778</v>
      </c>
      <c r="GG221">
        <v>2</v>
      </c>
      <c r="GH221">
        <v>1</v>
      </c>
      <c r="GI221">
        <v>4</v>
      </c>
      <c r="GJ221">
        <v>0</v>
      </c>
      <c r="GK221">
        <f>ROUND(R221*(S12)/100,2)</f>
        <v>0</v>
      </c>
      <c r="GL221">
        <f t="shared" si="208"/>
        <v>0</v>
      </c>
      <c r="GM221">
        <f t="shared" si="209"/>
        <v>607.07000000000005</v>
      </c>
      <c r="GN221">
        <f t="shared" si="210"/>
        <v>607.07000000000005</v>
      </c>
      <c r="GO221">
        <f t="shared" si="211"/>
        <v>0</v>
      </c>
      <c r="GP221">
        <f t="shared" si="212"/>
        <v>0</v>
      </c>
      <c r="GR221">
        <v>0</v>
      </c>
      <c r="GS221">
        <v>3</v>
      </c>
      <c r="GT221">
        <v>0</v>
      </c>
      <c r="GU221" t="s">
        <v>719</v>
      </c>
      <c r="GV221">
        <f t="shared" si="213"/>
        <v>0</v>
      </c>
      <c r="GW221">
        <v>1</v>
      </c>
      <c r="GX221">
        <f t="shared" si="214"/>
        <v>0</v>
      </c>
      <c r="HA221">
        <v>0</v>
      </c>
      <c r="HB221">
        <v>0</v>
      </c>
      <c r="IK221">
        <v>0</v>
      </c>
    </row>
    <row r="222" spans="1:255" x14ac:dyDescent="0.2">
      <c r="A222" s="2">
        <v>17</v>
      </c>
      <c r="B222" s="2">
        <v>1</v>
      </c>
      <c r="C222" s="2">
        <f>ROW(SmtRes!A1022)</f>
        <v>1022</v>
      </c>
      <c r="D222" s="2">
        <f>ROW(EtalonRes!A1046)</f>
        <v>1046</v>
      </c>
      <c r="E222" s="2" t="s">
        <v>187</v>
      </c>
      <c r="F222" s="2" t="s">
        <v>188</v>
      </c>
      <c r="G222" s="2" t="s">
        <v>189</v>
      </c>
      <c r="H222" s="2" t="s">
        <v>774</v>
      </c>
      <c r="I222" s="2">
        <f>ROUND(15/100,9)</f>
        <v>0.15</v>
      </c>
      <c r="J222" s="2">
        <v>0</v>
      </c>
      <c r="K222" s="2"/>
      <c r="L222" s="2"/>
      <c r="M222" s="2"/>
      <c r="N222" s="2"/>
      <c r="O222" s="2">
        <f t="shared" si="181"/>
        <v>153.33000000000001</v>
      </c>
      <c r="P222" s="2">
        <f t="shared" si="182"/>
        <v>37.78</v>
      </c>
      <c r="Q222" s="2">
        <f t="shared" si="183"/>
        <v>3.51</v>
      </c>
      <c r="R222" s="2">
        <f t="shared" si="184"/>
        <v>0.41</v>
      </c>
      <c r="S222" s="2">
        <f t="shared" si="185"/>
        <v>112.04</v>
      </c>
      <c r="T222" s="2">
        <f t="shared" si="186"/>
        <v>0</v>
      </c>
      <c r="U222" s="2">
        <f t="shared" si="187"/>
        <v>14.531399999999998</v>
      </c>
      <c r="V222" s="2">
        <f t="shared" si="188"/>
        <v>0</v>
      </c>
      <c r="W222" s="2">
        <f t="shared" si="189"/>
        <v>0</v>
      </c>
      <c r="X222" s="2">
        <f t="shared" si="190"/>
        <v>137.19</v>
      </c>
      <c r="Y222" s="2">
        <f t="shared" si="191"/>
        <v>76.47</v>
      </c>
      <c r="Z222" s="2"/>
      <c r="AA222" s="2">
        <v>28925307</v>
      </c>
      <c r="AB222" s="2">
        <f t="shared" si="192"/>
        <v>1022.1912</v>
      </c>
      <c r="AC222" s="2">
        <f t="shared" si="193"/>
        <v>251.85</v>
      </c>
      <c r="AD222" s="2">
        <f>ROUND((((((ET222*1.2)*1.25))-(((EU222*1.2)*1.25)))+AE222),6)</f>
        <v>23.43</v>
      </c>
      <c r="AE222" s="2">
        <f>ROUND((((EU222*1.2)*1.25)),6)</f>
        <v>2.73</v>
      </c>
      <c r="AF222" s="2">
        <f>ROUND((((EV222*1.2)*1.15)),6)</f>
        <v>746.91120000000001</v>
      </c>
      <c r="AG222" s="2">
        <f t="shared" si="194"/>
        <v>0</v>
      </c>
      <c r="AH222" s="2">
        <f>(((EW222*1.2)*1.15))</f>
        <v>96.875999999999991</v>
      </c>
      <c r="AI222" s="2">
        <f>(((EX222*1.2)*1.25))</f>
        <v>0</v>
      </c>
      <c r="AJ222" s="2">
        <f t="shared" si="195"/>
        <v>0</v>
      </c>
      <c r="AK222" s="2">
        <v>808.71</v>
      </c>
      <c r="AL222" s="2">
        <v>251.85</v>
      </c>
      <c r="AM222" s="2">
        <v>15.62</v>
      </c>
      <c r="AN222" s="2">
        <v>1.82</v>
      </c>
      <c r="AO222" s="2">
        <v>541.24</v>
      </c>
      <c r="AP222" s="2">
        <v>0</v>
      </c>
      <c r="AQ222" s="2">
        <v>70.2</v>
      </c>
      <c r="AR222" s="2">
        <v>0</v>
      </c>
      <c r="AS222" s="2">
        <v>0</v>
      </c>
      <c r="AT222" s="2">
        <v>122</v>
      </c>
      <c r="AU222" s="2">
        <v>68</v>
      </c>
      <c r="AV222" s="2">
        <v>1</v>
      </c>
      <c r="AW222" s="2">
        <v>1</v>
      </c>
      <c r="AX222" s="2"/>
      <c r="AY222" s="2"/>
      <c r="AZ222" s="2">
        <v>1</v>
      </c>
      <c r="BA222" s="2">
        <v>1</v>
      </c>
      <c r="BB222" s="2">
        <v>1</v>
      </c>
      <c r="BC222" s="2">
        <v>1</v>
      </c>
      <c r="BD222" s="2" t="s">
        <v>719</v>
      </c>
      <c r="BE222" s="2" t="s">
        <v>719</v>
      </c>
      <c r="BF222" s="2" t="s">
        <v>719</v>
      </c>
      <c r="BG222" s="2" t="s">
        <v>719</v>
      </c>
      <c r="BH222" s="2">
        <v>0</v>
      </c>
      <c r="BI222" s="2">
        <v>1</v>
      </c>
      <c r="BJ222" s="2" t="s">
        <v>190</v>
      </c>
      <c r="BK222" s="2"/>
      <c r="BL222" s="2"/>
      <c r="BM222" s="2">
        <v>8001</v>
      </c>
      <c r="BN222" s="2">
        <v>0</v>
      </c>
      <c r="BO222" s="2" t="s">
        <v>719</v>
      </c>
      <c r="BP222" s="2">
        <v>0</v>
      </c>
      <c r="BQ222" s="2">
        <v>2</v>
      </c>
      <c r="BR222" s="2">
        <v>0</v>
      </c>
      <c r="BS222" s="2">
        <v>1</v>
      </c>
      <c r="BT222" s="2">
        <v>1</v>
      </c>
      <c r="BU222" s="2">
        <v>1</v>
      </c>
      <c r="BV222" s="2">
        <v>1</v>
      </c>
      <c r="BW222" s="2">
        <v>1</v>
      </c>
      <c r="BX222" s="2">
        <v>1</v>
      </c>
      <c r="BY222" s="2" t="s">
        <v>719</v>
      </c>
      <c r="BZ222" s="2">
        <v>122</v>
      </c>
      <c r="CA222" s="2">
        <v>80</v>
      </c>
      <c r="CB222" s="2"/>
      <c r="CC222" s="2"/>
      <c r="CD222" s="2"/>
      <c r="CE222" s="2"/>
      <c r="CF222" s="2">
        <v>0</v>
      </c>
      <c r="CG222" s="2">
        <v>0</v>
      </c>
      <c r="CH222" s="2"/>
      <c r="CI222" s="2"/>
      <c r="CJ222" s="2"/>
      <c r="CK222" s="2"/>
      <c r="CL222" s="2"/>
      <c r="CM222" s="2">
        <v>0</v>
      </c>
      <c r="CN222" s="2" t="s">
        <v>714</v>
      </c>
      <c r="CO222" s="2">
        <v>0</v>
      </c>
      <c r="CP222" s="2">
        <f t="shared" si="196"/>
        <v>153.33000000000001</v>
      </c>
      <c r="CQ222" s="2">
        <f t="shared" si="197"/>
        <v>251.85</v>
      </c>
      <c r="CR222" s="2">
        <f t="shared" si="198"/>
        <v>23.43</v>
      </c>
      <c r="CS222" s="2">
        <f t="shared" si="199"/>
        <v>2.73</v>
      </c>
      <c r="CT222" s="2">
        <f t="shared" si="200"/>
        <v>746.91120000000001</v>
      </c>
      <c r="CU222" s="2">
        <f t="shared" si="201"/>
        <v>0</v>
      </c>
      <c r="CV222" s="2">
        <f t="shared" si="202"/>
        <v>96.875999999999991</v>
      </c>
      <c r="CW222" s="2">
        <f t="shared" si="203"/>
        <v>0</v>
      </c>
      <c r="CX222" s="2">
        <f t="shared" si="204"/>
        <v>0</v>
      </c>
      <c r="CY222" s="2">
        <f t="shared" si="205"/>
        <v>137.18899999999999</v>
      </c>
      <c r="CZ222" s="2">
        <f t="shared" si="206"/>
        <v>76.466000000000008</v>
      </c>
      <c r="DA222" s="2"/>
      <c r="DB222" s="2"/>
      <c r="DC222" s="2" t="s">
        <v>719</v>
      </c>
      <c r="DD222" s="2" t="s">
        <v>719</v>
      </c>
      <c r="DE222" s="2" t="s">
        <v>140</v>
      </c>
      <c r="DF222" s="2" t="s">
        <v>140</v>
      </c>
      <c r="DG222" s="2" t="s">
        <v>141</v>
      </c>
      <c r="DH222" s="2" t="s">
        <v>719</v>
      </c>
      <c r="DI222" s="2" t="s">
        <v>141</v>
      </c>
      <c r="DJ222" s="2" t="s">
        <v>140</v>
      </c>
      <c r="DK222" s="2" t="s">
        <v>719</v>
      </c>
      <c r="DL222" s="2" t="s">
        <v>719</v>
      </c>
      <c r="DM222" s="2" t="s">
        <v>719</v>
      </c>
      <c r="DN222" s="2">
        <v>0</v>
      </c>
      <c r="DO222" s="2">
        <v>0</v>
      </c>
      <c r="DP222" s="2">
        <v>1</v>
      </c>
      <c r="DQ222" s="2">
        <v>1</v>
      </c>
      <c r="DR222" s="2"/>
      <c r="DS222" s="2"/>
      <c r="DT222" s="2"/>
      <c r="DU222" s="2">
        <v>1005</v>
      </c>
      <c r="DV222" s="2" t="s">
        <v>774</v>
      </c>
      <c r="DW222" s="2" t="s">
        <v>774</v>
      </c>
      <c r="DX222" s="2">
        <v>100</v>
      </c>
      <c r="DY222" s="2"/>
      <c r="DZ222" s="2"/>
      <c r="EA222" s="2"/>
      <c r="EB222" s="2"/>
      <c r="EC222" s="2"/>
      <c r="ED222" s="2"/>
      <c r="EE222" s="2">
        <v>28232298</v>
      </c>
      <c r="EF222" s="2">
        <v>2</v>
      </c>
      <c r="EG222" s="2" t="s">
        <v>745</v>
      </c>
      <c r="EH222" s="2">
        <v>0</v>
      </c>
      <c r="EI222" s="2" t="s">
        <v>719</v>
      </c>
      <c r="EJ222" s="2">
        <v>1</v>
      </c>
      <c r="EK222" s="2">
        <v>8001</v>
      </c>
      <c r="EL222" s="2" t="s">
        <v>177</v>
      </c>
      <c r="EM222" s="2" t="s">
        <v>178</v>
      </c>
      <c r="EN222" s="2"/>
      <c r="EO222" s="2" t="s">
        <v>142</v>
      </c>
      <c r="EP222" s="2"/>
      <c r="EQ222" s="2">
        <v>0</v>
      </c>
      <c r="ER222" s="2">
        <v>808.71</v>
      </c>
      <c r="ES222" s="2">
        <v>251.85</v>
      </c>
      <c r="ET222" s="2">
        <v>15.62</v>
      </c>
      <c r="EU222" s="2">
        <v>1.82</v>
      </c>
      <c r="EV222" s="2">
        <v>541.24</v>
      </c>
      <c r="EW222" s="2">
        <v>70.2</v>
      </c>
      <c r="EX222" s="2">
        <v>0</v>
      </c>
      <c r="EY222" s="2">
        <v>0</v>
      </c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>
        <v>0</v>
      </c>
      <c r="FR222" s="2">
        <f t="shared" si="207"/>
        <v>0</v>
      </c>
      <c r="FS222" s="2">
        <v>0</v>
      </c>
      <c r="FT222" s="2"/>
      <c r="FU222" s="2" t="s">
        <v>749</v>
      </c>
      <c r="FV222" s="2"/>
      <c r="FW222" s="2"/>
      <c r="FX222" s="2">
        <v>122</v>
      </c>
      <c r="FY222" s="2">
        <v>68</v>
      </c>
      <c r="FZ222" s="2"/>
      <c r="GA222" s="2" t="s">
        <v>719</v>
      </c>
      <c r="GB222" s="2"/>
      <c r="GC222" s="2"/>
      <c r="GD222" s="2">
        <v>0</v>
      </c>
      <c r="GE222" s="2"/>
      <c r="GF222" s="2">
        <v>-1079268389</v>
      </c>
      <c r="GG222" s="2">
        <v>2</v>
      </c>
      <c r="GH222" s="2">
        <v>1</v>
      </c>
      <c r="GI222" s="2">
        <v>-2</v>
      </c>
      <c r="GJ222" s="2">
        <v>0</v>
      </c>
      <c r="GK222" s="2">
        <f>ROUND(R222*(R12)/100,2)</f>
        <v>0</v>
      </c>
      <c r="GL222" s="2">
        <f t="shared" si="208"/>
        <v>0</v>
      </c>
      <c r="GM222" s="2">
        <f t="shared" si="209"/>
        <v>366.99</v>
      </c>
      <c r="GN222" s="2">
        <f t="shared" si="210"/>
        <v>366.99</v>
      </c>
      <c r="GO222" s="2">
        <f t="shared" si="211"/>
        <v>0</v>
      </c>
      <c r="GP222" s="2">
        <f t="shared" si="212"/>
        <v>0</v>
      </c>
      <c r="GQ222" s="2"/>
      <c r="GR222" s="2">
        <v>0</v>
      </c>
      <c r="GS222" s="2">
        <v>3</v>
      </c>
      <c r="GT222" s="2">
        <v>0</v>
      </c>
      <c r="GU222" s="2" t="s">
        <v>719</v>
      </c>
      <c r="GV222" s="2">
        <f t="shared" si="213"/>
        <v>0</v>
      </c>
      <c r="GW222" s="2">
        <v>1</v>
      </c>
      <c r="GX222" s="2">
        <f t="shared" si="214"/>
        <v>0</v>
      </c>
      <c r="GY222" s="2"/>
      <c r="GZ222" s="2"/>
      <c r="HA222" s="2">
        <v>0</v>
      </c>
      <c r="HB222" s="2">
        <v>0</v>
      </c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>
        <v>0</v>
      </c>
      <c r="IL222" s="2"/>
      <c r="IM222" s="2"/>
      <c r="IN222" s="2"/>
      <c r="IO222" s="2"/>
      <c r="IP222" s="2"/>
      <c r="IQ222" s="2"/>
      <c r="IR222" s="2"/>
      <c r="IS222" s="2"/>
      <c r="IT222" s="2"/>
      <c r="IU222" s="2"/>
    </row>
    <row r="223" spans="1:255" x14ac:dyDescent="0.2">
      <c r="A223">
        <v>17</v>
      </c>
      <c r="B223">
        <v>1</v>
      </c>
      <c r="C223">
        <f>ROW(SmtRes!A1026)</f>
        <v>1026</v>
      </c>
      <c r="D223">
        <f>ROW(EtalonRes!A1052)</f>
        <v>1052</v>
      </c>
      <c r="E223" t="s">
        <v>187</v>
      </c>
      <c r="F223" t="s">
        <v>188</v>
      </c>
      <c r="G223" t="s">
        <v>189</v>
      </c>
      <c r="H223" t="s">
        <v>774</v>
      </c>
      <c r="I223">
        <f>ROUND(15/100,9)</f>
        <v>0.15</v>
      </c>
      <c r="J223">
        <v>0</v>
      </c>
      <c r="O223">
        <f t="shared" si="181"/>
        <v>2303.2800000000002</v>
      </c>
      <c r="P223">
        <f t="shared" si="182"/>
        <v>196.82</v>
      </c>
      <c r="Q223">
        <f t="shared" si="183"/>
        <v>27.06</v>
      </c>
      <c r="R223">
        <f t="shared" si="184"/>
        <v>7.6</v>
      </c>
      <c r="S223">
        <f t="shared" si="185"/>
        <v>2079.4</v>
      </c>
      <c r="T223">
        <f t="shared" si="186"/>
        <v>0</v>
      </c>
      <c r="U223">
        <f t="shared" si="187"/>
        <v>14.531399999999998</v>
      </c>
      <c r="V223">
        <f t="shared" si="188"/>
        <v>0</v>
      </c>
      <c r="W223">
        <f t="shared" si="189"/>
        <v>0</v>
      </c>
      <c r="X223">
        <f t="shared" si="190"/>
        <v>2170.48</v>
      </c>
      <c r="Y223">
        <f t="shared" si="191"/>
        <v>1126.98</v>
      </c>
      <c r="AA223">
        <v>28925308</v>
      </c>
      <c r="AB223">
        <f t="shared" si="192"/>
        <v>1022.1912</v>
      </c>
      <c r="AC223">
        <f t="shared" si="193"/>
        <v>251.85</v>
      </c>
      <c r="AD223">
        <f>ROUND((((((ET223*1.2)*1.25))-(((EU223*1.2)*1.25)))+AE223),6)</f>
        <v>23.43</v>
      </c>
      <c r="AE223">
        <f>ROUND((((EU223*1.2)*1.25)),6)</f>
        <v>2.73</v>
      </c>
      <c r="AF223">
        <f>ROUND((((EV223*1.2)*1.15)),6)</f>
        <v>746.91120000000001</v>
      </c>
      <c r="AG223">
        <f t="shared" si="194"/>
        <v>0</v>
      </c>
      <c r="AH223">
        <f>(((EW223*1.2)*1.15))</f>
        <v>96.875999999999991</v>
      </c>
      <c r="AI223">
        <f>(((EX223*1.2)*1.25))</f>
        <v>0</v>
      </c>
      <c r="AJ223">
        <f t="shared" si="195"/>
        <v>0</v>
      </c>
      <c r="AK223">
        <v>808.71</v>
      </c>
      <c r="AL223">
        <v>251.85</v>
      </c>
      <c r="AM223">
        <v>15.62</v>
      </c>
      <c r="AN223">
        <v>1.82</v>
      </c>
      <c r="AO223">
        <v>541.24</v>
      </c>
      <c r="AP223">
        <v>0</v>
      </c>
      <c r="AQ223">
        <v>70.2</v>
      </c>
      <c r="AR223">
        <v>0</v>
      </c>
      <c r="AS223">
        <v>0</v>
      </c>
      <c r="AT223">
        <v>104</v>
      </c>
      <c r="AU223">
        <v>54</v>
      </c>
      <c r="AV223">
        <v>1</v>
      </c>
      <c r="AW223">
        <v>1</v>
      </c>
      <c r="AZ223">
        <v>1</v>
      </c>
      <c r="BA223">
        <v>18.559999999999999</v>
      </c>
      <c r="BB223">
        <v>7.7</v>
      </c>
      <c r="BC223">
        <v>5.21</v>
      </c>
      <c r="BD223" t="s">
        <v>719</v>
      </c>
      <c r="BE223" t="s">
        <v>719</v>
      </c>
      <c r="BF223" t="s">
        <v>719</v>
      </c>
      <c r="BG223" t="s">
        <v>719</v>
      </c>
      <c r="BH223">
        <v>0</v>
      </c>
      <c r="BI223">
        <v>1</v>
      </c>
      <c r="BJ223" t="s">
        <v>190</v>
      </c>
      <c r="BM223">
        <v>8001</v>
      </c>
      <c r="BN223">
        <v>0</v>
      </c>
      <c r="BO223" t="s">
        <v>750</v>
      </c>
      <c r="BP223">
        <v>1</v>
      </c>
      <c r="BQ223">
        <v>2</v>
      </c>
      <c r="BR223">
        <v>0</v>
      </c>
      <c r="BS223">
        <v>18.559999999999999</v>
      </c>
      <c r="BT223">
        <v>1</v>
      </c>
      <c r="BU223">
        <v>1</v>
      </c>
      <c r="BV223">
        <v>1</v>
      </c>
      <c r="BW223">
        <v>1</v>
      </c>
      <c r="BX223">
        <v>1</v>
      </c>
      <c r="BY223" t="s">
        <v>719</v>
      </c>
      <c r="BZ223">
        <v>122</v>
      </c>
      <c r="CA223">
        <v>80</v>
      </c>
      <c r="CF223">
        <v>0</v>
      </c>
      <c r="CG223">
        <v>0</v>
      </c>
      <c r="CM223">
        <v>0</v>
      </c>
      <c r="CN223" t="s">
        <v>714</v>
      </c>
      <c r="CO223">
        <v>0</v>
      </c>
      <c r="CP223">
        <f t="shared" si="196"/>
        <v>2303.2800000000002</v>
      </c>
      <c r="CQ223">
        <f t="shared" si="197"/>
        <v>1312.1385</v>
      </c>
      <c r="CR223">
        <f t="shared" si="198"/>
        <v>180.411</v>
      </c>
      <c r="CS223">
        <f t="shared" si="199"/>
        <v>50.668799999999997</v>
      </c>
      <c r="CT223">
        <f t="shared" si="200"/>
        <v>13862.671871999999</v>
      </c>
      <c r="CU223">
        <f t="shared" si="201"/>
        <v>0</v>
      </c>
      <c r="CV223">
        <f t="shared" si="202"/>
        <v>96.875999999999991</v>
      </c>
      <c r="CW223">
        <f t="shared" si="203"/>
        <v>0</v>
      </c>
      <c r="CX223">
        <f t="shared" si="204"/>
        <v>0</v>
      </c>
      <c r="CY223">
        <f t="shared" si="205"/>
        <v>2170.48</v>
      </c>
      <c r="CZ223">
        <f t="shared" si="206"/>
        <v>1126.98</v>
      </c>
      <c r="DC223" t="s">
        <v>719</v>
      </c>
      <c r="DD223" t="s">
        <v>719</v>
      </c>
      <c r="DE223" t="s">
        <v>140</v>
      </c>
      <c r="DF223" t="s">
        <v>140</v>
      </c>
      <c r="DG223" t="s">
        <v>141</v>
      </c>
      <c r="DH223" t="s">
        <v>719</v>
      </c>
      <c r="DI223" t="s">
        <v>141</v>
      </c>
      <c r="DJ223" t="s">
        <v>140</v>
      </c>
      <c r="DK223" t="s">
        <v>719</v>
      </c>
      <c r="DL223" t="s">
        <v>719</v>
      </c>
      <c r="DM223" t="s">
        <v>719</v>
      </c>
      <c r="DN223">
        <v>0</v>
      </c>
      <c r="DO223">
        <v>0</v>
      </c>
      <c r="DP223">
        <v>1</v>
      </c>
      <c r="DQ223">
        <v>1</v>
      </c>
      <c r="DU223">
        <v>1005</v>
      </c>
      <c r="DV223" t="s">
        <v>774</v>
      </c>
      <c r="DW223" t="s">
        <v>774</v>
      </c>
      <c r="DX223">
        <v>100</v>
      </c>
      <c r="EE223">
        <v>28232298</v>
      </c>
      <c r="EF223">
        <v>2</v>
      </c>
      <c r="EG223" t="s">
        <v>745</v>
      </c>
      <c r="EH223">
        <v>0</v>
      </c>
      <c r="EI223" t="s">
        <v>719</v>
      </c>
      <c r="EJ223">
        <v>1</v>
      </c>
      <c r="EK223">
        <v>8001</v>
      </c>
      <c r="EL223" t="s">
        <v>177</v>
      </c>
      <c r="EM223" t="s">
        <v>178</v>
      </c>
      <c r="EO223" t="s">
        <v>142</v>
      </c>
      <c r="EQ223">
        <v>0</v>
      </c>
      <c r="ER223">
        <v>808.71</v>
      </c>
      <c r="ES223">
        <v>251.85</v>
      </c>
      <c r="ET223">
        <v>15.62</v>
      </c>
      <c r="EU223">
        <v>1.82</v>
      </c>
      <c r="EV223">
        <v>541.24</v>
      </c>
      <c r="EW223">
        <v>70.2</v>
      </c>
      <c r="EX223">
        <v>0</v>
      </c>
      <c r="EY223">
        <v>0</v>
      </c>
      <c r="FQ223">
        <v>0</v>
      </c>
      <c r="FR223">
        <f t="shared" si="207"/>
        <v>0</v>
      </c>
      <c r="FS223">
        <v>0</v>
      </c>
      <c r="FU223" t="s">
        <v>749</v>
      </c>
      <c r="FV223" t="s">
        <v>749</v>
      </c>
      <c r="FW223" t="s">
        <v>751</v>
      </c>
      <c r="FX223">
        <v>122</v>
      </c>
      <c r="FY223">
        <v>68</v>
      </c>
      <c r="GA223" t="s">
        <v>719</v>
      </c>
      <c r="GD223">
        <v>0</v>
      </c>
      <c r="GF223">
        <v>-1079268389</v>
      </c>
      <c r="GG223">
        <v>2</v>
      </c>
      <c r="GH223">
        <v>1</v>
      </c>
      <c r="GI223">
        <v>4</v>
      </c>
      <c r="GJ223">
        <v>0</v>
      </c>
      <c r="GK223">
        <f>ROUND(R223*(S12)/100,2)</f>
        <v>0</v>
      </c>
      <c r="GL223">
        <f t="shared" si="208"/>
        <v>0</v>
      </c>
      <c r="GM223">
        <f t="shared" si="209"/>
        <v>5600.74</v>
      </c>
      <c r="GN223">
        <f t="shared" si="210"/>
        <v>5600.74</v>
      </c>
      <c r="GO223">
        <f t="shared" si="211"/>
        <v>0</v>
      </c>
      <c r="GP223">
        <f t="shared" si="212"/>
        <v>0</v>
      </c>
      <c r="GR223">
        <v>0</v>
      </c>
      <c r="GS223">
        <v>3</v>
      </c>
      <c r="GT223">
        <v>0</v>
      </c>
      <c r="GU223" t="s">
        <v>719</v>
      </c>
      <c r="GV223">
        <f t="shared" si="213"/>
        <v>0</v>
      </c>
      <c r="GW223">
        <v>1</v>
      </c>
      <c r="GX223">
        <f t="shared" si="214"/>
        <v>0</v>
      </c>
      <c r="HA223">
        <v>0</v>
      </c>
      <c r="HB223">
        <v>0</v>
      </c>
      <c r="IK223">
        <v>0</v>
      </c>
    </row>
    <row r="224" spans="1:255" x14ac:dyDescent="0.2">
      <c r="A224" s="2">
        <v>17</v>
      </c>
      <c r="B224" s="2">
        <v>1</v>
      </c>
      <c r="C224" s="2"/>
      <c r="D224" s="2"/>
      <c r="E224" s="2" t="s">
        <v>191</v>
      </c>
      <c r="F224" s="2" t="s">
        <v>180</v>
      </c>
      <c r="G224" s="2" t="s">
        <v>181</v>
      </c>
      <c r="H224" s="2" t="s">
        <v>742</v>
      </c>
      <c r="I224" s="2">
        <v>1.1999999999999999E-3</v>
      </c>
      <c r="J224" s="2">
        <v>0</v>
      </c>
      <c r="K224" s="2"/>
      <c r="L224" s="2"/>
      <c r="M224" s="2"/>
      <c r="N224" s="2"/>
      <c r="O224" s="2">
        <f t="shared" si="181"/>
        <v>1.86</v>
      </c>
      <c r="P224" s="2">
        <f t="shared" si="182"/>
        <v>1.86</v>
      </c>
      <c r="Q224" s="2">
        <f t="shared" si="183"/>
        <v>0</v>
      </c>
      <c r="R224" s="2">
        <f t="shared" si="184"/>
        <v>0</v>
      </c>
      <c r="S224" s="2">
        <f t="shared" si="185"/>
        <v>0</v>
      </c>
      <c r="T224" s="2">
        <f t="shared" si="186"/>
        <v>0</v>
      </c>
      <c r="U224" s="2">
        <f t="shared" si="187"/>
        <v>0</v>
      </c>
      <c r="V224" s="2">
        <f t="shared" si="188"/>
        <v>0</v>
      </c>
      <c r="W224" s="2">
        <f t="shared" si="189"/>
        <v>0</v>
      </c>
      <c r="X224" s="2">
        <f t="shared" si="190"/>
        <v>0</v>
      </c>
      <c r="Y224" s="2">
        <f t="shared" si="191"/>
        <v>0</v>
      </c>
      <c r="Z224" s="2"/>
      <c r="AA224" s="2">
        <v>28925307</v>
      </c>
      <c r="AB224" s="2">
        <f t="shared" si="192"/>
        <v>1549.99</v>
      </c>
      <c r="AC224" s="2">
        <f t="shared" si="193"/>
        <v>1549.99</v>
      </c>
      <c r="AD224" s="2">
        <f>ROUND((((ET224)-(EU224))+AE224),6)</f>
        <v>0</v>
      </c>
      <c r="AE224" s="2">
        <f t="shared" ref="AE224:AF227" si="217">ROUND((EU224),6)</f>
        <v>0</v>
      </c>
      <c r="AF224" s="2">
        <f t="shared" si="217"/>
        <v>0</v>
      </c>
      <c r="AG224" s="2">
        <f t="shared" si="194"/>
        <v>0</v>
      </c>
      <c r="AH224" s="2">
        <f t="shared" ref="AH224:AI227" si="218">(EW224)</f>
        <v>0</v>
      </c>
      <c r="AI224" s="2">
        <f t="shared" si="218"/>
        <v>0</v>
      </c>
      <c r="AJ224" s="2">
        <f t="shared" si="195"/>
        <v>0</v>
      </c>
      <c r="AK224" s="2">
        <v>1549.99</v>
      </c>
      <c r="AL224" s="2">
        <v>1549.99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2">
        <v>1</v>
      </c>
      <c r="AW224" s="2">
        <v>1</v>
      </c>
      <c r="AX224" s="2"/>
      <c r="AY224" s="2"/>
      <c r="AZ224" s="2">
        <v>1</v>
      </c>
      <c r="BA224" s="2">
        <v>1</v>
      </c>
      <c r="BB224" s="2">
        <v>1</v>
      </c>
      <c r="BC224" s="2">
        <v>1</v>
      </c>
      <c r="BD224" s="2" t="s">
        <v>719</v>
      </c>
      <c r="BE224" s="2" t="s">
        <v>719</v>
      </c>
      <c r="BF224" s="2" t="s">
        <v>719</v>
      </c>
      <c r="BG224" s="2" t="s">
        <v>719</v>
      </c>
      <c r="BH224" s="2">
        <v>3</v>
      </c>
      <c r="BI224" s="2">
        <v>1</v>
      </c>
      <c r="BJ224" s="2" t="s">
        <v>182</v>
      </c>
      <c r="BK224" s="2"/>
      <c r="BL224" s="2"/>
      <c r="BM224" s="2">
        <v>500001</v>
      </c>
      <c r="BN224" s="2">
        <v>0</v>
      </c>
      <c r="BO224" s="2" t="s">
        <v>719</v>
      </c>
      <c r="BP224" s="2">
        <v>0</v>
      </c>
      <c r="BQ224" s="2">
        <v>8</v>
      </c>
      <c r="BR224" s="2">
        <v>0</v>
      </c>
      <c r="BS224" s="2">
        <v>1</v>
      </c>
      <c r="BT224" s="2">
        <v>1</v>
      </c>
      <c r="BU224" s="2">
        <v>1</v>
      </c>
      <c r="BV224" s="2">
        <v>1</v>
      </c>
      <c r="BW224" s="2">
        <v>1</v>
      </c>
      <c r="BX224" s="2">
        <v>1</v>
      </c>
      <c r="BY224" s="2" t="s">
        <v>719</v>
      </c>
      <c r="BZ224" s="2">
        <v>0</v>
      </c>
      <c r="CA224" s="2">
        <v>0</v>
      </c>
      <c r="CB224" s="2"/>
      <c r="CC224" s="2"/>
      <c r="CD224" s="2"/>
      <c r="CE224" s="2"/>
      <c r="CF224" s="2">
        <v>0</v>
      </c>
      <c r="CG224" s="2">
        <v>0</v>
      </c>
      <c r="CH224" s="2"/>
      <c r="CI224" s="2"/>
      <c r="CJ224" s="2"/>
      <c r="CK224" s="2"/>
      <c r="CL224" s="2"/>
      <c r="CM224" s="2">
        <v>0</v>
      </c>
      <c r="CN224" s="2" t="s">
        <v>719</v>
      </c>
      <c r="CO224" s="2">
        <v>0</v>
      </c>
      <c r="CP224" s="2">
        <f t="shared" si="196"/>
        <v>1.86</v>
      </c>
      <c r="CQ224" s="2">
        <f t="shared" si="197"/>
        <v>1549.99</v>
      </c>
      <c r="CR224" s="2">
        <f t="shared" si="198"/>
        <v>0</v>
      </c>
      <c r="CS224" s="2">
        <f t="shared" si="199"/>
        <v>0</v>
      </c>
      <c r="CT224" s="2">
        <f t="shared" si="200"/>
        <v>0</v>
      </c>
      <c r="CU224" s="2">
        <f t="shared" si="201"/>
        <v>0</v>
      </c>
      <c r="CV224" s="2">
        <f t="shared" si="202"/>
        <v>0</v>
      </c>
      <c r="CW224" s="2">
        <f t="shared" si="203"/>
        <v>0</v>
      </c>
      <c r="CX224" s="2">
        <f t="shared" si="204"/>
        <v>0</v>
      </c>
      <c r="CY224" s="2">
        <f t="shared" si="205"/>
        <v>0</v>
      </c>
      <c r="CZ224" s="2">
        <f t="shared" si="206"/>
        <v>0</v>
      </c>
      <c r="DA224" s="2"/>
      <c r="DB224" s="2"/>
      <c r="DC224" s="2" t="s">
        <v>719</v>
      </c>
      <c r="DD224" s="2" t="s">
        <v>719</v>
      </c>
      <c r="DE224" s="2" t="s">
        <v>719</v>
      </c>
      <c r="DF224" s="2" t="s">
        <v>719</v>
      </c>
      <c r="DG224" s="2" t="s">
        <v>719</v>
      </c>
      <c r="DH224" s="2" t="s">
        <v>719</v>
      </c>
      <c r="DI224" s="2" t="s">
        <v>719</v>
      </c>
      <c r="DJ224" s="2" t="s">
        <v>719</v>
      </c>
      <c r="DK224" s="2" t="s">
        <v>719</v>
      </c>
      <c r="DL224" s="2" t="s">
        <v>719</v>
      </c>
      <c r="DM224" s="2" t="s">
        <v>719</v>
      </c>
      <c r="DN224" s="2">
        <v>0</v>
      </c>
      <c r="DO224" s="2">
        <v>0</v>
      </c>
      <c r="DP224" s="2">
        <v>1</v>
      </c>
      <c r="DQ224" s="2">
        <v>1</v>
      </c>
      <c r="DR224" s="2"/>
      <c r="DS224" s="2"/>
      <c r="DT224" s="2"/>
      <c r="DU224" s="2">
        <v>1007</v>
      </c>
      <c r="DV224" s="2" t="s">
        <v>742</v>
      </c>
      <c r="DW224" s="2" t="s">
        <v>742</v>
      </c>
      <c r="DX224" s="2">
        <v>1</v>
      </c>
      <c r="DY224" s="2"/>
      <c r="DZ224" s="2"/>
      <c r="EA224" s="2"/>
      <c r="EB224" s="2"/>
      <c r="EC224" s="2"/>
      <c r="ED224" s="2"/>
      <c r="EE224" s="2">
        <v>28232233</v>
      </c>
      <c r="EF224" s="2">
        <v>8</v>
      </c>
      <c r="EG224" s="2" t="s">
        <v>150</v>
      </c>
      <c r="EH224" s="2">
        <v>0</v>
      </c>
      <c r="EI224" s="2" t="s">
        <v>719</v>
      </c>
      <c r="EJ224" s="2">
        <v>1</v>
      </c>
      <c r="EK224" s="2">
        <v>500001</v>
      </c>
      <c r="EL224" s="2" t="s">
        <v>151</v>
      </c>
      <c r="EM224" s="2" t="s">
        <v>152</v>
      </c>
      <c r="EN224" s="2"/>
      <c r="EO224" s="2" t="s">
        <v>719</v>
      </c>
      <c r="EP224" s="2"/>
      <c r="EQ224" s="2">
        <v>0</v>
      </c>
      <c r="ER224" s="2">
        <v>1549.99</v>
      </c>
      <c r="ES224" s="2">
        <v>1549.99</v>
      </c>
      <c r="ET224" s="2">
        <v>0</v>
      </c>
      <c r="EU224" s="2">
        <v>0</v>
      </c>
      <c r="EV224" s="2">
        <v>0</v>
      </c>
      <c r="EW224" s="2">
        <v>0</v>
      </c>
      <c r="EX224" s="2">
        <v>0</v>
      </c>
      <c r="EY224" s="2">
        <v>0</v>
      </c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>
        <v>0</v>
      </c>
      <c r="FR224" s="2">
        <f t="shared" si="207"/>
        <v>0</v>
      </c>
      <c r="FS224" s="2">
        <v>0</v>
      </c>
      <c r="FT224" s="2"/>
      <c r="FU224" s="2"/>
      <c r="FV224" s="2"/>
      <c r="FW224" s="2"/>
      <c r="FX224" s="2">
        <v>0</v>
      </c>
      <c r="FY224" s="2">
        <v>0</v>
      </c>
      <c r="FZ224" s="2"/>
      <c r="GA224" s="2" t="s">
        <v>719</v>
      </c>
      <c r="GB224" s="2"/>
      <c r="GC224" s="2"/>
      <c r="GD224" s="2">
        <v>0</v>
      </c>
      <c r="GE224" s="2"/>
      <c r="GF224" s="2">
        <v>-1988438020</v>
      </c>
      <c r="GG224" s="2">
        <v>2</v>
      </c>
      <c r="GH224" s="2">
        <v>1</v>
      </c>
      <c r="GI224" s="2">
        <v>-2</v>
      </c>
      <c r="GJ224" s="2">
        <v>0</v>
      </c>
      <c r="GK224" s="2">
        <f>ROUND(R224*(R12)/100,2)</f>
        <v>0</v>
      </c>
      <c r="GL224" s="2">
        <f t="shared" si="208"/>
        <v>0</v>
      </c>
      <c r="GM224" s="2">
        <f t="shared" si="209"/>
        <v>1.86</v>
      </c>
      <c r="GN224" s="2">
        <f t="shared" si="210"/>
        <v>1.86</v>
      </c>
      <c r="GO224" s="2">
        <f t="shared" si="211"/>
        <v>0</v>
      </c>
      <c r="GP224" s="2">
        <f t="shared" si="212"/>
        <v>0</v>
      </c>
      <c r="GQ224" s="2"/>
      <c r="GR224" s="2">
        <v>0</v>
      </c>
      <c r="GS224" s="2">
        <v>3</v>
      </c>
      <c r="GT224" s="2">
        <v>0</v>
      </c>
      <c r="GU224" s="2" t="s">
        <v>719</v>
      </c>
      <c r="GV224" s="2">
        <f t="shared" si="213"/>
        <v>0</v>
      </c>
      <c r="GW224" s="2">
        <v>1</v>
      </c>
      <c r="GX224" s="2">
        <f t="shared" si="214"/>
        <v>0</v>
      </c>
      <c r="GY224" s="2"/>
      <c r="GZ224" s="2"/>
      <c r="HA224" s="2">
        <v>0</v>
      </c>
      <c r="HB224" s="2">
        <v>0</v>
      </c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>
        <v>0</v>
      </c>
      <c r="IL224" s="2"/>
      <c r="IM224" s="2"/>
      <c r="IN224" s="2"/>
      <c r="IO224" s="2"/>
      <c r="IP224" s="2"/>
      <c r="IQ224" s="2"/>
      <c r="IR224" s="2"/>
      <c r="IS224" s="2"/>
      <c r="IT224" s="2"/>
      <c r="IU224" s="2"/>
    </row>
    <row r="225" spans="1:255" x14ac:dyDescent="0.2">
      <c r="A225">
        <v>17</v>
      </c>
      <c r="B225">
        <v>1</v>
      </c>
      <c r="E225" t="s">
        <v>191</v>
      </c>
      <c r="F225" t="s">
        <v>180</v>
      </c>
      <c r="G225" t="s">
        <v>181</v>
      </c>
      <c r="H225" t="s">
        <v>742</v>
      </c>
      <c r="I225">
        <v>1.1999999999999999E-3</v>
      </c>
      <c r="J225">
        <v>0</v>
      </c>
      <c r="O225">
        <f t="shared" si="181"/>
        <v>9.69</v>
      </c>
      <c r="P225">
        <f t="shared" si="182"/>
        <v>9.69</v>
      </c>
      <c r="Q225">
        <f t="shared" si="183"/>
        <v>0</v>
      </c>
      <c r="R225">
        <f t="shared" si="184"/>
        <v>0</v>
      </c>
      <c r="S225">
        <f t="shared" si="185"/>
        <v>0</v>
      </c>
      <c r="T225">
        <f t="shared" si="186"/>
        <v>0</v>
      </c>
      <c r="U225">
        <f t="shared" si="187"/>
        <v>0</v>
      </c>
      <c r="V225">
        <f t="shared" si="188"/>
        <v>0</v>
      </c>
      <c r="W225">
        <f t="shared" si="189"/>
        <v>0</v>
      </c>
      <c r="X225">
        <f t="shared" si="190"/>
        <v>0</v>
      </c>
      <c r="Y225">
        <f t="shared" si="191"/>
        <v>0</v>
      </c>
      <c r="AA225">
        <v>28925308</v>
      </c>
      <c r="AB225">
        <f t="shared" si="192"/>
        <v>1549.99</v>
      </c>
      <c r="AC225">
        <f t="shared" si="193"/>
        <v>1549.99</v>
      </c>
      <c r="AD225">
        <f>ROUND((((ET225)-(EU225))+AE225),6)</f>
        <v>0</v>
      </c>
      <c r="AE225">
        <f t="shared" si="217"/>
        <v>0</v>
      </c>
      <c r="AF225">
        <f t="shared" si="217"/>
        <v>0</v>
      </c>
      <c r="AG225">
        <f t="shared" si="194"/>
        <v>0</v>
      </c>
      <c r="AH225">
        <f t="shared" si="218"/>
        <v>0</v>
      </c>
      <c r="AI225">
        <f t="shared" si="218"/>
        <v>0</v>
      </c>
      <c r="AJ225">
        <f t="shared" si="195"/>
        <v>0</v>
      </c>
      <c r="AK225">
        <v>1549.99</v>
      </c>
      <c r="AL225">
        <v>1549.99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1</v>
      </c>
      <c r="AW225">
        <v>1</v>
      </c>
      <c r="AZ225">
        <v>1</v>
      </c>
      <c r="BA225">
        <v>1</v>
      </c>
      <c r="BB225">
        <v>1</v>
      </c>
      <c r="BC225">
        <v>5.21</v>
      </c>
      <c r="BD225" t="s">
        <v>719</v>
      </c>
      <c r="BE225" t="s">
        <v>719</v>
      </c>
      <c r="BF225" t="s">
        <v>719</v>
      </c>
      <c r="BG225" t="s">
        <v>719</v>
      </c>
      <c r="BH225">
        <v>3</v>
      </c>
      <c r="BI225">
        <v>1</v>
      </c>
      <c r="BJ225" t="s">
        <v>182</v>
      </c>
      <c r="BM225">
        <v>500001</v>
      </c>
      <c r="BN225">
        <v>0</v>
      </c>
      <c r="BO225" t="s">
        <v>750</v>
      </c>
      <c r="BP225">
        <v>1</v>
      </c>
      <c r="BQ225">
        <v>8</v>
      </c>
      <c r="BR225">
        <v>0</v>
      </c>
      <c r="BS225">
        <v>1</v>
      </c>
      <c r="BT225">
        <v>1</v>
      </c>
      <c r="BU225">
        <v>1</v>
      </c>
      <c r="BV225">
        <v>1</v>
      </c>
      <c r="BW225">
        <v>1</v>
      </c>
      <c r="BX225">
        <v>1</v>
      </c>
      <c r="BY225" t="s">
        <v>719</v>
      </c>
      <c r="BZ225">
        <v>0</v>
      </c>
      <c r="CA225">
        <v>0</v>
      </c>
      <c r="CF225">
        <v>0</v>
      </c>
      <c r="CG225">
        <v>0</v>
      </c>
      <c r="CM225">
        <v>0</v>
      </c>
      <c r="CN225" t="s">
        <v>719</v>
      </c>
      <c r="CO225">
        <v>0</v>
      </c>
      <c r="CP225">
        <f t="shared" si="196"/>
        <v>9.69</v>
      </c>
      <c r="CQ225">
        <f t="shared" si="197"/>
        <v>8075.4479000000001</v>
      </c>
      <c r="CR225">
        <f t="shared" si="198"/>
        <v>0</v>
      </c>
      <c r="CS225">
        <f t="shared" si="199"/>
        <v>0</v>
      </c>
      <c r="CT225">
        <f t="shared" si="200"/>
        <v>0</v>
      </c>
      <c r="CU225">
        <f t="shared" si="201"/>
        <v>0</v>
      </c>
      <c r="CV225">
        <f t="shared" si="202"/>
        <v>0</v>
      </c>
      <c r="CW225">
        <f t="shared" si="203"/>
        <v>0</v>
      </c>
      <c r="CX225">
        <f t="shared" si="204"/>
        <v>0</v>
      </c>
      <c r="CY225">
        <f t="shared" si="205"/>
        <v>0</v>
      </c>
      <c r="CZ225">
        <f t="shared" si="206"/>
        <v>0</v>
      </c>
      <c r="DC225" t="s">
        <v>719</v>
      </c>
      <c r="DD225" t="s">
        <v>719</v>
      </c>
      <c r="DE225" t="s">
        <v>719</v>
      </c>
      <c r="DF225" t="s">
        <v>719</v>
      </c>
      <c r="DG225" t="s">
        <v>719</v>
      </c>
      <c r="DH225" t="s">
        <v>719</v>
      </c>
      <c r="DI225" t="s">
        <v>719</v>
      </c>
      <c r="DJ225" t="s">
        <v>719</v>
      </c>
      <c r="DK225" t="s">
        <v>719</v>
      </c>
      <c r="DL225" t="s">
        <v>719</v>
      </c>
      <c r="DM225" t="s">
        <v>719</v>
      </c>
      <c r="DN225">
        <v>0</v>
      </c>
      <c r="DO225">
        <v>0</v>
      </c>
      <c r="DP225">
        <v>1</v>
      </c>
      <c r="DQ225">
        <v>1</v>
      </c>
      <c r="DU225">
        <v>1007</v>
      </c>
      <c r="DV225" t="s">
        <v>742</v>
      </c>
      <c r="DW225" t="s">
        <v>742</v>
      </c>
      <c r="DX225">
        <v>1</v>
      </c>
      <c r="EE225">
        <v>28232233</v>
      </c>
      <c r="EF225">
        <v>8</v>
      </c>
      <c r="EG225" t="s">
        <v>150</v>
      </c>
      <c r="EH225">
        <v>0</v>
      </c>
      <c r="EI225" t="s">
        <v>719</v>
      </c>
      <c r="EJ225">
        <v>1</v>
      </c>
      <c r="EK225">
        <v>500001</v>
      </c>
      <c r="EL225" t="s">
        <v>151</v>
      </c>
      <c r="EM225" t="s">
        <v>152</v>
      </c>
      <c r="EO225" t="s">
        <v>719</v>
      </c>
      <c r="EQ225">
        <v>0</v>
      </c>
      <c r="ER225">
        <v>1549.99</v>
      </c>
      <c r="ES225">
        <v>1549.99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FQ225">
        <v>0</v>
      </c>
      <c r="FR225">
        <f t="shared" si="207"/>
        <v>0</v>
      </c>
      <c r="FS225">
        <v>0</v>
      </c>
      <c r="FX225">
        <v>0</v>
      </c>
      <c r="FY225">
        <v>0</v>
      </c>
      <c r="GA225" t="s">
        <v>719</v>
      </c>
      <c r="GD225">
        <v>0</v>
      </c>
      <c r="GF225">
        <v>-1988438020</v>
      </c>
      <c r="GG225">
        <v>2</v>
      </c>
      <c r="GH225">
        <v>1</v>
      </c>
      <c r="GI225">
        <v>4</v>
      </c>
      <c r="GJ225">
        <v>0</v>
      </c>
      <c r="GK225">
        <f>ROUND(R225*(S12)/100,2)</f>
        <v>0</v>
      </c>
      <c r="GL225">
        <f t="shared" si="208"/>
        <v>0</v>
      </c>
      <c r="GM225">
        <f t="shared" si="209"/>
        <v>9.69</v>
      </c>
      <c r="GN225">
        <f t="shared" si="210"/>
        <v>9.69</v>
      </c>
      <c r="GO225">
        <f t="shared" si="211"/>
        <v>0</v>
      </c>
      <c r="GP225">
        <f t="shared" si="212"/>
        <v>0</v>
      </c>
      <c r="GR225">
        <v>0</v>
      </c>
      <c r="GS225">
        <v>3</v>
      </c>
      <c r="GT225">
        <v>0</v>
      </c>
      <c r="GU225" t="s">
        <v>719</v>
      </c>
      <c r="GV225">
        <f t="shared" si="213"/>
        <v>0</v>
      </c>
      <c r="GW225">
        <v>1</v>
      </c>
      <c r="GX225">
        <f t="shared" si="214"/>
        <v>0</v>
      </c>
      <c r="HA225">
        <v>0</v>
      </c>
      <c r="HB225">
        <v>0</v>
      </c>
      <c r="IK225">
        <v>0</v>
      </c>
    </row>
    <row r="226" spans="1:255" x14ac:dyDescent="0.2">
      <c r="A226" s="2">
        <v>17</v>
      </c>
      <c r="B226" s="2">
        <v>1</v>
      </c>
      <c r="C226" s="2"/>
      <c r="D226" s="2"/>
      <c r="E226" s="2" t="s">
        <v>192</v>
      </c>
      <c r="F226" s="2" t="s">
        <v>184</v>
      </c>
      <c r="G226" s="2" t="s">
        <v>185</v>
      </c>
      <c r="H226" s="2" t="s">
        <v>61</v>
      </c>
      <c r="I226" s="2">
        <v>4.3499999999999997E-3</v>
      </c>
      <c r="J226" s="2">
        <v>0</v>
      </c>
      <c r="K226" s="2"/>
      <c r="L226" s="2"/>
      <c r="M226" s="2"/>
      <c r="N226" s="2"/>
      <c r="O226" s="2">
        <f t="shared" si="181"/>
        <v>38.4</v>
      </c>
      <c r="P226" s="2">
        <f t="shared" si="182"/>
        <v>38.4</v>
      </c>
      <c r="Q226" s="2">
        <f t="shared" si="183"/>
        <v>0</v>
      </c>
      <c r="R226" s="2">
        <f t="shared" si="184"/>
        <v>0</v>
      </c>
      <c r="S226" s="2">
        <f t="shared" si="185"/>
        <v>0</v>
      </c>
      <c r="T226" s="2">
        <f t="shared" si="186"/>
        <v>0</v>
      </c>
      <c r="U226" s="2">
        <f t="shared" si="187"/>
        <v>0</v>
      </c>
      <c r="V226" s="2">
        <f t="shared" si="188"/>
        <v>0</v>
      </c>
      <c r="W226" s="2">
        <f t="shared" si="189"/>
        <v>0</v>
      </c>
      <c r="X226" s="2">
        <f t="shared" si="190"/>
        <v>0</v>
      </c>
      <c r="Y226" s="2">
        <f t="shared" si="191"/>
        <v>0</v>
      </c>
      <c r="Z226" s="2"/>
      <c r="AA226" s="2">
        <v>28925307</v>
      </c>
      <c r="AB226" s="2">
        <f t="shared" si="192"/>
        <v>8827.35</v>
      </c>
      <c r="AC226" s="2">
        <f t="shared" si="193"/>
        <v>8827.35</v>
      </c>
      <c r="AD226" s="2">
        <f>ROUND((((ET226)-(EU226))+AE226),6)</f>
        <v>0</v>
      </c>
      <c r="AE226" s="2">
        <f t="shared" si="217"/>
        <v>0</v>
      </c>
      <c r="AF226" s="2">
        <f t="shared" si="217"/>
        <v>0</v>
      </c>
      <c r="AG226" s="2">
        <f t="shared" si="194"/>
        <v>0</v>
      </c>
      <c r="AH226" s="2">
        <f t="shared" si="218"/>
        <v>0</v>
      </c>
      <c r="AI226" s="2">
        <f t="shared" si="218"/>
        <v>0</v>
      </c>
      <c r="AJ226" s="2">
        <f t="shared" si="195"/>
        <v>0</v>
      </c>
      <c r="AK226" s="2">
        <v>8827.35</v>
      </c>
      <c r="AL226" s="2">
        <v>8827.35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2">
        <v>1</v>
      </c>
      <c r="AW226" s="2">
        <v>1</v>
      </c>
      <c r="AX226" s="2"/>
      <c r="AY226" s="2"/>
      <c r="AZ226" s="2">
        <v>1</v>
      </c>
      <c r="BA226" s="2">
        <v>1</v>
      </c>
      <c r="BB226" s="2">
        <v>1</v>
      </c>
      <c r="BC226" s="2">
        <v>1</v>
      </c>
      <c r="BD226" s="2" t="s">
        <v>719</v>
      </c>
      <c r="BE226" s="2" t="s">
        <v>719</v>
      </c>
      <c r="BF226" s="2" t="s">
        <v>719</v>
      </c>
      <c r="BG226" s="2" t="s">
        <v>719</v>
      </c>
      <c r="BH226" s="2">
        <v>3</v>
      </c>
      <c r="BI226" s="2">
        <v>1</v>
      </c>
      <c r="BJ226" s="2" t="s">
        <v>186</v>
      </c>
      <c r="BK226" s="2"/>
      <c r="BL226" s="2"/>
      <c r="BM226" s="2">
        <v>500001</v>
      </c>
      <c r="BN226" s="2">
        <v>0</v>
      </c>
      <c r="BO226" s="2" t="s">
        <v>719</v>
      </c>
      <c r="BP226" s="2">
        <v>0</v>
      </c>
      <c r="BQ226" s="2">
        <v>8</v>
      </c>
      <c r="BR226" s="2">
        <v>0</v>
      </c>
      <c r="BS226" s="2">
        <v>1</v>
      </c>
      <c r="BT226" s="2">
        <v>1</v>
      </c>
      <c r="BU226" s="2">
        <v>1</v>
      </c>
      <c r="BV226" s="2">
        <v>1</v>
      </c>
      <c r="BW226" s="2">
        <v>1</v>
      </c>
      <c r="BX226" s="2">
        <v>1</v>
      </c>
      <c r="BY226" s="2" t="s">
        <v>719</v>
      </c>
      <c r="BZ226" s="2">
        <v>0</v>
      </c>
      <c r="CA226" s="2">
        <v>0</v>
      </c>
      <c r="CB226" s="2"/>
      <c r="CC226" s="2"/>
      <c r="CD226" s="2"/>
      <c r="CE226" s="2"/>
      <c r="CF226" s="2">
        <v>0</v>
      </c>
      <c r="CG226" s="2">
        <v>0</v>
      </c>
      <c r="CH226" s="2"/>
      <c r="CI226" s="2"/>
      <c r="CJ226" s="2"/>
      <c r="CK226" s="2"/>
      <c r="CL226" s="2"/>
      <c r="CM226" s="2">
        <v>0</v>
      </c>
      <c r="CN226" s="2" t="s">
        <v>719</v>
      </c>
      <c r="CO226" s="2">
        <v>0</v>
      </c>
      <c r="CP226" s="2">
        <f t="shared" si="196"/>
        <v>38.4</v>
      </c>
      <c r="CQ226" s="2">
        <f t="shared" si="197"/>
        <v>8827.35</v>
      </c>
      <c r="CR226" s="2">
        <f t="shared" si="198"/>
        <v>0</v>
      </c>
      <c r="CS226" s="2">
        <f t="shared" si="199"/>
        <v>0</v>
      </c>
      <c r="CT226" s="2">
        <f t="shared" si="200"/>
        <v>0</v>
      </c>
      <c r="CU226" s="2">
        <f t="shared" si="201"/>
        <v>0</v>
      </c>
      <c r="CV226" s="2">
        <f t="shared" si="202"/>
        <v>0</v>
      </c>
      <c r="CW226" s="2">
        <f t="shared" si="203"/>
        <v>0</v>
      </c>
      <c r="CX226" s="2">
        <f t="shared" si="204"/>
        <v>0</v>
      </c>
      <c r="CY226" s="2">
        <f t="shared" si="205"/>
        <v>0</v>
      </c>
      <c r="CZ226" s="2">
        <f t="shared" si="206"/>
        <v>0</v>
      </c>
      <c r="DA226" s="2"/>
      <c r="DB226" s="2"/>
      <c r="DC226" s="2" t="s">
        <v>719</v>
      </c>
      <c r="DD226" s="2" t="s">
        <v>719</v>
      </c>
      <c r="DE226" s="2" t="s">
        <v>719</v>
      </c>
      <c r="DF226" s="2" t="s">
        <v>719</v>
      </c>
      <c r="DG226" s="2" t="s">
        <v>719</v>
      </c>
      <c r="DH226" s="2" t="s">
        <v>719</v>
      </c>
      <c r="DI226" s="2" t="s">
        <v>719</v>
      </c>
      <c r="DJ226" s="2" t="s">
        <v>719</v>
      </c>
      <c r="DK226" s="2" t="s">
        <v>719</v>
      </c>
      <c r="DL226" s="2" t="s">
        <v>719</v>
      </c>
      <c r="DM226" s="2" t="s">
        <v>719</v>
      </c>
      <c r="DN226" s="2">
        <v>0</v>
      </c>
      <c r="DO226" s="2">
        <v>0</v>
      </c>
      <c r="DP226" s="2">
        <v>1</v>
      </c>
      <c r="DQ226" s="2">
        <v>1</v>
      </c>
      <c r="DR226" s="2"/>
      <c r="DS226" s="2"/>
      <c r="DT226" s="2"/>
      <c r="DU226" s="2">
        <v>1009</v>
      </c>
      <c r="DV226" s="2" t="s">
        <v>61</v>
      </c>
      <c r="DW226" s="2" t="s">
        <v>61</v>
      </c>
      <c r="DX226" s="2">
        <v>1000</v>
      </c>
      <c r="DY226" s="2"/>
      <c r="DZ226" s="2"/>
      <c r="EA226" s="2"/>
      <c r="EB226" s="2"/>
      <c r="EC226" s="2"/>
      <c r="ED226" s="2"/>
      <c r="EE226" s="2">
        <v>28232233</v>
      </c>
      <c r="EF226" s="2">
        <v>8</v>
      </c>
      <c r="EG226" s="2" t="s">
        <v>150</v>
      </c>
      <c r="EH226" s="2">
        <v>0</v>
      </c>
      <c r="EI226" s="2" t="s">
        <v>719</v>
      </c>
      <c r="EJ226" s="2">
        <v>1</v>
      </c>
      <c r="EK226" s="2">
        <v>500001</v>
      </c>
      <c r="EL226" s="2" t="s">
        <v>151</v>
      </c>
      <c r="EM226" s="2" t="s">
        <v>152</v>
      </c>
      <c r="EN226" s="2"/>
      <c r="EO226" s="2" t="s">
        <v>719</v>
      </c>
      <c r="EP226" s="2"/>
      <c r="EQ226" s="2">
        <v>0</v>
      </c>
      <c r="ER226" s="2">
        <v>8827.35</v>
      </c>
      <c r="ES226" s="2">
        <v>8827.35</v>
      </c>
      <c r="ET226" s="2">
        <v>0</v>
      </c>
      <c r="EU226" s="2">
        <v>0</v>
      </c>
      <c r="EV226" s="2">
        <v>0</v>
      </c>
      <c r="EW226" s="2">
        <v>0</v>
      </c>
      <c r="EX226" s="2">
        <v>0</v>
      </c>
      <c r="EY226" s="2">
        <v>0</v>
      </c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>
        <v>0</v>
      </c>
      <c r="FR226" s="2">
        <f t="shared" si="207"/>
        <v>0</v>
      </c>
      <c r="FS226" s="2">
        <v>0</v>
      </c>
      <c r="FT226" s="2"/>
      <c r="FU226" s="2"/>
      <c r="FV226" s="2"/>
      <c r="FW226" s="2"/>
      <c r="FX226" s="2">
        <v>0</v>
      </c>
      <c r="FY226" s="2">
        <v>0</v>
      </c>
      <c r="FZ226" s="2"/>
      <c r="GA226" s="2" t="s">
        <v>719</v>
      </c>
      <c r="GB226" s="2"/>
      <c r="GC226" s="2"/>
      <c r="GD226" s="2">
        <v>0</v>
      </c>
      <c r="GE226" s="2"/>
      <c r="GF226" s="2">
        <v>435518778</v>
      </c>
      <c r="GG226" s="2">
        <v>2</v>
      </c>
      <c r="GH226" s="2">
        <v>1</v>
      </c>
      <c r="GI226" s="2">
        <v>-2</v>
      </c>
      <c r="GJ226" s="2">
        <v>0</v>
      </c>
      <c r="GK226" s="2">
        <f>ROUND(R226*(R12)/100,2)</f>
        <v>0</v>
      </c>
      <c r="GL226" s="2">
        <f t="shared" si="208"/>
        <v>0</v>
      </c>
      <c r="GM226" s="2">
        <f t="shared" si="209"/>
        <v>38.4</v>
      </c>
      <c r="GN226" s="2">
        <f t="shared" si="210"/>
        <v>38.4</v>
      </c>
      <c r="GO226" s="2">
        <f t="shared" si="211"/>
        <v>0</v>
      </c>
      <c r="GP226" s="2">
        <f t="shared" si="212"/>
        <v>0</v>
      </c>
      <c r="GQ226" s="2"/>
      <c r="GR226" s="2">
        <v>0</v>
      </c>
      <c r="GS226" s="2">
        <v>3</v>
      </c>
      <c r="GT226" s="2">
        <v>0</v>
      </c>
      <c r="GU226" s="2" t="s">
        <v>719</v>
      </c>
      <c r="GV226" s="2">
        <f t="shared" si="213"/>
        <v>0</v>
      </c>
      <c r="GW226" s="2">
        <v>1</v>
      </c>
      <c r="GX226" s="2">
        <f t="shared" si="214"/>
        <v>0</v>
      </c>
      <c r="GY226" s="2"/>
      <c r="GZ226" s="2"/>
      <c r="HA226" s="2">
        <v>0</v>
      </c>
      <c r="HB226" s="2">
        <v>0</v>
      </c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>
        <v>0</v>
      </c>
      <c r="IL226" s="2"/>
      <c r="IM226" s="2"/>
      <c r="IN226" s="2"/>
      <c r="IO226" s="2"/>
      <c r="IP226" s="2"/>
      <c r="IQ226" s="2"/>
      <c r="IR226" s="2"/>
      <c r="IS226" s="2"/>
      <c r="IT226" s="2"/>
      <c r="IU226" s="2"/>
    </row>
    <row r="227" spans="1:255" x14ac:dyDescent="0.2">
      <c r="A227">
        <v>17</v>
      </c>
      <c r="B227">
        <v>1</v>
      </c>
      <c r="E227" t="s">
        <v>192</v>
      </c>
      <c r="F227" t="s">
        <v>184</v>
      </c>
      <c r="G227" t="s">
        <v>185</v>
      </c>
      <c r="H227" t="s">
        <v>61</v>
      </c>
      <c r="I227">
        <v>4.3499999999999997E-3</v>
      </c>
      <c r="J227">
        <v>0</v>
      </c>
      <c r="O227">
        <f t="shared" si="181"/>
        <v>200.06</v>
      </c>
      <c r="P227">
        <f t="shared" si="182"/>
        <v>200.06</v>
      </c>
      <c r="Q227">
        <f t="shared" si="183"/>
        <v>0</v>
      </c>
      <c r="R227">
        <f t="shared" si="184"/>
        <v>0</v>
      </c>
      <c r="S227">
        <f t="shared" si="185"/>
        <v>0</v>
      </c>
      <c r="T227">
        <f t="shared" si="186"/>
        <v>0</v>
      </c>
      <c r="U227">
        <f t="shared" si="187"/>
        <v>0</v>
      </c>
      <c r="V227">
        <f t="shared" si="188"/>
        <v>0</v>
      </c>
      <c r="W227">
        <f t="shared" si="189"/>
        <v>0</v>
      </c>
      <c r="X227">
        <f t="shared" si="190"/>
        <v>0</v>
      </c>
      <c r="Y227">
        <f t="shared" si="191"/>
        <v>0</v>
      </c>
      <c r="AA227">
        <v>28925308</v>
      </c>
      <c r="AB227">
        <f t="shared" si="192"/>
        <v>8827.35</v>
      </c>
      <c r="AC227">
        <f t="shared" si="193"/>
        <v>8827.35</v>
      </c>
      <c r="AD227">
        <f>ROUND((((ET227)-(EU227))+AE227),6)</f>
        <v>0</v>
      </c>
      <c r="AE227">
        <f t="shared" si="217"/>
        <v>0</v>
      </c>
      <c r="AF227">
        <f t="shared" si="217"/>
        <v>0</v>
      </c>
      <c r="AG227">
        <f t="shared" si="194"/>
        <v>0</v>
      </c>
      <c r="AH227">
        <f t="shared" si="218"/>
        <v>0</v>
      </c>
      <c r="AI227">
        <f t="shared" si="218"/>
        <v>0</v>
      </c>
      <c r="AJ227">
        <f t="shared" si="195"/>
        <v>0</v>
      </c>
      <c r="AK227">
        <v>8827.35</v>
      </c>
      <c r="AL227">
        <v>8827.35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1</v>
      </c>
      <c r="AW227">
        <v>1</v>
      </c>
      <c r="AZ227">
        <v>1</v>
      </c>
      <c r="BA227">
        <v>1</v>
      </c>
      <c r="BB227">
        <v>1</v>
      </c>
      <c r="BC227">
        <v>5.21</v>
      </c>
      <c r="BD227" t="s">
        <v>719</v>
      </c>
      <c r="BE227" t="s">
        <v>719</v>
      </c>
      <c r="BF227" t="s">
        <v>719</v>
      </c>
      <c r="BG227" t="s">
        <v>719</v>
      </c>
      <c r="BH227">
        <v>3</v>
      </c>
      <c r="BI227">
        <v>1</v>
      </c>
      <c r="BJ227" t="s">
        <v>186</v>
      </c>
      <c r="BM227">
        <v>500001</v>
      </c>
      <c r="BN227">
        <v>0</v>
      </c>
      <c r="BO227" t="s">
        <v>750</v>
      </c>
      <c r="BP227">
        <v>1</v>
      </c>
      <c r="BQ227">
        <v>8</v>
      </c>
      <c r="BR227">
        <v>0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 t="s">
        <v>719</v>
      </c>
      <c r="BZ227">
        <v>0</v>
      </c>
      <c r="CA227">
        <v>0</v>
      </c>
      <c r="CF227">
        <v>0</v>
      </c>
      <c r="CG227">
        <v>0</v>
      </c>
      <c r="CM227">
        <v>0</v>
      </c>
      <c r="CN227" t="s">
        <v>719</v>
      </c>
      <c r="CO227">
        <v>0</v>
      </c>
      <c r="CP227">
        <f t="shared" si="196"/>
        <v>200.06</v>
      </c>
      <c r="CQ227">
        <f t="shared" si="197"/>
        <v>45990.493500000004</v>
      </c>
      <c r="CR227">
        <f t="shared" si="198"/>
        <v>0</v>
      </c>
      <c r="CS227">
        <f t="shared" si="199"/>
        <v>0</v>
      </c>
      <c r="CT227">
        <f t="shared" si="200"/>
        <v>0</v>
      </c>
      <c r="CU227">
        <f t="shared" si="201"/>
        <v>0</v>
      </c>
      <c r="CV227">
        <f t="shared" si="202"/>
        <v>0</v>
      </c>
      <c r="CW227">
        <f t="shared" si="203"/>
        <v>0</v>
      </c>
      <c r="CX227">
        <f t="shared" si="204"/>
        <v>0</v>
      </c>
      <c r="CY227">
        <f t="shared" si="205"/>
        <v>0</v>
      </c>
      <c r="CZ227">
        <f t="shared" si="206"/>
        <v>0</v>
      </c>
      <c r="DC227" t="s">
        <v>719</v>
      </c>
      <c r="DD227" t="s">
        <v>719</v>
      </c>
      <c r="DE227" t="s">
        <v>719</v>
      </c>
      <c r="DF227" t="s">
        <v>719</v>
      </c>
      <c r="DG227" t="s">
        <v>719</v>
      </c>
      <c r="DH227" t="s">
        <v>719</v>
      </c>
      <c r="DI227" t="s">
        <v>719</v>
      </c>
      <c r="DJ227" t="s">
        <v>719</v>
      </c>
      <c r="DK227" t="s">
        <v>719</v>
      </c>
      <c r="DL227" t="s">
        <v>719</v>
      </c>
      <c r="DM227" t="s">
        <v>719</v>
      </c>
      <c r="DN227">
        <v>0</v>
      </c>
      <c r="DO227">
        <v>0</v>
      </c>
      <c r="DP227">
        <v>1</v>
      </c>
      <c r="DQ227">
        <v>1</v>
      </c>
      <c r="DU227">
        <v>1009</v>
      </c>
      <c r="DV227" t="s">
        <v>61</v>
      </c>
      <c r="DW227" t="s">
        <v>61</v>
      </c>
      <c r="DX227">
        <v>1000</v>
      </c>
      <c r="EE227">
        <v>28232233</v>
      </c>
      <c r="EF227">
        <v>8</v>
      </c>
      <c r="EG227" t="s">
        <v>150</v>
      </c>
      <c r="EH227">
        <v>0</v>
      </c>
      <c r="EI227" t="s">
        <v>719</v>
      </c>
      <c r="EJ227">
        <v>1</v>
      </c>
      <c r="EK227">
        <v>500001</v>
      </c>
      <c r="EL227" t="s">
        <v>151</v>
      </c>
      <c r="EM227" t="s">
        <v>152</v>
      </c>
      <c r="EO227" t="s">
        <v>719</v>
      </c>
      <c r="EQ227">
        <v>0</v>
      </c>
      <c r="ER227">
        <v>8827.35</v>
      </c>
      <c r="ES227">
        <v>8827.35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FQ227">
        <v>0</v>
      </c>
      <c r="FR227">
        <f t="shared" si="207"/>
        <v>0</v>
      </c>
      <c r="FS227">
        <v>0</v>
      </c>
      <c r="FX227">
        <v>0</v>
      </c>
      <c r="FY227">
        <v>0</v>
      </c>
      <c r="GA227" t="s">
        <v>719</v>
      </c>
      <c r="GD227">
        <v>0</v>
      </c>
      <c r="GF227">
        <v>435518778</v>
      </c>
      <c r="GG227">
        <v>2</v>
      </c>
      <c r="GH227">
        <v>1</v>
      </c>
      <c r="GI227">
        <v>4</v>
      </c>
      <c r="GJ227">
        <v>0</v>
      </c>
      <c r="GK227">
        <f>ROUND(R227*(S12)/100,2)</f>
        <v>0</v>
      </c>
      <c r="GL227">
        <f t="shared" si="208"/>
        <v>0</v>
      </c>
      <c r="GM227">
        <f t="shared" si="209"/>
        <v>200.06</v>
      </c>
      <c r="GN227">
        <f t="shared" si="210"/>
        <v>200.06</v>
      </c>
      <c r="GO227">
        <f t="shared" si="211"/>
        <v>0</v>
      </c>
      <c r="GP227">
        <f t="shared" si="212"/>
        <v>0</v>
      </c>
      <c r="GR227">
        <v>0</v>
      </c>
      <c r="GS227">
        <v>3</v>
      </c>
      <c r="GT227">
        <v>0</v>
      </c>
      <c r="GU227" t="s">
        <v>719</v>
      </c>
      <c r="GV227">
        <f t="shared" si="213"/>
        <v>0</v>
      </c>
      <c r="GW227">
        <v>1</v>
      </c>
      <c r="GX227">
        <f t="shared" si="214"/>
        <v>0</v>
      </c>
      <c r="HA227">
        <v>0</v>
      </c>
      <c r="HB227">
        <v>0</v>
      </c>
      <c r="IK227">
        <v>0</v>
      </c>
    </row>
    <row r="228" spans="1:255" x14ac:dyDescent="0.2">
      <c r="A228" s="2">
        <v>17</v>
      </c>
      <c r="B228" s="2">
        <v>1</v>
      </c>
      <c r="C228" s="2">
        <f>ROW(SmtRes!A1038)</f>
        <v>1038</v>
      </c>
      <c r="D228" s="2">
        <f>ROW(EtalonRes!A1065)</f>
        <v>1065</v>
      </c>
      <c r="E228" s="2" t="s">
        <v>193</v>
      </c>
      <c r="F228" s="2" t="s">
        <v>194</v>
      </c>
      <c r="G228" s="2" t="s">
        <v>195</v>
      </c>
      <c r="H228" s="2" t="s">
        <v>742</v>
      </c>
      <c r="I228" s="2">
        <v>1.5</v>
      </c>
      <c r="J228" s="2">
        <v>0</v>
      </c>
      <c r="K228" s="2"/>
      <c r="L228" s="2"/>
      <c r="M228" s="2"/>
      <c r="N228" s="2"/>
      <c r="O228" s="2">
        <f t="shared" si="181"/>
        <v>1610.29</v>
      </c>
      <c r="P228" s="2">
        <f t="shared" si="182"/>
        <v>121.61</v>
      </c>
      <c r="Q228" s="2">
        <f t="shared" si="183"/>
        <v>973.19</v>
      </c>
      <c r="R228" s="2">
        <f t="shared" si="184"/>
        <v>124.18</v>
      </c>
      <c r="S228" s="2">
        <f t="shared" si="185"/>
        <v>515.49</v>
      </c>
      <c r="T228" s="2">
        <f t="shared" si="186"/>
        <v>0</v>
      </c>
      <c r="U228" s="2">
        <f t="shared" si="187"/>
        <v>48.086100000000002</v>
      </c>
      <c r="V228" s="2">
        <f t="shared" si="188"/>
        <v>0</v>
      </c>
      <c r="W228" s="2">
        <f t="shared" si="189"/>
        <v>0</v>
      </c>
      <c r="X228" s="2">
        <f t="shared" si="190"/>
        <v>671.65</v>
      </c>
      <c r="Y228" s="2">
        <f t="shared" si="191"/>
        <v>409.39</v>
      </c>
      <c r="Z228" s="2"/>
      <c r="AA228" s="2">
        <v>28925307</v>
      </c>
      <c r="AB228" s="2">
        <f t="shared" si="192"/>
        <v>1073.5264</v>
      </c>
      <c r="AC228" s="2">
        <f t="shared" si="193"/>
        <v>81.069999999999993</v>
      </c>
      <c r="AD228" s="2">
        <f>ROUND((((((ET228*1.2)*1.25))-(((EU228*1.2)*1.25)))+AE228),6)</f>
        <v>648.79499999999996</v>
      </c>
      <c r="AE228" s="2">
        <f>ROUND((((EU228*1.2)*1.25)),6)</f>
        <v>82.784999999999997</v>
      </c>
      <c r="AF228" s="2">
        <f>ROUND((((EV228*1.2)*1.15)),6)</f>
        <v>343.66140000000001</v>
      </c>
      <c r="AG228" s="2">
        <f t="shared" si="194"/>
        <v>0</v>
      </c>
      <c r="AH228" s="2">
        <f>(((EW228*1.2)*1.15))</f>
        <v>32.057400000000001</v>
      </c>
      <c r="AI228" s="2">
        <f>(((EX228*1.2)*1.25))</f>
        <v>0</v>
      </c>
      <c r="AJ228" s="2">
        <f t="shared" si="195"/>
        <v>0</v>
      </c>
      <c r="AK228" s="2">
        <v>762.63</v>
      </c>
      <c r="AL228" s="2">
        <v>81.069999999999993</v>
      </c>
      <c r="AM228" s="2">
        <v>432.53</v>
      </c>
      <c r="AN228" s="2">
        <v>55.19</v>
      </c>
      <c r="AO228" s="2">
        <v>249.03</v>
      </c>
      <c r="AP228" s="2">
        <v>0</v>
      </c>
      <c r="AQ228" s="2">
        <v>23.23</v>
      </c>
      <c r="AR228" s="2">
        <v>0</v>
      </c>
      <c r="AS228" s="2">
        <v>0</v>
      </c>
      <c r="AT228" s="2">
        <v>105</v>
      </c>
      <c r="AU228" s="2">
        <v>64</v>
      </c>
      <c r="AV228" s="2">
        <v>1</v>
      </c>
      <c r="AW228" s="2">
        <v>1</v>
      </c>
      <c r="AX228" s="2"/>
      <c r="AY228" s="2"/>
      <c r="AZ228" s="2">
        <v>1</v>
      </c>
      <c r="BA228" s="2">
        <v>1</v>
      </c>
      <c r="BB228" s="2">
        <v>1</v>
      </c>
      <c r="BC228" s="2">
        <v>1</v>
      </c>
      <c r="BD228" s="2" t="s">
        <v>719</v>
      </c>
      <c r="BE228" s="2" t="s">
        <v>719</v>
      </c>
      <c r="BF228" s="2" t="s">
        <v>719</v>
      </c>
      <c r="BG228" s="2" t="s">
        <v>719</v>
      </c>
      <c r="BH228" s="2">
        <v>0</v>
      </c>
      <c r="BI228" s="2">
        <v>1</v>
      </c>
      <c r="BJ228" s="2" t="s">
        <v>196</v>
      </c>
      <c r="BK228" s="2"/>
      <c r="BL228" s="2"/>
      <c r="BM228" s="2">
        <v>45001</v>
      </c>
      <c r="BN228" s="2">
        <v>0</v>
      </c>
      <c r="BO228" s="2" t="s">
        <v>719</v>
      </c>
      <c r="BP228" s="2">
        <v>0</v>
      </c>
      <c r="BQ228" s="2">
        <v>2</v>
      </c>
      <c r="BR228" s="2">
        <v>0</v>
      </c>
      <c r="BS228" s="2">
        <v>1</v>
      </c>
      <c r="BT228" s="2">
        <v>1</v>
      </c>
      <c r="BU228" s="2">
        <v>1</v>
      </c>
      <c r="BV228" s="2">
        <v>1</v>
      </c>
      <c r="BW228" s="2">
        <v>1</v>
      </c>
      <c r="BX228" s="2">
        <v>1</v>
      </c>
      <c r="BY228" s="2" t="s">
        <v>719</v>
      </c>
      <c r="BZ228" s="2">
        <v>105</v>
      </c>
      <c r="CA228" s="2">
        <v>75</v>
      </c>
      <c r="CB228" s="2"/>
      <c r="CC228" s="2"/>
      <c r="CD228" s="2"/>
      <c r="CE228" s="2"/>
      <c r="CF228" s="2">
        <v>0</v>
      </c>
      <c r="CG228" s="2">
        <v>0</v>
      </c>
      <c r="CH228" s="2"/>
      <c r="CI228" s="2"/>
      <c r="CJ228" s="2"/>
      <c r="CK228" s="2"/>
      <c r="CL228" s="2"/>
      <c r="CM228" s="2">
        <v>0</v>
      </c>
      <c r="CN228" s="2" t="s">
        <v>714</v>
      </c>
      <c r="CO228" s="2">
        <v>0</v>
      </c>
      <c r="CP228" s="2">
        <f t="shared" si="196"/>
        <v>1610.29</v>
      </c>
      <c r="CQ228" s="2">
        <f t="shared" si="197"/>
        <v>81.069999999999993</v>
      </c>
      <c r="CR228" s="2">
        <f t="shared" si="198"/>
        <v>648.79499999999996</v>
      </c>
      <c r="CS228" s="2">
        <f t="shared" si="199"/>
        <v>82.784999999999997</v>
      </c>
      <c r="CT228" s="2">
        <f t="shared" si="200"/>
        <v>343.66140000000001</v>
      </c>
      <c r="CU228" s="2">
        <f t="shared" si="201"/>
        <v>0</v>
      </c>
      <c r="CV228" s="2">
        <f t="shared" si="202"/>
        <v>32.057400000000001</v>
      </c>
      <c r="CW228" s="2">
        <f t="shared" si="203"/>
        <v>0</v>
      </c>
      <c r="CX228" s="2">
        <f t="shared" si="204"/>
        <v>0</v>
      </c>
      <c r="CY228" s="2">
        <f t="shared" si="205"/>
        <v>671.65350000000001</v>
      </c>
      <c r="CZ228" s="2">
        <f t="shared" si="206"/>
        <v>409.38880000000006</v>
      </c>
      <c r="DA228" s="2"/>
      <c r="DB228" s="2"/>
      <c r="DC228" s="2" t="s">
        <v>719</v>
      </c>
      <c r="DD228" s="2" t="s">
        <v>719</v>
      </c>
      <c r="DE228" s="2" t="s">
        <v>140</v>
      </c>
      <c r="DF228" s="2" t="s">
        <v>140</v>
      </c>
      <c r="DG228" s="2" t="s">
        <v>141</v>
      </c>
      <c r="DH228" s="2" t="s">
        <v>719</v>
      </c>
      <c r="DI228" s="2" t="s">
        <v>141</v>
      </c>
      <c r="DJ228" s="2" t="s">
        <v>140</v>
      </c>
      <c r="DK228" s="2" t="s">
        <v>719</v>
      </c>
      <c r="DL228" s="2" t="s">
        <v>719</v>
      </c>
      <c r="DM228" s="2" t="s">
        <v>719</v>
      </c>
      <c r="DN228" s="2">
        <v>0</v>
      </c>
      <c r="DO228" s="2">
        <v>0</v>
      </c>
      <c r="DP228" s="2">
        <v>1</v>
      </c>
      <c r="DQ228" s="2">
        <v>1</v>
      </c>
      <c r="DR228" s="2"/>
      <c r="DS228" s="2"/>
      <c r="DT228" s="2"/>
      <c r="DU228" s="2">
        <v>1007</v>
      </c>
      <c r="DV228" s="2" t="s">
        <v>742</v>
      </c>
      <c r="DW228" s="2" t="s">
        <v>742</v>
      </c>
      <c r="DX228" s="2">
        <v>1</v>
      </c>
      <c r="DY228" s="2"/>
      <c r="DZ228" s="2"/>
      <c r="EA228" s="2"/>
      <c r="EB228" s="2"/>
      <c r="EC228" s="2"/>
      <c r="ED228" s="2"/>
      <c r="EE228" s="2">
        <v>28232368</v>
      </c>
      <c r="EF228" s="2">
        <v>2</v>
      </c>
      <c r="EG228" s="2" t="s">
        <v>745</v>
      </c>
      <c r="EH228" s="2">
        <v>0</v>
      </c>
      <c r="EI228" s="2" t="s">
        <v>719</v>
      </c>
      <c r="EJ228" s="2">
        <v>1</v>
      </c>
      <c r="EK228" s="2">
        <v>45001</v>
      </c>
      <c r="EL228" s="2" t="s">
        <v>746</v>
      </c>
      <c r="EM228" s="2" t="s">
        <v>747</v>
      </c>
      <c r="EN228" s="2"/>
      <c r="EO228" s="2" t="s">
        <v>142</v>
      </c>
      <c r="EP228" s="2"/>
      <c r="EQ228" s="2">
        <v>0</v>
      </c>
      <c r="ER228" s="2">
        <v>762.63</v>
      </c>
      <c r="ES228" s="2">
        <v>81.069999999999993</v>
      </c>
      <c r="ET228" s="2">
        <v>432.53</v>
      </c>
      <c r="EU228" s="2">
        <v>55.19</v>
      </c>
      <c r="EV228" s="2">
        <v>249.03</v>
      </c>
      <c r="EW228" s="2">
        <v>23.23</v>
      </c>
      <c r="EX228" s="2">
        <v>0</v>
      </c>
      <c r="EY228" s="2">
        <v>0</v>
      </c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>
        <v>0</v>
      </c>
      <c r="FR228" s="2">
        <f t="shared" si="207"/>
        <v>0</v>
      </c>
      <c r="FS228" s="2">
        <v>0</v>
      </c>
      <c r="FT228" s="2"/>
      <c r="FU228" s="2" t="s">
        <v>749</v>
      </c>
      <c r="FV228" s="2"/>
      <c r="FW228" s="2"/>
      <c r="FX228" s="2">
        <v>105</v>
      </c>
      <c r="FY228" s="2">
        <v>63.75</v>
      </c>
      <c r="FZ228" s="2"/>
      <c r="GA228" s="2" t="s">
        <v>719</v>
      </c>
      <c r="GB228" s="2"/>
      <c r="GC228" s="2"/>
      <c r="GD228" s="2">
        <v>0</v>
      </c>
      <c r="GE228" s="2"/>
      <c r="GF228" s="2">
        <v>1939871252</v>
      </c>
      <c r="GG228" s="2">
        <v>2</v>
      </c>
      <c r="GH228" s="2">
        <v>1</v>
      </c>
      <c r="GI228" s="2">
        <v>-2</v>
      </c>
      <c r="GJ228" s="2">
        <v>0</v>
      </c>
      <c r="GK228" s="2">
        <f>ROUND(R228*(R12)/100,2)</f>
        <v>0</v>
      </c>
      <c r="GL228" s="2">
        <f t="shared" si="208"/>
        <v>0</v>
      </c>
      <c r="GM228" s="2">
        <f t="shared" si="209"/>
        <v>2691.33</v>
      </c>
      <c r="GN228" s="2">
        <f t="shared" si="210"/>
        <v>2691.33</v>
      </c>
      <c r="GO228" s="2">
        <f t="shared" si="211"/>
        <v>0</v>
      </c>
      <c r="GP228" s="2">
        <f t="shared" si="212"/>
        <v>0</v>
      </c>
      <c r="GQ228" s="2"/>
      <c r="GR228" s="2">
        <v>0</v>
      </c>
      <c r="GS228" s="2">
        <v>3</v>
      </c>
      <c r="GT228" s="2">
        <v>0</v>
      </c>
      <c r="GU228" s="2" t="s">
        <v>719</v>
      </c>
      <c r="GV228" s="2">
        <f t="shared" si="213"/>
        <v>0</v>
      </c>
      <c r="GW228" s="2">
        <v>1</v>
      </c>
      <c r="GX228" s="2">
        <f t="shared" si="214"/>
        <v>0</v>
      </c>
      <c r="GY228" s="2"/>
      <c r="GZ228" s="2"/>
      <c r="HA228" s="2">
        <v>0</v>
      </c>
      <c r="HB228" s="2">
        <v>0</v>
      </c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>
        <v>0</v>
      </c>
      <c r="IL228" s="2"/>
      <c r="IM228" s="2"/>
      <c r="IN228" s="2"/>
      <c r="IO228" s="2"/>
      <c r="IP228" s="2"/>
      <c r="IQ228" s="2"/>
      <c r="IR228" s="2"/>
      <c r="IS228" s="2"/>
      <c r="IT228" s="2"/>
      <c r="IU228" s="2"/>
    </row>
    <row r="229" spans="1:255" x14ac:dyDescent="0.2">
      <c r="A229">
        <v>17</v>
      </c>
      <c r="B229">
        <v>1</v>
      </c>
      <c r="C229">
        <f>ROW(SmtRes!A1050)</f>
        <v>1050</v>
      </c>
      <c r="D229">
        <f>ROW(EtalonRes!A1078)</f>
        <v>1078</v>
      </c>
      <c r="E229" t="s">
        <v>193</v>
      </c>
      <c r="F229" t="s">
        <v>194</v>
      </c>
      <c r="G229" t="s">
        <v>195</v>
      </c>
      <c r="H229" t="s">
        <v>742</v>
      </c>
      <c r="I229">
        <v>1.5</v>
      </c>
      <c r="J229">
        <v>0</v>
      </c>
      <c r="O229">
        <f t="shared" si="181"/>
        <v>17694.669999999998</v>
      </c>
      <c r="P229">
        <f t="shared" si="182"/>
        <v>633.55999999999995</v>
      </c>
      <c r="Q229">
        <f t="shared" si="183"/>
        <v>7493.58</v>
      </c>
      <c r="R229">
        <f t="shared" si="184"/>
        <v>2304.73</v>
      </c>
      <c r="S229">
        <f t="shared" si="185"/>
        <v>9567.5300000000007</v>
      </c>
      <c r="T229">
        <f t="shared" si="186"/>
        <v>0</v>
      </c>
      <c r="U229">
        <f t="shared" si="187"/>
        <v>48.086100000000002</v>
      </c>
      <c r="V229">
        <f t="shared" si="188"/>
        <v>0</v>
      </c>
      <c r="W229">
        <f t="shared" si="189"/>
        <v>0</v>
      </c>
      <c r="X229">
        <f t="shared" si="190"/>
        <v>10566.31</v>
      </c>
      <c r="Y229">
        <f t="shared" si="191"/>
        <v>6054.85</v>
      </c>
      <c r="AA229">
        <v>28925308</v>
      </c>
      <c r="AB229">
        <f t="shared" si="192"/>
        <v>1073.5264</v>
      </c>
      <c r="AC229">
        <f t="shared" si="193"/>
        <v>81.069999999999993</v>
      </c>
      <c r="AD229">
        <f>ROUND((((((ET229*1.2)*1.25))-(((EU229*1.2)*1.25)))+AE229),6)</f>
        <v>648.79499999999996</v>
      </c>
      <c r="AE229">
        <f>ROUND((((EU229*1.2)*1.25)),6)</f>
        <v>82.784999999999997</v>
      </c>
      <c r="AF229">
        <f>ROUND((((EV229*1.2)*1.15)),6)</f>
        <v>343.66140000000001</v>
      </c>
      <c r="AG229">
        <f t="shared" si="194"/>
        <v>0</v>
      </c>
      <c r="AH229">
        <f>(((EW229*1.2)*1.15))</f>
        <v>32.057400000000001</v>
      </c>
      <c r="AI229">
        <f>(((EX229*1.2)*1.25))</f>
        <v>0</v>
      </c>
      <c r="AJ229">
        <f t="shared" si="195"/>
        <v>0</v>
      </c>
      <c r="AK229">
        <v>762.63</v>
      </c>
      <c r="AL229">
        <v>81.069999999999993</v>
      </c>
      <c r="AM229">
        <v>432.53</v>
      </c>
      <c r="AN229">
        <v>55.19</v>
      </c>
      <c r="AO229">
        <v>249.03</v>
      </c>
      <c r="AP229">
        <v>0</v>
      </c>
      <c r="AQ229">
        <v>23.23</v>
      </c>
      <c r="AR229">
        <v>0</v>
      </c>
      <c r="AS229">
        <v>0</v>
      </c>
      <c r="AT229">
        <v>89</v>
      </c>
      <c r="AU229">
        <v>51</v>
      </c>
      <c r="AV229">
        <v>1</v>
      </c>
      <c r="AW229">
        <v>1</v>
      </c>
      <c r="AZ229">
        <v>1</v>
      </c>
      <c r="BA229">
        <v>18.559999999999999</v>
      </c>
      <c r="BB229">
        <v>7.7</v>
      </c>
      <c r="BC229">
        <v>5.21</v>
      </c>
      <c r="BD229" t="s">
        <v>719</v>
      </c>
      <c r="BE229" t="s">
        <v>719</v>
      </c>
      <c r="BF229" t="s">
        <v>719</v>
      </c>
      <c r="BG229" t="s">
        <v>719</v>
      </c>
      <c r="BH229">
        <v>0</v>
      </c>
      <c r="BI229">
        <v>1</v>
      </c>
      <c r="BJ229" t="s">
        <v>196</v>
      </c>
      <c r="BM229">
        <v>45001</v>
      </c>
      <c r="BN229">
        <v>0</v>
      </c>
      <c r="BO229" t="s">
        <v>750</v>
      </c>
      <c r="BP229">
        <v>1</v>
      </c>
      <c r="BQ229">
        <v>2</v>
      </c>
      <c r="BR229">
        <v>0</v>
      </c>
      <c r="BS229">
        <v>18.559999999999999</v>
      </c>
      <c r="BT229">
        <v>1</v>
      </c>
      <c r="BU229">
        <v>1</v>
      </c>
      <c r="BV229">
        <v>1</v>
      </c>
      <c r="BW229">
        <v>1</v>
      </c>
      <c r="BX229">
        <v>1</v>
      </c>
      <c r="BY229" t="s">
        <v>719</v>
      </c>
      <c r="BZ229">
        <v>105</v>
      </c>
      <c r="CA229">
        <v>75</v>
      </c>
      <c r="CF229">
        <v>0</v>
      </c>
      <c r="CG229">
        <v>0</v>
      </c>
      <c r="CM229">
        <v>0</v>
      </c>
      <c r="CN229" t="s">
        <v>714</v>
      </c>
      <c r="CO229">
        <v>0</v>
      </c>
      <c r="CP229">
        <f t="shared" si="196"/>
        <v>17694.669999999998</v>
      </c>
      <c r="CQ229">
        <f t="shared" si="197"/>
        <v>422.37469999999996</v>
      </c>
      <c r="CR229">
        <f t="shared" si="198"/>
        <v>4995.7214999999997</v>
      </c>
      <c r="CS229">
        <f t="shared" si="199"/>
        <v>1536.4895999999999</v>
      </c>
      <c r="CT229">
        <f t="shared" si="200"/>
        <v>6378.3555839999999</v>
      </c>
      <c r="CU229">
        <f t="shared" si="201"/>
        <v>0</v>
      </c>
      <c r="CV229">
        <f t="shared" si="202"/>
        <v>32.057400000000001</v>
      </c>
      <c r="CW229">
        <f t="shared" si="203"/>
        <v>0</v>
      </c>
      <c r="CX229">
        <f t="shared" si="204"/>
        <v>0</v>
      </c>
      <c r="CY229">
        <f t="shared" si="205"/>
        <v>10566.311400000001</v>
      </c>
      <c r="CZ229">
        <f t="shared" si="206"/>
        <v>6054.8526000000002</v>
      </c>
      <c r="DC229" t="s">
        <v>719</v>
      </c>
      <c r="DD229" t="s">
        <v>719</v>
      </c>
      <c r="DE229" t="s">
        <v>140</v>
      </c>
      <c r="DF229" t="s">
        <v>140</v>
      </c>
      <c r="DG229" t="s">
        <v>141</v>
      </c>
      <c r="DH229" t="s">
        <v>719</v>
      </c>
      <c r="DI229" t="s">
        <v>141</v>
      </c>
      <c r="DJ229" t="s">
        <v>140</v>
      </c>
      <c r="DK229" t="s">
        <v>719</v>
      </c>
      <c r="DL229" t="s">
        <v>719</v>
      </c>
      <c r="DM229" t="s">
        <v>719</v>
      </c>
      <c r="DN229">
        <v>0</v>
      </c>
      <c r="DO229">
        <v>0</v>
      </c>
      <c r="DP229">
        <v>1</v>
      </c>
      <c r="DQ229">
        <v>1</v>
      </c>
      <c r="DU229">
        <v>1007</v>
      </c>
      <c r="DV229" t="s">
        <v>742</v>
      </c>
      <c r="DW229" t="s">
        <v>742</v>
      </c>
      <c r="DX229">
        <v>1</v>
      </c>
      <c r="EE229">
        <v>28232368</v>
      </c>
      <c r="EF229">
        <v>2</v>
      </c>
      <c r="EG229" t="s">
        <v>745</v>
      </c>
      <c r="EH229">
        <v>0</v>
      </c>
      <c r="EI229" t="s">
        <v>719</v>
      </c>
      <c r="EJ229">
        <v>1</v>
      </c>
      <c r="EK229">
        <v>45001</v>
      </c>
      <c r="EL229" t="s">
        <v>746</v>
      </c>
      <c r="EM229" t="s">
        <v>747</v>
      </c>
      <c r="EO229" t="s">
        <v>142</v>
      </c>
      <c r="EQ229">
        <v>0</v>
      </c>
      <c r="ER229">
        <v>762.63</v>
      </c>
      <c r="ES229">
        <v>81.069999999999993</v>
      </c>
      <c r="ET229">
        <v>432.53</v>
      </c>
      <c r="EU229">
        <v>55.19</v>
      </c>
      <c r="EV229">
        <v>249.03</v>
      </c>
      <c r="EW229">
        <v>23.23</v>
      </c>
      <c r="EX229">
        <v>0</v>
      </c>
      <c r="EY229">
        <v>0</v>
      </c>
      <c r="FQ229">
        <v>0</v>
      </c>
      <c r="FR229">
        <f t="shared" si="207"/>
        <v>0</v>
      </c>
      <c r="FS229">
        <v>0</v>
      </c>
      <c r="FU229" t="s">
        <v>749</v>
      </c>
      <c r="FV229" t="s">
        <v>749</v>
      </c>
      <c r="FW229" t="s">
        <v>751</v>
      </c>
      <c r="FX229">
        <v>105</v>
      </c>
      <c r="FY229">
        <v>63.75</v>
      </c>
      <c r="GA229" t="s">
        <v>719</v>
      </c>
      <c r="GD229">
        <v>0</v>
      </c>
      <c r="GF229">
        <v>1939871252</v>
      </c>
      <c r="GG229">
        <v>2</v>
      </c>
      <c r="GH229">
        <v>1</v>
      </c>
      <c r="GI229">
        <v>4</v>
      </c>
      <c r="GJ229">
        <v>0</v>
      </c>
      <c r="GK229">
        <f>ROUND(R229*(S12)/100,2)</f>
        <v>0</v>
      </c>
      <c r="GL229">
        <f t="shared" si="208"/>
        <v>0</v>
      </c>
      <c r="GM229">
        <f t="shared" si="209"/>
        <v>34315.83</v>
      </c>
      <c r="GN229">
        <f t="shared" si="210"/>
        <v>34315.83</v>
      </c>
      <c r="GO229">
        <f t="shared" si="211"/>
        <v>0</v>
      </c>
      <c r="GP229">
        <f t="shared" si="212"/>
        <v>0</v>
      </c>
      <c r="GR229">
        <v>0</v>
      </c>
      <c r="GS229">
        <v>3</v>
      </c>
      <c r="GT229">
        <v>0</v>
      </c>
      <c r="GU229" t="s">
        <v>719</v>
      </c>
      <c r="GV229">
        <f t="shared" si="213"/>
        <v>0</v>
      </c>
      <c r="GW229">
        <v>1</v>
      </c>
      <c r="GX229">
        <f t="shared" si="214"/>
        <v>0</v>
      </c>
      <c r="HA229">
        <v>0</v>
      </c>
      <c r="HB229">
        <v>0</v>
      </c>
      <c r="IK229">
        <v>0</v>
      </c>
    </row>
    <row r="230" spans="1:255" x14ac:dyDescent="0.2">
      <c r="A230" s="2">
        <v>17</v>
      </c>
      <c r="B230" s="2">
        <v>1</v>
      </c>
      <c r="C230" s="2"/>
      <c r="D230" s="2"/>
      <c r="E230" s="2" t="s">
        <v>197</v>
      </c>
      <c r="F230" s="2" t="s">
        <v>198</v>
      </c>
      <c r="G230" s="2" t="s">
        <v>199</v>
      </c>
      <c r="H230" s="2" t="s">
        <v>61</v>
      </c>
      <c r="I230" s="2">
        <v>3.0750000000000002</v>
      </c>
      <c r="J230" s="2">
        <v>0</v>
      </c>
      <c r="K230" s="2"/>
      <c r="L230" s="2"/>
      <c r="M230" s="2"/>
      <c r="N230" s="2"/>
      <c r="O230" s="2">
        <f t="shared" si="181"/>
        <v>4508.6899999999996</v>
      </c>
      <c r="P230" s="2">
        <f t="shared" si="182"/>
        <v>4508.6899999999996</v>
      </c>
      <c r="Q230" s="2">
        <f t="shared" si="183"/>
        <v>0</v>
      </c>
      <c r="R230" s="2">
        <f t="shared" si="184"/>
        <v>0</v>
      </c>
      <c r="S230" s="2">
        <f t="shared" si="185"/>
        <v>0</v>
      </c>
      <c r="T230" s="2">
        <f t="shared" si="186"/>
        <v>0</v>
      </c>
      <c r="U230" s="2">
        <f t="shared" si="187"/>
        <v>0</v>
      </c>
      <c r="V230" s="2">
        <f t="shared" si="188"/>
        <v>0</v>
      </c>
      <c r="W230" s="2">
        <f t="shared" si="189"/>
        <v>0</v>
      </c>
      <c r="X230" s="2">
        <f t="shared" si="190"/>
        <v>0</v>
      </c>
      <c r="Y230" s="2">
        <f t="shared" si="191"/>
        <v>0</v>
      </c>
      <c r="Z230" s="2"/>
      <c r="AA230" s="2">
        <v>28925307</v>
      </c>
      <c r="AB230" s="2">
        <f t="shared" si="192"/>
        <v>1466.24</v>
      </c>
      <c r="AC230" s="2">
        <f t="shared" si="193"/>
        <v>1466.24</v>
      </c>
      <c r="AD230" s="2">
        <f>ROUND((((ET230)-(EU230))+AE230),6)</f>
        <v>0</v>
      </c>
      <c r="AE230" s="2">
        <f>ROUND((EU230),6)</f>
        <v>0</v>
      </c>
      <c r="AF230" s="2">
        <f>ROUND((EV230),6)</f>
        <v>0</v>
      </c>
      <c r="AG230" s="2">
        <f t="shared" si="194"/>
        <v>0</v>
      </c>
      <c r="AH230" s="2">
        <f>(EW230)</f>
        <v>0</v>
      </c>
      <c r="AI230" s="2">
        <f>(EX230)</f>
        <v>0</v>
      </c>
      <c r="AJ230" s="2">
        <f t="shared" si="195"/>
        <v>0</v>
      </c>
      <c r="AK230" s="2">
        <v>1466.24</v>
      </c>
      <c r="AL230" s="2">
        <v>1466.24</v>
      </c>
      <c r="AM230" s="2">
        <v>0</v>
      </c>
      <c r="AN230" s="2">
        <v>0</v>
      </c>
      <c r="AO230" s="2">
        <v>0</v>
      </c>
      <c r="AP230" s="2">
        <v>0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2">
        <v>1</v>
      </c>
      <c r="AW230" s="2">
        <v>1</v>
      </c>
      <c r="AX230" s="2"/>
      <c r="AY230" s="2"/>
      <c r="AZ230" s="2">
        <v>1</v>
      </c>
      <c r="BA230" s="2">
        <v>1</v>
      </c>
      <c r="BB230" s="2">
        <v>1</v>
      </c>
      <c r="BC230" s="2">
        <v>1</v>
      </c>
      <c r="BD230" s="2" t="s">
        <v>719</v>
      </c>
      <c r="BE230" s="2" t="s">
        <v>719</v>
      </c>
      <c r="BF230" s="2" t="s">
        <v>719</v>
      </c>
      <c r="BG230" s="2" t="s">
        <v>719</v>
      </c>
      <c r="BH230" s="2">
        <v>3</v>
      </c>
      <c r="BI230" s="2">
        <v>1</v>
      </c>
      <c r="BJ230" s="2" t="s">
        <v>200</v>
      </c>
      <c r="BK230" s="2"/>
      <c r="BL230" s="2"/>
      <c r="BM230" s="2">
        <v>500001</v>
      </c>
      <c r="BN230" s="2">
        <v>0</v>
      </c>
      <c r="BO230" s="2" t="s">
        <v>719</v>
      </c>
      <c r="BP230" s="2">
        <v>0</v>
      </c>
      <c r="BQ230" s="2">
        <v>8</v>
      </c>
      <c r="BR230" s="2">
        <v>0</v>
      </c>
      <c r="BS230" s="2">
        <v>1</v>
      </c>
      <c r="BT230" s="2">
        <v>1</v>
      </c>
      <c r="BU230" s="2">
        <v>1</v>
      </c>
      <c r="BV230" s="2">
        <v>1</v>
      </c>
      <c r="BW230" s="2">
        <v>1</v>
      </c>
      <c r="BX230" s="2">
        <v>1</v>
      </c>
      <c r="BY230" s="2" t="s">
        <v>719</v>
      </c>
      <c r="BZ230" s="2">
        <v>0</v>
      </c>
      <c r="CA230" s="2">
        <v>0</v>
      </c>
      <c r="CB230" s="2"/>
      <c r="CC230" s="2"/>
      <c r="CD230" s="2"/>
      <c r="CE230" s="2"/>
      <c r="CF230" s="2">
        <v>0</v>
      </c>
      <c r="CG230" s="2">
        <v>0</v>
      </c>
      <c r="CH230" s="2"/>
      <c r="CI230" s="2"/>
      <c r="CJ230" s="2"/>
      <c r="CK230" s="2"/>
      <c r="CL230" s="2"/>
      <c r="CM230" s="2">
        <v>0</v>
      </c>
      <c r="CN230" s="2" t="s">
        <v>719</v>
      </c>
      <c r="CO230" s="2">
        <v>0</v>
      </c>
      <c r="CP230" s="2">
        <f t="shared" si="196"/>
        <v>4508.6899999999996</v>
      </c>
      <c r="CQ230" s="2">
        <f t="shared" si="197"/>
        <v>1466.24</v>
      </c>
      <c r="CR230" s="2">
        <f t="shared" si="198"/>
        <v>0</v>
      </c>
      <c r="CS230" s="2">
        <f t="shared" si="199"/>
        <v>0</v>
      </c>
      <c r="CT230" s="2">
        <f t="shared" si="200"/>
        <v>0</v>
      </c>
      <c r="CU230" s="2">
        <f t="shared" si="201"/>
        <v>0</v>
      </c>
      <c r="CV230" s="2">
        <f t="shared" si="202"/>
        <v>0</v>
      </c>
      <c r="CW230" s="2">
        <f t="shared" si="203"/>
        <v>0</v>
      </c>
      <c r="CX230" s="2">
        <f t="shared" si="204"/>
        <v>0</v>
      </c>
      <c r="CY230" s="2">
        <f t="shared" si="205"/>
        <v>0</v>
      </c>
      <c r="CZ230" s="2">
        <f t="shared" si="206"/>
        <v>0</v>
      </c>
      <c r="DA230" s="2"/>
      <c r="DB230" s="2"/>
      <c r="DC230" s="2" t="s">
        <v>719</v>
      </c>
      <c r="DD230" s="2" t="s">
        <v>719</v>
      </c>
      <c r="DE230" s="2" t="s">
        <v>719</v>
      </c>
      <c r="DF230" s="2" t="s">
        <v>719</v>
      </c>
      <c r="DG230" s="2" t="s">
        <v>719</v>
      </c>
      <c r="DH230" s="2" t="s">
        <v>719</v>
      </c>
      <c r="DI230" s="2" t="s">
        <v>719</v>
      </c>
      <c r="DJ230" s="2" t="s">
        <v>719</v>
      </c>
      <c r="DK230" s="2" t="s">
        <v>719</v>
      </c>
      <c r="DL230" s="2" t="s">
        <v>719</v>
      </c>
      <c r="DM230" s="2" t="s">
        <v>719</v>
      </c>
      <c r="DN230" s="2">
        <v>0</v>
      </c>
      <c r="DO230" s="2">
        <v>0</v>
      </c>
      <c r="DP230" s="2">
        <v>1</v>
      </c>
      <c r="DQ230" s="2">
        <v>1</v>
      </c>
      <c r="DR230" s="2"/>
      <c r="DS230" s="2"/>
      <c r="DT230" s="2"/>
      <c r="DU230" s="2">
        <v>1009</v>
      </c>
      <c r="DV230" s="2" t="s">
        <v>61</v>
      </c>
      <c r="DW230" s="2" t="s">
        <v>61</v>
      </c>
      <c r="DX230" s="2">
        <v>1000</v>
      </c>
      <c r="DY230" s="2"/>
      <c r="DZ230" s="2"/>
      <c r="EA230" s="2"/>
      <c r="EB230" s="2"/>
      <c r="EC230" s="2"/>
      <c r="ED230" s="2"/>
      <c r="EE230" s="2">
        <v>28232233</v>
      </c>
      <c r="EF230" s="2">
        <v>8</v>
      </c>
      <c r="EG230" s="2" t="s">
        <v>150</v>
      </c>
      <c r="EH230" s="2">
        <v>0</v>
      </c>
      <c r="EI230" s="2" t="s">
        <v>719</v>
      </c>
      <c r="EJ230" s="2">
        <v>1</v>
      </c>
      <c r="EK230" s="2">
        <v>500001</v>
      </c>
      <c r="EL230" s="2" t="s">
        <v>151</v>
      </c>
      <c r="EM230" s="2" t="s">
        <v>152</v>
      </c>
      <c r="EN230" s="2"/>
      <c r="EO230" s="2" t="s">
        <v>719</v>
      </c>
      <c r="EP230" s="2"/>
      <c r="EQ230" s="2">
        <v>0</v>
      </c>
      <c r="ER230" s="2">
        <v>1466.24</v>
      </c>
      <c r="ES230" s="2">
        <v>1466.24</v>
      </c>
      <c r="ET230" s="2">
        <v>0</v>
      </c>
      <c r="EU230" s="2">
        <v>0</v>
      </c>
      <c r="EV230" s="2">
        <v>0</v>
      </c>
      <c r="EW230" s="2">
        <v>0</v>
      </c>
      <c r="EX230" s="2">
        <v>0</v>
      </c>
      <c r="EY230" s="2">
        <v>0</v>
      </c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>
        <v>0</v>
      </c>
      <c r="FR230" s="2">
        <f t="shared" si="207"/>
        <v>0</v>
      </c>
      <c r="FS230" s="2">
        <v>0</v>
      </c>
      <c r="FT230" s="2"/>
      <c r="FU230" s="2"/>
      <c r="FV230" s="2"/>
      <c r="FW230" s="2"/>
      <c r="FX230" s="2">
        <v>0</v>
      </c>
      <c r="FY230" s="2">
        <v>0</v>
      </c>
      <c r="FZ230" s="2"/>
      <c r="GA230" s="2" t="s">
        <v>719</v>
      </c>
      <c r="GB230" s="2"/>
      <c r="GC230" s="2"/>
      <c r="GD230" s="2">
        <v>0</v>
      </c>
      <c r="GE230" s="2"/>
      <c r="GF230" s="2">
        <v>-992524431</v>
      </c>
      <c r="GG230" s="2">
        <v>2</v>
      </c>
      <c r="GH230" s="2">
        <v>1</v>
      </c>
      <c r="GI230" s="2">
        <v>-2</v>
      </c>
      <c r="GJ230" s="2">
        <v>0</v>
      </c>
      <c r="GK230" s="2">
        <f>ROUND(R230*(R12)/100,2)</f>
        <v>0</v>
      </c>
      <c r="GL230" s="2">
        <f t="shared" si="208"/>
        <v>0</v>
      </c>
      <c r="GM230" s="2">
        <f t="shared" si="209"/>
        <v>4508.6899999999996</v>
      </c>
      <c r="GN230" s="2">
        <f t="shared" si="210"/>
        <v>4508.6899999999996</v>
      </c>
      <c r="GO230" s="2">
        <f t="shared" si="211"/>
        <v>0</v>
      </c>
      <c r="GP230" s="2">
        <f t="shared" si="212"/>
        <v>0</v>
      </c>
      <c r="GQ230" s="2"/>
      <c r="GR230" s="2">
        <v>0</v>
      </c>
      <c r="GS230" s="2">
        <v>3</v>
      </c>
      <c r="GT230" s="2">
        <v>0</v>
      </c>
      <c r="GU230" s="2" t="s">
        <v>719</v>
      </c>
      <c r="GV230" s="2">
        <f t="shared" si="213"/>
        <v>0</v>
      </c>
      <c r="GW230" s="2">
        <v>1</v>
      </c>
      <c r="GX230" s="2">
        <f t="shared" si="214"/>
        <v>0</v>
      </c>
      <c r="GY230" s="2"/>
      <c r="GZ230" s="2"/>
      <c r="HA230" s="2">
        <v>0</v>
      </c>
      <c r="HB230" s="2">
        <v>0</v>
      </c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>
        <v>0</v>
      </c>
      <c r="IL230" s="2"/>
      <c r="IM230" s="2"/>
      <c r="IN230" s="2"/>
      <c r="IO230" s="2"/>
      <c r="IP230" s="2"/>
      <c r="IQ230" s="2"/>
      <c r="IR230" s="2"/>
      <c r="IS230" s="2"/>
      <c r="IT230" s="2"/>
      <c r="IU230" s="2"/>
    </row>
    <row r="231" spans="1:255" x14ac:dyDescent="0.2">
      <c r="A231">
        <v>17</v>
      </c>
      <c r="B231">
        <v>1</v>
      </c>
      <c r="E231" t="s">
        <v>197</v>
      </c>
      <c r="F231" t="s">
        <v>198</v>
      </c>
      <c r="G231" t="s">
        <v>199</v>
      </c>
      <c r="H231" t="s">
        <v>61</v>
      </c>
      <c r="I231">
        <v>3.0750000000000002</v>
      </c>
      <c r="J231">
        <v>0</v>
      </c>
      <c r="O231">
        <f t="shared" si="181"/>
        <v>23490.26</v>
      </c>
      <c r="P231">
        <f t="shared" si="182"/>
        <v>23490.26</v>
      </c>
      <c r="Q231">
        <f t="shared" si="183"/>
        <v>0</v>
      </c>
      <c r="R231">
        <f t="shared" si="184"/>
        <v>0</v>
      </c>
      <c r="S231">
        <f t="shared" si="185"/>
        <v>0</v>
      </c>
      <c r="T231">
        <f t="shared" si="186"/>
        <v>0</v>
      </c>
      <c r="U231">
        <f t="shared" si="187"/>
        <v>0</v>
      </c>
      <c r="V231">
        <f t="shared" si="188"/>
        <v>0</v>
      </c>
      <c r="W231">
        <f t="shared" si="189"/>
        <v>0</v>
      </c>
      <c r="X231">
        <f t="shared" si="190"/>
        <v>0</v>
      </c>
      <c r="Y231">
        <f t="shared" si="191"/>
        <v>0</v>
      </c>
      <c r="AA231">
        <v>28925308</v>
      </c>
      <c r="AB231">
        <f t="shared" si="192"/>
        <v>1466.24</v>
      </c>
      <c r="AC231">
        <f t="shared" si="193"/>
        <v>1466.24</v>
      </c>
      <c r="AD231">
        <f>ROUND((((ET231)-(EU231))+AE231),6)</f>
        <v>0</v>
      </c>
      <c r="AE231">
        <f>ROUND((EU231),6)</f>
        <v>0</v>
      </c>
      <c r="AF231">
        <f>ROUND((EV231),6)</f>
        <v>0</v>
      </c>
      <c r="AG231">
        <f t="shared" si="194"/>
        <v>0</v>
      </c>
      <c r="AH231">
        <f>(EW231)</f>
        <v>0</v>
      </c>
      <c r="AI231">
        <f>(EX231)</f>
        <v>0</v>
      </c>
      <c r="AJ231">
        <f t="shared" si="195"/>
        <v>0</v>
      </c>
      <c r="AK231">
        <v>1466.24</v>
      </c>
      <c r="AL231">
        <v>1466.24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5.21</v>
      </c>
      <c r="BD231" t="s">
        <v>719</v>
      </c>
      <c r="BE231" t="s">
        <v>719</v>
      </c>
      <c r="BF231" t="s">
        <v>719</v>
      </c>
      <c r="BG231" t="s">
        <v>719</v>
      </c>
      <c r="BH231">
        <v>3</v>
      </c>
      <c r="BI231">
        <v>1</v>
      </c>
      <c r="BJ231" t="s">
        <v>200</v>
      </c>
      <c r="BM231">
        <v>500001</v>
      </c>
      <c r="BN231">
        <v>0</v>
      </c>
      <c r="BO231" t="s">
        <v>750</v>
      </c>
      <c r="BP231">
        <v>1</v>
      </c>
      <c r="BQ231">
        <v>8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719</v>
      </c>
      <c r="BZ231">
        <v>0</v>
      </c>
      <c r="CA231">
        <v>0</v>
      </c>
      <c r="CF231">
        <v>0</v>
      </c>
      <c r="CG231">
        <v>0</v>
      </c>
      <c r="CM231">
        <v>0</v>
      </c>
      <c r="CN231" t="s">
        <v>719</v>
      </c>
      <c r="CO231">
        <v>0</v>
      </c>
      <c r="CP231">
        <f t="shared" si="196"/>
        <v>23490.26</v>
      </c>
      <c r="CQ231">
        <f t="shared" si="197"/>
        <v>7639.1103999999996</v>
      </c>
      <c r="CR231">
        <f t="shared" si="198"/>
        <v>0</v>
      </c>
      <c r="CS231">
        <f t="shared" si="199"/>
        <v>0</v>
      </c>
      <c r="CT231">
        <f t="shared" si="200"/>
        <v>0</v>
      </c>
      <c r="CU231">
        <f t="shared" si="201"/>
        <v>0</v>
      </c>
      <c r="CV231">
        <f t="shared" si="202"/>
        <v>0</v>
      </c>
      <c r="CW231">
        <f t="shared" si="203"/>
        <v>0</v>
      </c>
      <c r="CX231">
        <f t="shared" si="204"/>
        <v>0</v>
      </c>
      <c r="CY231">
        <f t="shared" si="205"/>
        <v>0</v>
      </c>
      <c r="CZ231">
        <f t="shared" si="206"/>
        <v>0</v>
      </c>
      <c r="DC231" t="s">
        <v>719</v>
      </c>
      <c r="DD231" t="s">
        <v>719</v>
      </c>
      <c r="DE231" t="s">
        <v>719</v>
      </c>
      <c r="DF231" t="s">
        <v>719</v>
      </c>
      <c r="DG231" t="s">
        <v>719</v>
      </c>
      <c r="DH231" t="s">
        <v>719</v>
      </c>
      <c r="DI231" t="s">
        <v>719</v>
      </c>
      <c r="DJ231" t="s">
        <v>719</v>
      </c>
      <c r="DK231" t="s">
        <v>719</v>
      </c>
      <c r="DL231" t="s">
        <v>719</v>
      </c>
      <c r="DM231" t="s">
        <v>719</v>
      </c>
      <c r="DN231">
        <v>0</v>
      </c>
      <c r="DO231">
        <v>0</v>
      </c>
      <c r="DP231">
        <v>1</v>
      </c>
      <c r="DQ231">
        <v>1</v>
      </c>
      <c r="DU231">
        <v>1009</v>
      </c>
      <c r="DV231" t="s">
        <v>61</v>
      </c>
      <c r="DW231" t="s">
        <v>61</v>
      </c>
      <c r="DX231">
        <v>1000</v>
      </c>
      <c r="EE231">
        <v>28232233</v>
      </c>
      <c r="EF231">
        <v>8</v>
      </c>
      <c r="EG231" t="s">
        <v>150</v>
      </c>
      <c r="EH231">
        <v>0</v>
      </c>
      <c r="EI231" t="s">
        <v>719</v>
      </c>
      <c r="EJ231">
        <v>1</v>
      </c>
      <c r="EK231">
        <v>500001</v>
      </c>
      <c r="EL231" t="s">
        <v>151</v>
      </c>
      <c r="EM231" t="s">
        <v>152</v>
      </c>
      <c r="EO231" t="s">
        <v>719</v>
      </c>
      <c r="EQ231">
        <v>0</v>
      </c>
      <c r="ER231">
        <v>1466.24</v>
      </c>
      <c r="ES231">
        <v>1466.24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FQ231">
        <v>0</v>
      </c>
      <c r="FR231">
        <f t="shared" si="207"/>
        <v>0</v>
      </c>
      <c r="FS231">
        <v>0</v>
      </c>
      <c r="FX231">
        <v>0</v>
      </c>
      <c r="FY231">
        <v>0</v>
      </c>
      <c r="GA231" t="s">
        <v>719</v>
      </c>
      <c r="GD231">
        <v>0</v>
      </c>
      <c r="GF231">
        <v>-992524431</v>
      </c>
      <c r="GG231">
        <v>2</v>
      </c>
      <c r="GH231">
        <v>1</v>
      </c>
      <c r="GI231">
        <v>4</v>
      </c>
      <c r="GJ231">
        <v>0</v>
      </c>
      <c r="GK231">
        <f>ROUND(R231*(S12)/100,2)</f>
        <v>0</v>
      </c>
      <c r="GL231">
        <f t="shared" si="208"/>
        <v>0</v>
      </c>
      <c r="GM231">
        <f t="shared" si="209"/>
        <v>23490.26</v>
      </c>
      <c r="GN231">
        <f t="shared" si="210"/>
        <v>23490.26</v>
      </c>
      <c r="GO231">
        <f t="shared" si="211"/>
        <v>0</v>
      </c>
      <c r="GP231">
        <f t="shared" si="212"/>
        <v>0</v>
      </c>
      <c r="GR231">
        <v>0</v>
      </c>
      <c r="GS231">
        <v>3</v>
      </c>
      <c r="GT231">
        <v>0</v>
      </c>
      <c r="GU231" t="s">
        <v>719</v>
      </c>
      <c r="GV231">
        <f t="shared" si="213"/>
        <v>0</v>
      </c>
      <c r="GW231">
        <v>1</v>
      </c>
      <c r="GX231">
        <f t="shared" si="214"/>
        <v>0</v>
      </c>
      <c r="HA231">
        <v>0</v>
      </c>
      <c r="HB231">
        <v>0</v>
      </c>
      <c r="IK231">
        <v>0</v>
      </c>
    </row>
    <row r="232" spans="1:255" x14ac:dyDescent="0.2">
      <c r="A232" s="2">
        <v>17</v>
      </c>
      <c r="B232" s="2">
        <v>1</v>
      </c>
      <c r="C232" s="2">
        <f>ROW(SmtRes!A1062)</f>
        <v>1062</v>
      </c>
      <c r="D232" s="2">
        <f>ROW(EtalonRes!A1091)</f>
        <v>1091</v>
      </c>
      <c r="E232" s="2" t="s">
        <v>201</v>
      </c>
      <c r="F232" s="2" t="s">
        <v>202</v>
      </c>
      <c r="G232" s="2" t="s">
        <v>203</v>
      </c>
      <c r="H232" s="2" t="s">
        <v>742</v>
      </c>
      <c r="I232" s="2">
        <v>2.5</v>
      </c>
      <c r="J232" s="2">
        <v>0</v>
      </c>
      <c r="K232" s="2"/>
      <c r="L232" s="2"/>
      <c r="M232" s="2"/>
      <c r="N232" s="2"/>
      <c r="O232" s="2">
        <f t="shared" si="181"/>
        <v>2611.67</v>
      </c>
      <c r="P232" s="2">
        <f t="shared" si="182"/>
        <v>257.95</v>
      </c>
      <c r="Q232" s="2">
        <f t="shared" si="183"/>
        <v>1607.48</v>
      </c>
      <c r="R232" s="2">
        <f t="shared" si="184"/>
        <v>206.06</v>
      </c>
      <c r="S232" s="2">
        <f t="shared" si="185"/>
        <v>746.24</v>
      </c>
      <c r="T232" s="2">
        <f t="shared" si="186"/>
        <v>0</v>
      </c>
      <c r="U232" s="2">
        <f t="shared" si="187"/>
        <v>74.105999999999995</v>
      </c>
      <c r="V232" s="2">
        <f t="shared" si="188"/>
        <v>0</v>
      </c>
      <c r="W232" s="2">
        <f t="shared" si="189"/>
        <v>0</v>
      </c>
      <c r="X232" s="2">
        <f t="shared" si="190"/>
        <v>999.92</v>
      </c>
      <c r="Y232" s="2">
        <f t="shared" si="191"/>
        <v>609.47</v>
      </c>
      <c r="Z232" s="2"/>
      <c r="AA232" s="2">
        <v>28925307</v>
      </c>
      <c r="AB232" s="2">
        <f t="shared" si="192"/>
        <v>1044.664</v>
      </c>
      <c r="AC232" s="2">
        <f t="shared" si="193"/>
        <v>103.18</v>
      </c>
      <c r="AD232" s="2">
        <f>ROUND((((((ET232*1.2)*1.25))-(((EU232*1.2)*1.25)))+AE232),6)</f>
        <v>642.99</v>
      </c>
      <c r="AE232" s="2">
        <f>ROUND((((EU232*1.2)*1.25)),6)</f>
        <v>82.424999999999997</v>
      </c>
      <c r="AF232" s="2">
        <f>ROUND((((EV232*1.2)*1.15)),6)</f>
        <v>298.49400000000003</v>
      </c>
      <c r="AG232" s="2">
        <f t="shared" si="194"/>
        <v>0</v>
      </c>
      <c r="AH232" s="2">
        <f>(((EW232*1.2)*1.15))</f>
        <v>29.642399999999999</v>
      </c>
      <c r="AI232" s="2">
        <f>(((EX232*1.2)*1.25))</f>
        <v>0</v>
      </c>
      <c r="AJ232" s="2">
        <f t="shared" si="195"/>
        <v>0</v>
      </c>
      <c r="AK232" s="2">
        <v>748.14</v>
      </c>
      <c r="AL232" s="2">
        <v>103.18</v>
      </c>
      <c r="AM232" s="2">
        <v>428.66</v>
      </c>
      <c r="AN232" s="2">
        <v>54.95</v>
      </c>
      <c r="AO232" s="2">
        <v>216.3</v>
      </c>
      <c r="AP232" s="2">
        <v>0</v>
      </c>
      <c r="AQ232" s="2">
        <v>21.48</v>
      </c>
      <c r="AR232" s="2">
        <v>0</v>
      </c>
      <c r="AS232" s="2">
        <v>0</v>
      </c>
      <c r="AT232" s="2">
        <v>105</v>
      </c>
      <c r="AU232" s="2">
        <v>64</v>
      </c>
      <c r="AV232" s="2">
        <v>1</v>
      </c>
      <c r="AW232" s="2">
        <v>1</v>
      </c>
      <c r="AX232" s="2"/>
      <c r="AY232" s="2"/>
      <c r="AZ232" s="2">
        <v>1</v>
      </c>
      <c r="BA232" s="2">
        <v>1</v>
      </c>
      <c r="BB232" s="2">
        <v>1</v>
      </c>
      <c r="BC232" s="2">
        <v>1</v>
      </c>
      <c r="BD232" s="2" t="s">
        <v>719</v>
      </c>
      <c r="BE232" s="2" t="s">
        <v>719</v>
      </c>
      <c r="BF232" s="2" t="s">
        <v>719</v>
      </c>
      <c r="BG232" s="2" t="s">
        <v>719</v>
      </c>
      <c r="BH232" s="2">
        <v>0</v>
      </c>
      <c r="BI232" s="2">
        <v>1</v>
      </c>
      <c r="BJ232" s="2" t="s">
        <v>204</v>
      </c>
      <c r="BK232" s="2"/>
      <c r="BL232" s="2"/>
      <c r="BM232" s="2">
        <v>45001</v>
      </c>
      <c r="BN232" s="2">
        <v>0</v>
      </c>
      <c r="BO232" s="2" t="s">
        <v>719</v>
      </c>
      <c r="BP232" s="2">
        <v>0</v>
      </c>
      <c r="BQ232" s="2">
        <v>2</v>
      </c>
      <c r="BR232" s="2">
        <v>0</v>
      </c>
      <c r="BS232" s="2">
        <v>1</v>
      </c>
      <c r="BT232" s="2">
        <v>1</v>
      </c>
      <c r="BU232" s="2">
        <v>1</v>
      </c>
      <c r="BV232" s="2">
        <v>1</v>
      </c>
      <c r="BW232" s="2">
        <v>1</v>
      </c>
      <c r="BX232" s="2">
        <v>1</v>
      </c>
      <c r="BY232" s="2" t="s">
        <v>719</v>
      </c>
      <c r="BZ232" s="2">
        <v>105</v>
      </c>
      <c r="CA232" s="2">
        <v>75</v>
      </c>
      <c r="CB232" s="2"/>
      <c r="CC232" s="2"/>
      <c r="CD232" s="2"/>
      <c r="CE232" s="2"/>
      <c r="CF232" s="2">
        <v>0</v>
      </c>
      <c r="CG232" s="2">
        <v>0</v>
      </c>
      <c r="CH232" s="2"/>
      <c r="CI232" s="2"/>
      <c r="CJ232" s="2"/>
      <c r="CK232" s="2"/>
      <c r="CL232" s="2"/>
      <c r="CM232" s="2">
        <v>0</v>
      </c>
      <c r="CN232" s="2" t="s">
        <v>714</v>
      </c>
      <c r="CO232" s="2">
        <v>0</v>
      </c>
      <c r="CP232" s="2">
        <f t="shared" si="196"/>
        <v>2611.67</v>
      </c>
      <c r="CQ232" s="2">
        <f t="shared" si="197"/>
        <v>103.18</v>
      </c>
      <c r="CR232" s="2">
        <f t="shared" si="198"/>
        <v>642.99</v>
      </c>
      <c r="CS232" s="2">
        <f t="shared" si="199"/>
        <v>82.424999999999997</v>
      </c>
      <c r="CT232" s="2">
        <f t="shared" si="200"/>
        <v>298.49400000000003</v>
      </c>
      <c r="CU232" s="2">
        <f t="shared" si="201"/>
        <v>0</v>
      </c>
      <c r="CV232" s="2">
        <f t="shared" si="202"/>
        <v>29.642399999999999</v>
      </c>
      <c r="CW232" s="2">
        <f t="shared" si="203"/>
        <v>0</v>
      </c>
      <c r="CX232" s="2">
        <f t="shared" si="204"/>
        <v>0</v>
      </c>
      <c r="CY232" s="2">
        <f t="shared" si="205"/>
        <v>999.91499999999996</v>
      </c>
      <c r="CZ232" s="2">
        <f t="shared" si="206"/>
        <v>609.47199999999998</v>
      </c>
      <c r="DA232" s="2"/>
      <c r="DB232" s="2"/>
      <c r="DC232" s="2" t="s">
        <v>719</v>
      </c>
      <c r="DD232" s="2" t="s">
        <v>719</v>
      </c>
      <c r="DE232" s="2" t="s">
        <v>140</v>
      </c>
      <c r="DF232" s="2" t="s">
        <v>140</v>
      </c>
      <c r="DG232" s="2" t="s">
        <v>141</v>
      </c>
      <c r="DH232" s="2" t="s">
        <v>719</v>
      </c>
      <c r="DI232" s="2" t="s">
        <v>141</v>
      </c>
      <c r="DJ232" s="2" t="s">
        <v>140</v>
      </c>
      <c r="DK232" s="2" t="s">
        <v>719</v>
      </c>
      <c r="DL232" s="2" t="s">
        <v>719</v>
      </c>
      <c r="DM232" s="2" t="s">
        <v>719</v>
      </c>
      <c r="DN232" s="2">
        <v>0</v>
      </c>
      <c r="DO232" s="2">
        <v>0</v>
      </c>
      <c r="DP232" s="2">
        <v>1</v>
      </c>
      <c r="DQ232" s="2">
        <v>1</v>
      </c>
      <c r="DR232" s="2"/>
      <c r="DS232" s="2"/>
      <c r="DT232" s="2"/>
      <c r="DU232" s="2">
        <v>1007</v>
      </c>
      <c r="DV232" s="2" t="s">
        <v>742</v>
      </c>
      <c r="DW232" s="2" t="s">
        <v>742</v>
      </c>
      <c r="DX232" s="2">
        <v>1</v>
      </c>
      <c r="DY232" s="2"/>
      <c r="DZ232" s="2"/>
      <c r="EA232" s="2"/>
      <c r="EB232" s="2"/>
      <c r="EC232" s="2"/>
      <c r="ED232" s="2"/>
      <c r="EE232" s="2">
        <v>28232368</v>
      </c>
      <c r="EF232" s="2">
        <v>2</v>
      </c>
      <c r="EG232" s="2" t="s">
        <v>745</v>
      </c>
      <c r="EH232" s="2">
        <v>0</v>
      </c>
      <c r="EI232" s="2" t="s">
        <v>719</v>
      </c>
      <c r="EJ232" s="2">
        <v>1</v>
      </c>
      <c r="EK232" s="2">
        <v>45001</v>
      </c>
      <c r="EL232" s="2" t="s">
        <v>746</v>
      </c>
      <c r="EM232" s="2" t="s">
        <v>747</v>
      </c>
      <c r="EN232" s="2"/>
      <c r="EO232" s="2" t="s">
        <v>142</v>
      </c>
      <c r="EP232" s="2"/>
      <c r="EQ232" s="2">
        <v>0</v>
      </c>
      <c r="ER232" s="2">
        <v>748.14</v>
      </c>
      <c r="ES232" s="2">
        <v>103.18</v>
      </c>
      <c r="ET232" s="2">
        <v>428.66</v>
      </c>
      <c r="EU232" s="2">
        <v>54.95</v>
      </c>
      <c r="EV232" s="2">
        <v>216.3</v>
      </c>
      <c r="EW232" s="2">
        <v>21.48</v>
      </c>
      <c r="EX232" s="2">
        <v>0</v>
      </c>
      <c r="EY232" s="2">
        <v>0</v>
      </c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>
        <v>0</v>
      </c>
      <c r="FR232" s="2">
        <f t="shared" si="207"/>
        <v>0</v>
      </c>
      <c r="FS232" s="2">
        <v>0</v>
      </c>
      <c r="FT232" s="2"/>
      <c r="FU232" s="2" t="s">
        <v>749</v>
      </c>
      <c r="FV232" s="2"/>
      <c r="FW232" s="2"/>
      <c r="FX232" s="2">
        <v>105</v>
      </c>
      <c r="FY232" s="2">
        <v>63.75</v>
      </c>
      <c r="FZ232" s="2"/>
      <c r="GA232" s="2" t="s">
        <v>719</v>
      </c>
      <c r="GB232" s="2"/>
      <c r="GC232" s="2"/>
      <c r="GD232" s="2">
        <v>0</v>
      </c>
      <c r="GE232" s="2"/>
      <c r="GF232" s="2">
        <v>-886912504</v>
      </c>
      <c r="GG232" s="2">
        <v>2</v>
      </c>
      <c r="GH232" s="2">
        <v>1</v>
      </c>
      <c r="GI232" s="2">
        <v>-2</v>
      </c>
      <c r="GJ232" s="2">
        <v>0</v>
      </c>
      <c r="GK232" s="2">
        <f>ROUND(R232*(R12)/100,2)</f>
        <v>0</v>
      </c>
      <c r="GL232" s="2">
        <f t="shared" si="208"/>
        <v>0</v>
      </c>
      <c r="GM232" s="2">
        <f t="shared" si="209"/>
        <v>4221.0600000000004</v>
      </c>
      <c r="GN232" s="2">
        <f t="shared" si="210"/>
        <v>4221.0600000000004</v>
      </c>
      <c r="GO232" s="2">
        <f t="shared" si="211"/>
        <v>0</v>
      </c>
      <c r="GP232" s="2">
        <f t="shared" si="212"/>
        <v>0</v>
      </c>
      <c r="GQ232" s="2"/>
      <c r="GR232" s="2">
        <v>0</v>
      </c>
      <c r="GS232" s="2">
        <v>3</v>
      </c>
      <c r="GT232" s="2">
        <v>0</v>
      </c>
      <c r="GU232" s="2" t="s">
        <v>719</v>
      </c>
      <c r="GV232" s="2">
        <f t="shared" si="213"/>
        <v>0</v>
      </c>
      <c r="GW232" s="2">
        <v>1</v>
      </c>
      <c r="GX232" s="2">
        <f t="shared" si="214"/>
        <v>0</v>
      </c>
      <c r="GY232" s="2"/>
      <c r="GZ232" s="2"/>
      <c r="HA232" s="2">
        <v>0</v>
      </c>
      <c r="HB232" s="2">
        <v>0</v>
      </c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>
        <v>0</v>
      </c>
      <c r="IL232" s="2"/>
      <c r="IM232" s="2"/>
      <c r="IN232" s="2"/>
      <c r="IO232" s="2"/>
      <c r="IP232" s="2"/>
      <c r="IQ232" s="2"/>
      <c r="IR232" s="2"/>
      <c r="IS232" s="2"/>
      <c r="IT232" s="2"/>
      <c r="IU232" s="2"/>
    </row>
    <row r="233" spans="1:255" x14ac:dyDescent="0.2">
      <c r="A233">
        <v>17</v>
      </c>
      <c r="B233">
        <v>1</v>
      </c>
      <c r="C233">
        <f>ROW(SmtRes!A1074)</f>
        <v>1074</v>
      </c>
      <c r="D233">
        <f>ROW(EtalonRes!A1104)</f>
        <v>1104</v>
      </c>
      <c r="E233" t="s">
        <v>201</v>
      </c>
      <c r="F233" t="s">
        <v>202</v>
      </c>
      <c r="G233" t="s">
        <v>203</v>
      </c>
      <c r="H233" t="s">
        <v>742</v>
      </c>
      <c r="I233">
        <v>2.5</v>
      </c>
      <c r="J233">
        <v>0</v>
      </c>
      <c r="O233">
        <f t="shared" si="181"/>
        <v>27571.599999999999</v>
      </c>
      <c r="P233">
        <f t="shared" si="182"/>
        <v>1343.92</v>
      </c>
      <c r="Q233">
        <f t="shared" si="183"/>
        <v>12377.56</v>
      </c>
      <c r="R233">
        <f t="shared" si="184"/>
        <v>3824.52</v>
      </c>
      <c r="S233">
        <f t="shared" si="185"/>
        <v>13850.12</v>
      </c>
      <c r="T233">
        <f t="shared" si="186"/>
        <v>0</v>
      </c>
      <c r="U233">
        <f t="shared" si="187"/>
        <v>74.105999999999995</v>
      </c>
      <c r="V233">
        <f t="shared" si="188"/>
        <v>0</v>
      </c>
      <c r="W233">
        <f t="shared" si="189"/>
        <v>0</v>
      </c>
      <c r="X233">
        <f t="shared" si="190"/>
        <v>15730.43</v>
      </c>
      <c r="Y233">
        <f t="shared" si="191"/>
        <v>9014.07</v>
      </c>
      <c r="AA233">
        <v>28925308</v>
      </c>
      <c r="AB233">
        <f t="shared" si="192"/>
        <v>1044.664</v>
      </c>
      <c r="AC233">
        <f t="shared" si="193"/>
        <v>103.18</v>
      </c>
      <c r="AD233">
        <f>ROUND((((((ET233*1.2)*1.25))-(((EU233*1.2)*1.25)))+AE233),6)</f>
        <v>642.99</v>
      </c>
      <c r="AE233">
        <f>ROUND((((EU233*1.2)*1.25)),6)</f>
        <v>82.424999999999997</v>
      </c>
      <c r="AF233">
        <f>ROUND((((EV233*1.2)*1.15)),6)</f>
        <v>298.49400000000003</v>
      </c>
      <c r="AG233">
        <f t="shared" si="194"/>
        <v>0</v>
      </c>
      <c r="AH233">
        <f>(((EW233*1.2)*1.15))</f>
        <v>29.642399999999999</v>
      </c>
      <c r="AI233">
        <f>(((EX233*1.2)*1.25))</f>
        <v>0</v>
      </c>
      <c r="AJ233">
        <f t="shared" si="195"/>
        <v>0</v>
      </c>
      <c r="AK233">
        <v>748.14</v>
      </c>
      <c r="AL233">
        <v>103.18</v>
      </c>
      <c r="AM233">
        <v>428.66</v>
      </c>
      <c r="AN233">
        <v>54.95</v>
      </c>
      <c r="AO233">
        <v>216.3</v>
      </c>
      <c r="AP233">
        <v>0</v>
      </c>
      <c r="AQ233">
        <v>21.48</v>
      </c>
      <c r="AR233">
        <v>0</v>
      </c>
      <c r="AS233">
        <v>0</v>
      </c>
      <c r="AT233">
        <v>89</v>
      </c>
      <c r="AU233">
        <v>51</v>
      </c>
      <c r="AV233">
        <v>1</v>
      </c>
      <c r="AW233">
        <v>1</v>
      </c>
      <c r="AZ233">
        <v>1</v>
      </c>
      <c r="BA233">
        <v>18.559999999999999</v>
      </c>
      <c r="BB233">
        <v>7.7</v>
      </c>
      <c r="BC233">
        <v>5.21</v>
      </c>
      <c r="BD233" t="s">
        <v>719</v>
      </c>
      <c r="BE233" t="s">
        <v>719</v>
      </c>
      <c r="BF233" t="s">
        <v>719</v>
      </c>
      <c r="BG233" t="s">
        <v>719</v>
      </c>
      <c r="BH233">
        <v>0</v>
      </c>
      <c r="BI233">
        <v>1</v>
      </c>
      <c r="BJ233" t="s">
        <v>204</v>
      </c>
      <c r="BM233">
        <v>45001</v>
      </c>
      <c r="BN233">
        <v>0</v>
      </c>
      <c r="BO233" t="s">
        <v>750</v>
      </c>
      <c r="BP233">
        <v>1</v>
      </c>
      <c r="BQ233">
        <v>2</v>
      </c>
      <c r="BR233">
        <v>0</v>
      </c>
      <c r="BS233">
        <v>18.559999999999999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719</v>
      </c>
      <c r="BZ233">
        <v>105</v>
      </c>
      <c r="CA233">
        <v>75</v>
      </c>
      <c r="CF233">
        <v>0</v>
      </c>
      <c r="CG233">
        <v>0</v>
      </c>
      <c r="CM233">
        <v>0</v>
      </c>
      <c r="CN233" t="s">
        <v>714</v>
      </c>
      <c r="CO233">
        <v>0</v>
      </c>
      <c r="CP233">
        <f t="shared" si="196"/>
        <v>27571.599999999999</v>
      </c>
      <c r="CQ233">
        <f t="shared" si="197"/>
        <v>537.56780000000003</v>
      </c>
      <c r="CR233">
        <f t="shared" si="198"/>
        <v>4951.0230000000001</v>
      </c>
      <c r="CS233">
        <f t="shared" si="199"/>
        <v>1529.8079999999998</v>
      </c>
      <c r="CT233">
        <f t="shared" si="200"/>
        <v>5540.04864</v>
      </c>
      <c r="CU233">
        <f t="shared" si="201"/>
        <v>0</v>
      </c>
      <c r="CV233">
        <f t="shared" si="202"/>
        <v>29.642399999999999</v>
      </c>
      <c r="CW233">
        <f t="shared" si="203"/>
        <v>0</v>
      </c>
      <c r="CX233">
        <f t="shared" si="204"/>
        <v>0</v>
      </c>
      <c r="CY233">
        <f t="shared" si="205"/>
        <v>15730.429599999999</v>
      </c>
      <c r="CZ233">
        <f t="shared" si="206"/>
        <v>9014.0663999999997</v>
      </c>
      <c r="DC233" t="s">
        <v>719</v>
      </c>
      <c r="DD233" t="s">
        <v>719</v>
      </c>
      <c r="DE233" t="s">
        <v>140</v>
      </c>
      <c r="DF233" t="s">
        <v>140</v>
      </c>
      <c r="DG233" t="s">
        <v>141</v>
      </c>
      <c r="DH233" t="s">
        <v>719</v>
      </c>
      <c r="DI233" t="s">
        <v>141</v>
      </c>
      <c r="DJ233" t="s">
        <v>140</v>
      </c>
      <c r="DK233" t="s">
        <v>719</v>
      </c>
      <c r="DL233" t="s">
        <v>719</v>
      </c>
      <c r="DM233" t="s">
        <v>719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742</v>
      </c>
      <c r="DW233" t="s">
        <v>742</v>
      </c>
      <c r="DX233">
        <v>1</v>
      </c>
      <c r="EE233">
        <v>28232368</v>
      </c>
      <c r="EF233">
        <v>2</v>
      </c>
      <c r="EG233" t="s">
        <v>745</v>
      </c>
      <c r="EH233">
        <v>0</v>
      </c>
      <c r="EI233" t="s">
        <v>719</v>
      </c>
      <c r="EJ233">
        <v>1</v>
      </c>
      <c r="EK233">
        <v>45001</v>
      </c>
      <c r="EL233" t="s">
        <v>746</v>
      </c>
      <c r="EM233" t="s">
        <v>747</v>
      </c>
      <c r="EO233" t="s">
        <v>142</v>
      </c>
      <c r="EQ233">
        <v>0</v>
      </c>
      <c r="ER233">
        <v>748.14</v>
      </c>
      <c r="ES233">
        <v>103.18</v>
      </c>
      <c r="ET233">
        <v>428.66</v>
      </c>
      <c r="EU233">
        <v>54.95</v>
      </c>
      <c r="EV233">
        <v>216.3</v>
      </c>
      <c r="EW233">
        <v>21.48</v>
      </c>
      <c r="EX233">
        <v>0</v>
      </c>
      <c r="EY233">
        <v>0</v>
      </c>
      <c r="FQ233">
        <v>0</v>
      </c>
      <c r="FR233">
        <f t="shared" si="207"/>
        <v>0</v>
      </c>
      <c r="FS233">
        <v>0</v>
      </c>
      <c r="FU233" t="s">
        <v>749</v>
      </c>
      <c r="FV233" t="s">
        <v>749</v>
      </c>
      <c r="FW233" t="s">
        <v>751</v>
      </c>
      <c r="FX233">
        <v>105</v>
      </c>
      <c r="FY233">
        <v>63.75</v>
      </c>
      <c r="GA233" t="s">
        <v>719</v>
      </c>
      <c r="GD233">
        <v>0</v>
      </c>
      <c r="GF233">
        <v>-886912504</v>
      </c>
      <c r="GG233">
        <v>2</v>
      </c>
      <c r="GH233">
        <v>1</v>
      </c>
      <c r="GI233">
        <v>4</v>
      </c>
      <c r="GJ233">
        <v>0</v>
      </c>
      <c r="GK233">
        <f>ROUND(R233*(S12)/100,2)</f>
        <v>0</v>
      </c>
      <c r="GL233">
        <f t="shared" si="208"/>
        <v>0</v>
      </c>
      <c r="GM233">
        <f t="shared" si="209"/>
        <v>52316.1</v>
      </c>
      <c r="GN233">
        <f t="shared" si="210"/>
        <v>52316.1</v>
      </c>
      <c r="GO233">
        <f t="shared" si="211"/>
        <v>0</v>
      </c>
      <c r="GP233">
        <f t="shared" si="212"/>
        <v>0</v>
      </c>
      <c r="GR233">
        <v>0</v>
      </c>
      <c r="GS233">
        <v>3</v>
      </c>
      <c r="GT233">
        <v>0</v>
      </c>
      <c r="GU233" t="s">
        <v>719</v>
      </c>
      <c r="GV233">
        <f t="shared" si="213"/>
        <v>0</v>
      </c>
      <c r="GW233">
        <v>1</v>
      </c>
      <c r="GX233">
        <f t="shared" si="214"/>
        <v>0</v>
      </c>
      <c r="HA233">
        <v>0</v>
      </c>
      <c r="HB233">
        <v>0</v>
      </c>
      <c r="IK233">
        <v>0</v>
      </c>
    </row>
    <row r="234" spans="1:255" x14ac:dyDescent="0.2">
      <c r="A234" s="2">
        <v>17</v>
      </c>
      <c r="B234" s="2">
        <v>1</v>
      </c>
      <c r="C234" s="2"/>
      <c r="D234" s="2"/>
      <c r="E234" s="2" t="s">
        <v>205</v>
      </c>
      <c r="F234" s="2" t="s">
        <v>198</v>
      </c>
      <c r="G234" s="2" t="s">
        <v>199</v>
      </c>
      <c r="H234" s="2" t="s">
        <v>61</v>
      </c>
      <c r="I234" s="2">
        <v>4.875</v>
      </c>
      <c r="J234" s="2">
        <v>0</v>
      </c>
      <c r="K234" s="2"/>
      <c r="L234" s="2"/>
      <c r="M234" s="2"/>
      <c r="N234" s="2"/>
      <c r="O234" s="2">
        <f t="shared" si="181"/>
        <v>7147.92</v>
      </c>
      <c r="P234" s="2">
        <f t="shared" si="182"/>
        <v>7147.92</v>
      </c>
      <c r="Q234" s="2">
        <f t="shared" si="183"/>
        <v>0</v>
      </c>
      <c r="R234" s="2">
        <f t="shared" si="184"/>
        <v>0</v>
      </c>
      <c r="S234" s="2">
        <f t="shared" si="185"/>
        <v>0</v>
      </c>
      <c r="T234" s="2">
        <f t="shared" si="186"/>
        <v>0</v>
      </c>
      <c r="U234" s="2">
        <f t="shared" si="187"/>
        <v>0</v>
      </c>
      <c r="V234" s="2">
        <f t="shared" si="188"/>
        <v>0</v>
      </c>
      <c r="W234" s="2">
        <f t="shared" si="189"/>
        <v>0</v>
      </c>
      <c r="X234" s="2">
        <f t="shared" si="190"/>
        <v>0</v>
      </c>
      <c r="Y234" s="2">
        <f t="shared" si="191"/>
        <v>0</v>
      </c>
      <c r="Z234" s="2"/>
      <c r="AA234" s="2">
        <v>28925307</v>
      </c>
      <c r="AB234" s="2">
        <f t="shared" si="192"/>
        <v>1466.24</v>
      </c>
      <c r="AC234" s="2">
        <f t="shared" si="193"/>
        <v>1466.24</v>
      </c>
      <c r="AD234" s="2">
        <f>ROUND((((ET234)-(EU234))+AE234),6)</f>
        <v>0</v>
      </c>
      <c r="AE234" s="2">
        <f>ROUND((EU234),6)</f>
        <v>0</v>
      </c>
      <c r="AF234" s="2">
        <f>ROUND((EV234),6)</f>
        <v>0</v>
      </c>
      <c r="AG234" s="2">
        <f t="shared" si="194"/>
        <v>0</v>
      </c>
      <c r="AH234" s="2">
        <f>(EW234)</f>
        <v>0</v>
      </c>
      <c r="AI234" s="2">
        <f>(EX234)</f>
        <v>0</v>
      </c>
      <c r="AJ234" s="2">
        <f t="shared" si="195"/>
        <v>0</v>
      </c>
      <c r="AK234" s="2">
        <v>1466.24</v>
      </c>
      <c r="AL234" s="2">
        <v>1466.24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2">
        <v>1</v>
      </c>
      <c r="AW234" s="2">
        <v>1</v>
      </c>
      <c r="AX234" s="2"/>
      <c r="AY234" s="2"/>
      <c r="AZ234" s="2">
        <v>1</v>
      </c>
      <c r="BA234" s="2">
        <v>1</v>
      </c>
      <c r="BB234" s="2">
        <v>1</v>
      </c>
      <c r="BC234" s="2">
        <v>1</v>
      </c>
      <c r="BD234" s="2" t="s">
        <v>719</v>
      </c>
      <c r="BE234" s="2" t="s">
        <v>719</v>
      </c>
      <c r="BF234" s="2" t="s">
        <v>719</v>
      </c>
      <c r="BG234" s="2" t="s">
        <v>719</v>
      </c>
      <c r="BH234" s="2">
        <v>3</v>
      </c>
      <c r="BI234" s="2">
        <v>1</v>
      </c>
      <c r="BJ234" s="2" t="s">
        <v>200</v>
      </c>
      <c r="BK234" s="2"/>
      <c r="BL234" s="2"/>
      <c r="BM234" s="2">
        <v>500001</v>
      </c>
      <c r="BN234" s="2">
        <v>0</v>
      </c>
      <c r="BO234" s="2" t="s">
        <v>719</v>
      </c>
      <c r="BP234" s="2">
        <v>0</v>
      </c>
      <c r="BQ234" s="2">
        <v>8</v>
      </c>
      <c r="BR234" s="2">
        <v>0</v>
      </c>
      <c r="BS234" s="2">
        <v>1</v>
      </c>
      <c r="BT234" s="2">
        <v>1</v>
      </c>
      <c r="BU234" s="2">
        <v>1</v>
      </c>
      <c r="BV234" s="2">
        <v>1</v>
      </c>
      <c r="BW234" s="2">
        <v>1</v>
      </c>
      <c r="BX234" s="2">
        <v>1</v>
      </c>
      <c r="BY234" s="2" t="s">
        <v>719</v>
      </c>
      <c r="BZ234" s="2">
        <v>0</v>
      </c>
      <c r="CA234" s="2">
        <v>0</v>
      </c>
      <c r="CB234" s="2"/>
      <c r="CC234" s="2"/>
      <c r="CD234" s="2"/>
      <c r="CE234" s="2"/>
      <c r="CF234" s="2">
        <v>0</v>
      </c>
      <c r="CG234" s="2">
        <v>0</v>
      </c>
      <c r="CH234" s="2"/>
      <c r="CI234" s="2"/>
      <c r="CJ234" s="2"/>
      <c r="CK234" s="2"/>
      <c r="CL234" s="2"/>
      <c r="CM234" s="2">
        <v>0</v>
      </c>
      <c r="CN234" s="2" t="s">
        <v>719</v>
      </c>
      <c r="CO234" s="2">
        <v>0</v>
      </c>
      <c r="CP234" s="2">
        <f t="shared" si="196"/>
        <v>7147.92</v>
      </c>
      <c r="CQ234" s="2">
        <f t="shared" si="197"/>
        <v>1466.24</v>
      </c>
      <c r="CR234" s="2">
        <f t="shared" si="198"/>
        <v>0</v>
      </c>
      <c r="CS234" s="2">
        <f t="shared" si="199"/>
        <v>0</v>
      </c>
      <c r="CT234" s="2">
        <f t="shared" si="200"/>
        <v>0</v>
      </c>
      <c r="CU234" s="2">
        <f t="shared" si="201"/>
        <v>0</v>
      </c>
      <c r="CV234" s="2">
        <f t="shared" si="202"/>
        <v>0</v>
      </c>
      <c r="CW234" s="2">
        <f t="shared" si="203"/>
        <v>0</v>
      </c>
      <c r="CX234" s="2">
        <f t="shared" si="204"/>
        <v>0</v>
      </c>
      <c r="CY234" s="2">
        <f t="shared" si="205"/>
        <v>0</v>
      </c>
      <c r="CZ234" s="2">
        <f t="shared" si="206"/>
        <v>0</v>
      </c>
      <c r="DA234" s="2"/>
      <c r="DB234" s="2"/>
      <c r="DC234" s="2" t="s">
        <v>719</v>
      </c>
      <c r="DD234" s="2" t="s">
        <v>719</v>
      </c>
      <c r="DE234" s="2" t="s">
        <v>719</v>
      </c>
      <c r="DF234" s="2" t="s">
        <v>719</v>
      </c>
      <c r="DG234" s="2" t="s">
        <v>719</v>
      </c>
      <c r="DH234" s="2" t="s">
        <v>719</v>
      </c>
      <c r="DI234" s="2" t="s">
        <v>719</v>
      </c>
      <c r="DJ234" s="2" t="s">
        <v>719</v>
      </c>
      <c r="DK234" s="2" t="s">
        <v>719</v>
      </c>
      <c r="DL234" s="2" t="s">
        <v>719</v>
      </c>
      <c r="DM234" s="2" t="s">
        <v>719</v>
      </c>
      <c r="DN234" s="2">
        <v>0</v>
      </c>
      <c r="DO234" s="2">
        <v>0</v>
      </c>
      <c r="DP234" s="2">
        <v>1</v>
      </c>
      <c r="DQ234" s="2">
        <v>1</v>
      </c>
      <c r="DR234" s="2"/>
      <c r="DS234" s="2"/>
      <c r="DT234" s="2"/>
      <c r="DU234" s="2">
        <v>1009</v>
      </c>
      <c r="DV234" s="2" t="s">
        <v>61</v>
      </c>
      <c r="DW234" s="2" t="s">
        <v>61</v>
      </c>
      <c r="DX234" s="2">
        <v>1000</v>
      </c>
      <c r="DY234" s="2"/>
      <c r="DZ234" s="2"/>
      <c r="EA234" s="2"/>
      <c r="EB234" s="2"/>
      <c r="EC234" s="2"/>
      <c r="ED234" s="2"/>
      <c r="EE234" s="2">
        <v>28232233</v>
      </c>
      <c r="EF234" s="2">
        <v>8</v>
      </c>
      <c r="EG234" s="2" t="s">
        <v>150</v>
      </c>
      <c r="EH234" s="2">
        <v>0</v>
      </c>
      <c r="EI234" s="2" t="s">
        <v>719</v>
      </c>
      <c r="EJ234" s="2">
        <v>1</v>
      </c>
      <c r="EK234" s="2">
        <v>500001</v>
      </c>
      <c r="EL234" s="2" t="s">
        <v>151</v>
      </c>
      <c r="EM234" s="2" t="s">
        <v>152</v>
      </c>
      <c r="EN234" s="2"/>
      <c r="EO234" s="2" t="s">
        <v>719</v>
      </c>
      <c r="EP234" s="2"/>
      <c r="EQ234" s="2">
        <v>0</v>
      </c>
      <c r="ER234" s="2">
        <v>1466.24</v>
      </c>
      <c r="ES234" s="2">
        <v>1466.24</v>
      </c>
      <c r="ET234" s="2">
        <v>0</v>
      </c>
      <c r="EU234" s="2">
        <v>0</v>
      </c>
      <c r="EV234" s="2">
        <v>0</v>
      </c>
      <c r="EW234" s="2">
        <v>0</v>
      </c>
      <c r="EX234" s="2">
        <v>0</v>
      </c>
      <c r="EY234" s="2">
        <v>0</v>
      </c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>
        <v>0</v>
      </c>
      <c r="FR234" s="2">
        <f t="shared" si="207"/>
        <v>0</v>
      </c>
      <c r="FS234" s="2">
        <v>0</v>
      </c>
      <c r="FT234" s="2"/>
      <c r="FU234" s="2"/>
      <c r="FV234" s="2"/>
      <c r="FW234" s="2"/>
      <c r="FX234" s="2">
        <v>0</v>
      </c>
      <c r="FY234" s="2">
        <v>0</v>
      </c>
      <c r="FZ234" s="2"/>
      <c r="GA234" s="2" t="s">
        <v>719</v>
      </c>
      <c r="GB234" s="2"/>
      <c r="GC234" s="2"/>
      <c r="GD234" s="2">
        <v>0</v>
      </c>
      <c r="GE234" s="2"/>
      <c r="GF234" s="2">
        <v>-992524431</v>
      </c>
      <c r="GG234" s="2">
        <v>2</v>
      </c>
      <c r="GH234" s="2">
        <v>1</v>
      </c>
      <c r="GI234" s="2">
        <v>-2</v>
      </c>
      <c r="GJ234" s="2">
        <v>0</v>
      </c>
      <c r="GK234" s="2">
        <f>ROUND(R234*(R12)/100,2)</f>
        <v>0</v>
      </c>
      <c r="GL234" s="2">
        <f t="shared" si="208"/>
        <v>0</v>
      </c>
      <c r="GM234" s="2">
        <f t="shared" si="209"/>
        <v>7147.92</v>
      </c>
      <c r="GN234" s="2">
        <f t="shared" si="210"/>
        <v>7147.92</v>
      </c>
      <c r="GO234" s="2">
        <f t="shared" si="211"/>
        <v>0</v>
      </c>
      <c r="GP234" s="2">
        <f t="shared" si="212"/>
        <v>0</v>
      </c>
      <c r="GQ234" s="2"/>
      <c r="GR234" s="2">
        <v>0</v>
      </c>
      <c r="GS234" s="2">
        <v>3</v>
      </c>
      <c r="GT234" s="2">
        <v>0</v>
      </c>
      <c r="GU234" s="2" t="s">
        <v>719</v>
      </c>
      <c r="GV234" s="2">
        <f t="shared" si="213"/>
        <v>0</v>
      </c>
      <c r="GW234" s="2">
        <v>1</v>
      </c>
      <c r="GX234" s="2">
        <f t="shared" si="214"/>
        <v>0</v>
      </c>
      <c r="GY234" s="2"/>
      <c r="GZ234" s="2"/>
      <c r="HA234" s="2">
        <v>0</v>
      </c>
      <c r="HB234" s="2">
        <v>0</v>
      </c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>
        <v>0</v>
      </c>
      <c r="IL234" s="2"/>
      <c r="IM234" s="2"/>
      <c r="IN234" s="2"/>
      <c r="IO234" s="2"/>
      <c r="IP234" s="2"/>
      <c r="IQ234" s="2"/>
      <c r="IR234" s="2"/>
      <c r="IS234" s="2"/>
      <c r="IT234" s="2"/>
      <c r="IU234" s="2"/>
    </row>
    <row r="235" spans="1:255" x14ac:dyDescent="0.2">
      <c r="A235">
        <v>17</v>
      </c>
      <c r="B235">
        <v>1</v>
      </c>
      <c r="E235" t="s">
        <v>205</v>
      </c>
      <c r="F235" t="s">
        <v>198</v>
      </c>
      <c r="G235" t="s">
        <v>199</v>
      </c>
      <c r="H235" t="s">
        <v>61</v>
      </c>
      <c r="I235">
        <v>4.875</v>
      </c>
      <c r="J235">
        <v>0</v>
      </c>
      <c r="O235">
        <f t="shared" si="181"/>
        <v>37240.660000000003</v>
      </c>
      <c r="P235">
        <f t="shared" si="182"/>
        <v>37240.660000000003</v>
      </c>
      <c r="Q235">
        <f t="shared" si="183"/>
        <v>0</v>
      </c>
      <c r="R235">
        <f t="shared" si="184"/>
        <v>0</v>
      </c>
      <c r="S235">
        <f t="shared" si="185"/>
        <v>0</v>
      </c>
      <c r="T235">
        <f t="shared" si="186"/>
        <v>0</v>
      </c>
      <c r="U235">
        <f t="shared" si="187"/>
        <v>0</v>
      </c>
      <c r="V235">
        <f t="shared" si="188"/>
        <v>0</v>
      </c>
      <c r="W235">
        <f t="shared" si="189"/>
        <v>0</v>
      </c>
      <c r="X235">
        <f t="shared" si="190"/>
        <v>0</v>
      </c>
      <c r="Y235">
        <f t="shared" si="191"/>
        <v>0</v>
      </c>
      <c r="AA235">
        <v>28925308</v>
      </c>
      <c r="AB235">
        <f t="shared" si="192"/>
        <v>1466.24</v>
      </c>
      <c r="AC235">
        <f t="shared" si="193"/>
        <v>1466.24</v>
      </c>
      <c r="AD235">
        <f>ROUND((((ET235)-(EU235))+AE235),6)</f>
        <v>0</v>
      </c>
      <c r="AE235">
        <f>ROUND((EU235),6)</f>
        <v>0</v>
      </c>
      <c r="AF235">
        <f>ROUND((EV235),6)</f>
        <v>0</v>
      </c>
      <c r="AG235">
        <f t="shared" si="194"/>
        <v>0</v>
      </c>
      <c r="AH235">
        <f>(EW235)</f>
        <v>0</v>
      </c>
      <c r="AI235">
        <f>(EX235)</f>
        <v>0</v>
      </c>
      <c r="AJ235">
        <f t="shared" si="195"/>
        <v>0</v>
      </c>
      <c r="AK235">
        <v>1466.24</v>
      </c>
      <c r="AL235">
        <v>1466.24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5.21</v>
      </c>
      <c r="BD235" t="s">
        <v>719</v>
      </c>
      <c r="BE235" t="s">
        <v>719</v>
      </c>
      <c r="BF235" t="s">
        <v>719</v>
      </c>
      <c r="BG235" t="s">
        <v>719</v>
      </c>
      <c r="BH235">
        <v>3</v>
      </c>
      <c r="BI235">
        <v>1</v>
      </c>
      <c r="BJ235" t="s">
        <v>200</v>
      </c>
      <c r="BM235">
        <v>500001</v>
      </c>
      <c r="BN235">
        <v>0</v>
      </c>
      <c r="BO235" t="s">
        <v>750</v>
      </c>
      <c r="BP235">
        <v>1</v>
      </c>
      <c r="BQ235">
        <v>8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719</v>
      </c>
      <c r="BZ235">
        <v>0</v>
      </c>
      <c r="CA235">
        <v>0</v>
      </c>
      <c r="CF235">
        <v>0</v>
      </c>
      <c r="CG235">
        <v>0</v>
      </c>
      <c r="CM235">
        <v>0</v>
      </c>
      <c r="CN235" t="s">
        <v>719</v>
      </c>
      <c r="CO235">
        <v>0</v>
      </c>
      <c r="CP235">
        <f t="shared" si="196"/>
        <v>37240.660000000003</v>
      </c>
      <c r="CQ235">
        <f t="shared" si="197"/>
        <v>7639.1103999999996</v>
      </c>
      <c r="CR235">
        <f t="shared" si="198"/>
        <v>0</v>
      </c>
      <c r="CS235">
        <f t="shared" si="199"/>
        <v>0</v>
      </c>
      <c r="CT235">
        <f t="shared" si="200"/>
        <v>0</v>
      </c>
      <c r="CU235">
        <f t="shared" si="201"/>
        <v>0</v>
      </c>
      <c r="CV235">
        <f t="shared" si="202"/>
        <v>0</v>
      </c>
      <c r="CW235">
        <f t="shared" si="203"/>
        <v>0</v>
      </c>
      <c r="CX235">
        <f t="shared" si="204"/>
        <v>0</v>
      </c>
      <c r="CY235">
        <f t="shared" si="205"/>
        <v>0</v>
      </c>
      <c r="CZ235">
        <f t="shared" si="206"/>
        <v>0</v>
      </c>
      <c r="DC235" t="s">
        <v>719</v>
      </c>
      <c r="DD235" t="s">
        <v>719</v>
      </c>
      <c r="DE235" t="s">
        <v>719</v>
      </c>
      <c r="DF235" t="s">
        <v>719</v>
      </c>
      <c r="DG235" t="s">
        <v>719</v>
      </c>
      <c r="DH235" t="s">
        <v>719</v>
      </c>
      <c r="DI235" t="s">
        <v>719</v>
      </c>
      <c r="DJ235" t="s">
        <v>719</v>
      </c>
      <c r="DK235" t="s">
        <v>719</v>
      </c>
      <c r="DL235" t="s">
        <v>719</v>
      </c>
      <c r="DM235" t="s">
        <v>719</v>
      </c>
      <c r="DN235">
        <v>0</v>
      </c>
      <c r="DO235">
        <v>0</v>
      </c>
      <c r="DP235">
        <v>1</v>
      </c>
      <c r="DQ235">
        <v>1</v>
      </c>
      <c r="DU235">
        <v>1009</v>
      </c>
      <c r="DV235" t="s">
        <v>61</v>
      </c>
      <c r="DW235" t="s">
        <v>61</v>
      </c>
      <c r="DX235">
        <v>1000</v>
      </c>
      <c r="EE235">
        <v>28232233</v>
      </c>
      <c r="EF235">
        <v>8</v>
      </c>
      <c r="EG235" t="s">
        <v>150</v>
      </c>
      <c r="EH235">
        <v>0</v>
      </c>
      <c r="EI235" t="s">
        <v>719</v>
      </c>
      <c r="EJ235">
        <v>1</v>
      </c>
      <c r="EK235">
        <v>500001</v>
      </c>
      <c r="EL235" t="s">
        <v>151</v>
      </c>
      <c r="EM235" t="s">
        <v>152</v>
      </c>
      <c r="EO235" t="s">
        <v>719</v>
      </c>
      <c r="EQ235">
        <v>0</v>
      </c>
      <c r="ER235">
        <v>1466.24</v>
      </c>
      <c r="ES235">
        <v>1466.24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FQ235">
        <v>0</v>
      </c>
      <c r="FR235">
        <f t="shared" si="207"/>
        <v>0</v>
      </c>
      <c r="FS235">
        <v>0</v>
      </c>
      <c r="FX235">
        <v>0</v>
      </c>
      <c r="FY235">
        <v>0</v>
      </c>
      <c r="GA235" t="s">
        <v>719</v>
      </c>
      <c r="GD235">
        <v>0</v>
      </c>
      <c r="GF235">
        <v>-992524431</v>
      </c>
      <c r="GG235">
        <v>2</v>
      </c>
      <c r="GH235">
        <v>1</v>
      </c>
      <c r="GI235">
        <v>4</v>
      </c>
      <c r="GJ235">
        <v>0</v>
      </c>
      <c r="GK235">
        <f>ROUND(R235*(S12)/100,2)</f>
        <v>0</v>
      </c>
      <c r="GL235">
        <f t="shared" si="208"/>
        <v>0</v>
      </c>
      <c r="GM235">
        <f t="shared" si="209"/>
        <v>37240.660000000003</v>
      </c>
      <c r="GN235">
        <f t="shared" si="210"/>
        <v>37240.660000000003</v>
      </c>
      <c r="GO235">
        <f t="shared" si="211"/>
        <v>0</v>
      </c>
      <c r="GP235">
        <f t="shared" si="212"/>
        <v>0</v>
      </c>
      <c r="GR235">
        <v>0</v>
      </c>
      <c r="GS235">
        <v>3</v>
      </c>
      <c r="GT235">
        <v>0</v>
      </c>
      <c r="GU235" t="s">
        <v>719</v>
      </c>
      <c r="GV235">
        <f t="shared" si="213"/>
        <v>0</v>
      </c>
      <c r="GW235">
        <v>1</v>
      </c>
      <c r="GX235">
        <f t="shared" si="214"/>
        <v>0</v>
      </c>
      <c r="HA235">
        <v>0</v>
      </c>
      <c r="HB235">
        <v>0</v>
      </c>
      <c r="IK235">
        <v>0</v>
      </c>
    </row>
    <row r="236" spans="1:255" x14ac:dyDescent="0.2">
      <c r="A236" s="2">
        <v>17</v>
      </c>
      <c r="B236" s="2">
        <v>1</v>
      </c>
      <c r="C236" s="2">
        <f>ROW(SmtRes!A1083)</f>
        <v>1083</v>
      </c>
      <c r="D236" s="2">
        <f>ROW(EtalonRes!A1113)</f>
        <v>1113</v>
      </c>
      <c r="E236" s="2" t="s">
        <v>206</v>
      </c>
      <c r="F236" s="2" t="s">
        <v>755</v>
      </c>
      <c r="G236" s="2" t="s">
        <v>207</v>
      </c>
      <c r="H236" s="2" t="s">
        <v>742</v>
      </c>
      <c r="I236" s="2">
        <v>5.4</v>
      </c>
      <c r="J236" s="2">
        <v>0</v>
      </c>
      <c r="K236" s="2"/>
      <c r="L236" s="2"/>
      <c r="M236" s="2"/>
      <c r="N236" s="2"/>
      <c r="O236" s="2">
        <f t="shared" si="181"/>
        <v>7031.18</v>
      </c>
      <c r="P236" s="2">
        <f t="shared" si="182"/>
        <v>2855.68</v>
      </c>
      <c r="Q236" s="2">
        <f t="shared" si="183"/>
        <v>2978.86</v>
      </c>
      <c r="R236" s="2">
        <f t="shared" si="184"/>
        <v>364.18</v>
      </c>
      <c r="S236" s="2">
        <f t="shared" si="185"/>
        <v>1196.6400000000001</v>
      </c>
      <c r="T236" s="2">
        <f t="shared" si="186"/>
        <v>0</v>
      </c>
      <c r="U236" s="2">
        <f t="shared" si="187"/>
        <v>144.34524000000002</v>
      </c>
      <c r="V236" s="2">
        <f t="shared" si="188"/>
        <v>0</v>
      </c>
      <c r="W236" s="2">
        <f t="shared" si="189"/>
        <v>0</v>
      </c>
      <c r="X236" s="2">
        <f t="shared" si="190"/>
        <v>1638.86</v>
      </c>
      <c r="Y236" s="2">
        <f t="shared" si="191"/>
        <v>998.92</v>
      </c>
      <c r="Z236" s="2"/>
      <c r="AA236" s="2">
        <v>28925307</v>
      </c>
      <c r="AB236" s="2">
        <f t="shared" si="192"/>
        <v>1302.0704000000001</v>
      </c>
      <c r="AC236" s="2">
        <f t="shared" si="193"/>
        <v>528.83000000000004</v>
      </c>
      <c r="AD236" s="2">
        <f>ROUND((((((ET236*1.2)*1.25))-(((EU236*1.2)*1.25)))+AE236),6)</f>
        <v>551.64</v>
      </c>
      <c r="AE236" s="2">
        <f>ROUND((((EU236*1.2)*1.25)),6)</f>
        <v>67.44</v>
      </c>
      <c r="AF236" s="2">
        <f>ROUND((((EV236*1.2)*1.15)),6)</f>
        <v>221.60040000000001</v>
      </c>
      <c r="AG236" s="2">
        <f t="shared" si="194"/>
        <v>0</v>
      </c>
      <c r="AH236" s="2">
        <f>(((EW236*1.2)*1.15))</f>
        <v>26.730599999999999</v>
      </c>
      <c r="AI236" s="2">
        <f>(((EX236*1.2)*1.25))</f>
        <v>0</v>
      </c>
      <c r="AJ236" s="2">
        <f t="shared" si="195"/>
        <v>0</v>
      </c>
      <c r="AK236" s="2">
        <v>1057.17</v>
      </c>
      <c r="AL236" s="2">
        <v>528.83000000000004</v>
      </c>
      <c r="AM236" s="2">
        <v>367.76</v>
      </c>
      <c r="AN236" s="2">
        <v>44.96</v>
      </c>
      <c r="AO236" s="2">
        <v>160.58000000000001</v>
      </c>
      <c r="AP236" s="2">
        <v>0</v>
      </c>
      <c r="AQ236" s="2">
        <v>19.37</v>
      </c>
      <c r="AR236" s="2">
        <v>0</v>
      </c>
      <c r="AS236" s="2">
        <v>0</v>
      </c>
      <c r="AT236" s="2">
        <v>105</v>
      </c>
      <c r="AU236" s="2">
        <v>64</v>
      </c>
      <c r="AV236" s="2">
        <v>1</v>
      </c>
      <c r="AW236" s="2">
        <v>1</v>
      </c>
      <c r="AX236" s="2"/>
      <c r="AY236" s="2"/>
      <c r="AZ236" s="2">
        <v>1</v>
      </c>
      <c r="BA236" s="2">
        <v>1</v>
      </c>
      <c r="BB236" s="2">
        <v>1</v>
      </c>
      <c r="BC236" s="2">
        <v>1</v>
      </c>
      <c r="BD236" s="2" t="s">
        <v>719</v>
      </c>
      <c r="BE236" s="2" t="s">
        <v>719</v>
      </c>
      <c r="BF236" s="2" t="s">
        <v>719</v>
      </c>
      <c r="BG236" s="2" t="s">
        <v>719</v>
      </c>
      <c r="BH236" s="2">
        <v>0</v>
      </c>
      <c r="BI236" s="2">
        <v>1</v>
      </c>
      <c r="BJ236" s="2" t="s">
        <v>757</v>
      </c>
      <c r="BK236" s="2"/>
      <c r="BL236" s="2"/>
      <c r="BM236" s="2">
        <v>45001</v>
      </c>
      <c r="BN236" s="2">
        <v>0</v>
      </c>
      <c r="BO236" s="2" t="s">
        <v>719</v>
      </c>
      <c r="BP236" s="2">
        <v>0</v>
      </c>
      <c r="BQ236" s="2">
        <v>2</v>
      </c>
      <c r="BR236" s="2">
        <v>0</v>
      </c>
      <c r="BS236" s="2">
        <v>1</v>
      </c>
      <c r="BT236" s="2">
        <v>1</v>
      </c>
      <c r="BU236" s="2">
        <v>1</v>
      </c>
      <c r="BV236" s="2">
        <v>1</v>
      </c>
      <c r="BW236" s="2">
        <v>1</v>
      </c>
      <c r="BX236" s="2">
        <v>1</v>
      </c>
      <c r="BY236" s="2" t="s">
        <v>719</v>
      </c>
      <c r="BZ236" s="2">
        <v>105</v>
      </c>
      <c r="CA236" s="2">
        <v>75</v>
      </c>
      <c r="CB236" s="2"/>
      <c r="CC236" s="2"/>
      <c r="CD236" s="2"/>
      <c r="CE236" s="2"/>
      <c r="CF236" s="2">
        <v>0</v>
      </c>
      <c r="CG236" s="2">
        <v>0</v>
      </c>
      <c r="CH236" s="2"/>
      <c r="CI236" s="2"/>
      <c r="CJ236" s="2"/>
      <c r="CK236" s="2"/>
      <c r="CL236" s="2"/>
      <c r="CM236" s="2">
        <v>0</v>
      </c>
      <c r="CN236" s="2" t="s">
        <v>714</v>
      </c>
      <c r="CO236" s="2">
        <v>0</v>
      </c>
      <c r="CP236" s="2">
        <f t="shared" si="196"/>
        <v>7031.18</v>
      </c>
      <c r="CQ236" s="2">
        <f t="shared" si="197"/>
        <v>528.83000000000004</v>
      </c>
      <c r="CR236" s="2">
        <f t="shared" si="198"/>
        <v>551.64</v>
      </c>
      <c r="CS236" s="2">
        <f t="shared" si="199"/>
        <v>67.44</v>
      </c>
      <c r="CT236" s="2">
        <f t="shared" si="200"/>
        <v>221.60040000000001</v>
      </c>
      <c r="CU236" s="2">
        <f t="shared" si="201"/>
        <v>0</v>
      </c>
      <c r="CV236" s="2">
        <f t="shared" si="202"/>
        <v>26.730599999999999</v>
      </c>
      <c r="CW236" s="2">
        <f t="shared" si="203"/>
        <v>0</v>
      </c>
      <c r="CX236" s="2">
        <f t="shared" si="204"/>
        <v>0</v>
      </c>
      <c r="CY236" s="2">
        <f t="shared" si="205"/>
        <v>1638.8610000000001</v>
      </c>
      <c r="CZ236" s="2">
        <f t="shared" si="206"/>
        <v>998.92480000000012</v>
      </c>
      <c r="DA236" s="2"/>
      <c r="DB236" s="2"/>
      <c r="DC236" s="2" t="s">
        <v>719</v>
      </c>
      <c r="DD236" s="2" t="s">
        <v>719</v>
      </c>
      <c r="DE236" s="2" t="s">
        <v>140</v>
      </c>
      <c r="DF236" s="2" t="s">
        <v>140</v>
      </c>
      <c r="DG236" s="2" t="s">
        <v>141</v>
      </c>
      <c r="DH236" s="2" t="s">
        <v>719</v>
      </c>
      <c r="DI236" s="2" t="s">
        <v>141</v>
      </c>
      <c r="DJ236" s="2" t="s">
        <v>140</v>
      </c>
      <c r="DK236" s="2" t="s">
        <v>719</v>
      </c>
      <c r="DL236" s="2" t="s">
        <v>719</v>
      </c>
      <c r="DM236" s="2" t="s">
        <v>719</v>
      </c>
      <c r="DN236" s="2">
        <v>0</v>
      </c>
      <c r="DO236" s="2">
        <v>0</v>
      </c>
      <c r="DP236" s="2">
        <v>1</v>
      </c>
      <c r="DQ236" s="2">
        <v>1</v>
      </c>
      <c r="DR236" s="2"/>
      <c r="DS236" s="2"/>
      <c r="DT236" s="2"/>
      <c r="DU236" s="2">
        <v>1007</v>
      </c>
      <c r="DV236" s="2" t="s">
        <v>742</v>
      </c>
      <c r="DW236" s="2" t="s">
        <v>742</v>
      </c>
      <c r="DX236" s="2">
        <v>1</v>
      </c>
      <c r="DY236" s="2"/>
      <c r="DZ236" s="2"/>
      <c r="EA236" s="2"/>
      <c r="EB236" s="2"/>
      <c r="EC236" s="2"/>
      <c r="ED236" s="2"/>
      <c r="EE236" s="2">
        <v>28232368</v>
      </c>
      <c r="EF236" s="2">
        <v>2</v>
      </c>
      <c r="EG236" s="2" t="s">
        <v>745</v>
      </c>
      <c r="EH236" s="2">
        <v>0</v>
      </c>
      <c r="EI236" s="2" t="s">
        <v>719</v>
      </c>
      <c r="EJ236" s="2">
        <v>1</v>
      </c>
      <c r="EK236" s="2">
        <v>45001</v>
      </c>
      <c r="EL236" s="2" t="s">
        <v>746</v>
      </c>
      <c r="EM236" s="2" t="s">
        <v>747</v>
      </c>
      <c r="EN236" s="2"/>
      <c r="EO236" s="2" t="s">
        <v>142</v>
      </c>
      <c r="EP236" s="2"/>
      <c r="EQ236" s="2">
        <v>0</v>
      </c>
      <c r="ER236" s="2">
        <v>1057.17</v>
      </c>
      <c r="ES236" s="2">
        <v>528.83000000000004</v>
      </c>
      <c r="ET236" s="2">
        <v>367.76</v>
      </c>
      <c r="EU236" s="2">
        <v>44.96</v>
      </c>
      <c r="EV236" s="2">
        <v>160.58000000000001</v>
      </c>
      <c r="EW236" s="2">
        <v>19.37</v>
      </c>
      <c r="EX236" s="2">
        <v>0</v>
      </c>
      <c r="EY236" s="2">
        <v>0</v>
      </c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>
        <v>0</v>
      </c>
      <c r="FR236" s="2">
        <f t="shared" si="207"/>
        <v>0</v>
      </c>
      <c r="FS236" s="2">
        <v>0</v>
      </c>
      <c r="FT236" s="2"/>
      <c r="FU236" s="2" t="s">
        <v>749</v>
      </c>
      <c r="FV236" s="2"/>
      <c r="FW236" s="2"/>
      <c r="FX236" s="2">
        <v>105</v>
      </c>
      <c r="FY236" s="2">
        <v>63.75</v>
      </c>
      <c r="FZ236" s="2"/>
      <c r="GA236" s="2" t="s">
        <v>719</v>
      </c>
      <c r="GB236" s="2"/>
      <c r="GC236" s="2"/>
      <c r="GD236" s="2">
        <v>0</v>
      </c>
      <c r="GE236" s="2"/>
      <c r="GF236" s="2">
        <v>1459400607</v>
      </c>
      <c r="GG236" s="2">
        <v>2</v>
      </c>
      <c r="GH236" s="2">
        <v>1</v>
      </c>
      <c r="GI236" s="2">
        <v>-2</v>
      </c>
      <c r="GJ236" s="2">
        <v>0</v>
      </c>
      <c r="GK236" s="2">
        <f>ROUND(R236*(R12)/100,2)</f>
        <v>0</v>
      </c>
      <c r="GL236" s="2">
        <f t="shared" si="208"/>
        <v>0</v>
      </c>
      <c r="GM236" s="2">
        <f t="shared" si="209"/>
        <v>9668.9599999999991</v>
      </c>
      <c r="GN236" s="2">
        <f t="shared" si="210"/>
        <v>9668.9599999999991</v>
      </c>
      <c r="GO236" s="2">
        <f t="shared" si="211"/>
        <v>0</v>
      </c>
      <c r="GP236" s="2">
        <f t="shared" si="212"/>
        <v>0</v>
      </c>
      <c r="GQ236" s="2"/>
      <c r="GR236" s="2">
        <v>0</v>
      </c>
      <c r="GS236" s="2">
        <v>3</v>
      </c>
      <c r="GT236" s="2">
        <v>0</v>
      </c>
      <c r="GU236" s="2" t="s">
        <v>719</v>
      </c>
      <c r="GV236" s="2">
        <f t="shared" si="213"/>
        <v>0</v>
      </c>
      <c r="GW236" s="2">
        <v>1</v>
      </c>
      <c r="GX236" s="2">
        <f t="shared" si="214"/>
        <v>0</v>
      </c>
      <c r="GY236" s="2"/>
      <c r="GZ236" s="2"/>
      <c r="HA236" s="2">
        <v>0</v>
      </c>
      <c r="HB236" s="2">
        <v>0</v>
      </c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>
        <v>0</v>
      </c>
      <c r="IL236" s="2"/>
      <c r="IM236" s="2"/>
      <c r="IN236" s="2"/>
      <c r="IO236" s="2"/>
      <c r="IP236" s="2"/>
      <c r="IQ236" s="2"/>
      <c r="IR236" s="2"/>
      <c r="IS236" s="2"/>
      <c r="IT236" s="2"/>
      <c r="IU236" s="2"/>
    </row>
    <row r="237" spans="1:255" x14ac:dyDescent="0.2">
      <c r="A237">
        <v>17</v>
      </c>
      <c r="B237">
        <v>1</v>
      </c>
      <c r="C237">
        <f>ROW(SmtRes!A1092)</f>
        <v>1092</v>
      </c>
      <c r="D237">
        <f>ROW(EtalonRes!A1122)</f>
        <v>1122</v>
      </c>
      <c r="E237" t="s">
        <v>206</v>
      </c>
      <c r="F237" t="s">
        <v>755</v>
      </c>
      <c r="G237" t="s">
        <v>207</v>
      </c>
      <c r="H237" t="s">
        <v>742</v>
      </c>
      <c r="I237">
        <v>5.4</v>
      </c>
      <c r="J237">
        <v>0</v>
      </c>
      <c r="O237">
        <f t="shared" si="181"/>
        <v>60024.97</v>
      </c>
      <c r="P237">
        <f t="shared" si="182"/>
        <v>14878.1</v>
      </c>
      <c r="Q237">
        <f t="shared" si="183"/>
        <v>22937.19</v>
      </c>
      <c r="R237">
        <f t="shared" si="184"/>
        <v>6759.11</v>
      </c>
      <c r="S237">
        <f t="shared" si="185"/>
        <v>22209.68</v>
      </c>
      <c r="T237">
        <f t="shared" si="186"/>
        <v>0</v>
      </c>
      <c r="U237">
        <f t="shared" si="187"/>
        <v>144.34524000000002</v>
      </c>
      <c r="V237">
        <f t="shared" si="188"/>
        <v>0</v>
      </c>
      <c r="W237">
        <f t="shared" si="189"/>
        <v>0</v>
      </c>
      <c r="X237">
        <f t="shared" si="190"/>
        <v>25782.22</v>
      </c>
      <c r="Y237">
        <f t="shared" si="191"/>
        <v>14774.08</v>
      </c>
      <c r="AA237">
        <v>28925308</v>
      </c>
      <c r="AB237">
        <f t="shared" si="192"/>
        <v>1302.0704000000001</v>
      </c>
      <c r="AC237">
        <f t="shared" si="193"/>
        <v>528.83000000000004</v>
      </c>
      <c r="AD237">
        <f>ROUND((((((ET237*1.2)*1.25))-(((EU237*1.2)*1.25)))+AE237),6)</f>
        <v>551.64</v>
      </c>
      <c r="AE237">
        <f>ROUND((((EU237*1.2)*1.25)),6)</f>
        <v>67.44</v>
      </c>
      <c r="AF237">
        <f>ROUND((((EV237*1.2)*1.15)),6)</f>
        <v>221.60040000000001</v>
      </c>
      <c r="AG237">
        <f t="shared" si="194"/>
        <v>0</v>
      </c>
      <c r="AH237">
        <f>(((EW237*1.2)*1.15))</f>
        <v>26.730599999999999</v>
      </c>
      <c r="AI237">
        <f>(((EX237*1.2)*1.25))</f>
        <v>0</v>
      </c>
      <c r="AJ237">
        <f t="shared" si="195"/>
        <v>0</v>
      </c>
      <c r="AK237">
        <v>1057.17</v>
      </c>
      <c r="AL237">
        <v>528.83000000000004</v>
      </c>
      <c r="AM237">
        <v>367.76</v>
      </c>
      <c r="AN237">
        <v>44.96</v>
      </c>
      <c r="AO237">
        <v>160.58000000000001</v>
      </c>
      <c r="AP237">
        <v>0</v>
      </c>
      <c r="AQ237">
        <v>19.37</v>
      </c>
      <c r="AR237">
        <v>0</v>
      </c>
      <c r="AS237">
        <v>0</v>
      </c>
      <c r="AT237">
        <v>89</v>
      </c>
      <c r="AU237">
        <v>51</v>
      </c>
      <c r="AV237">
        <v>1</v>
      </c>
      <c r="AW237">
        <v>1</v>
      </c>
      <c r="AZ237">
        <v>1</v>
      </c>
      <c r="BA237">
        <v>18.559999999999999</v>
      </c>
      <c r="BB237">
        <v>7.7</v>
      </c>
      <c r="BC237">
        <v>5.21</v>
      </c>
      <c r="BD237" t="s">
        <v>719</v>
      </c>
      <c r="BE237" t="s">
        <v>719</v>
      </c>
      <c r="BF237" t="s">
        <v>719</v>
      </c>
      <c r="BG237" t="s">
        <v>719</v>
      </c>
      <c r="BH237">
        <v>0</v>
      </c>
      <c r="BI237">
        <v>1</v>
      </c>
      <c r="BJ237" t="s">
        <v>757</v>
      </c>
      <c r="BM237">
        <v>45001</v>
      </c>
      <c r="BN237">
        <v>0</v>
      </c>
      <c r="BO237" t="s">
        <v>750</v>
      </c>
      <c r="BP237">
        <v>1</v>
      </c>
      <c r="BQ237">
        <v>2</v>
      </c>
      <c r="BR237">
        <v>0</v>
      </c>
      <c r="BS237">
        <v>18.559999999999999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719</v>
      </c>
      <c r="BZ237">
        <v>105</v>
      </c>
      <c r="CA237">
        <v>75</v>
      </c>
      <c r="CF237">
        <v>0</v>
      </c>
      <c r="CG237">
        <v>0</v>
      </c>
      <c r="CM237">
        <v>0</v>
      </c>
      <c r="CN237" t="s">
        <v>714</v>
      </c>
      <c r="CO237">
        <v>0</v>
      </c>
      <c r="CP237">
        <f t="shared" si="196"/>
        <v>60024.97</v>
      </c>
      <c r="CQ237">
        <f t="shared" si="197"/>
        <v>2755.2043000000003</v>
      </c>
      <c r="CR237">
        <f t="shared" si="198"/>
        <v>4247.6279999999997</v>
      </c>
      <c r="CS237">
        <f t="shared" si="199"/>
        <v>1251.6863999999998</v>
      </c>
      <c r="CT237">
        <f t="shared" si="200"/>
        <v>4112.9034240000001</v>
      </c>
      <c r="CU237">
        <f t="shared" si="201"/>
        <v>0</v>
      </c>
      <c r="CV237">
        <f t="shared" si="202"/>
        <v>26.730599999999999</v>
      </c>
      <c r="CW237">
        <f t="shared" si="203"/>
        <v>0</v>
      </c>
      <c r="CX237">
        <f t="shared" si="204"/>
        <v>0</v>
      </c>
      <c r="CY237">
        <f t="shared" si="205"/>
        <v>25782.223099999999</v>
      </c>
      <c r="CZ237">
        <f t="shared" si="206"/>
        <v>14774.082900000001</v>
      </c>
      <c r="DC237" t="s">
        <v>719</v>
      </c>
      <c r="DD237" t="s">
        <v>719</v>
      </c>
      <c r="DE237" t="s">
        <v>140</v>
      </c>
      <c r="DF237" t="s">
        <v>140</v>
      </c>
      <c r="DG237" t="s">
        <v>141</v>
      </c>
      <c r="DH237" t="s">
        <v>719</v>
      </c>
      <c r="DI237" t="s">
        <v>141</v>
      </c>
      <c r="DJ237" t="s">
        <v>140</v>
      </c>
      <c r="DK237" t="s">
        <v>719</v>
      </c>
      <c r="DL237" t="s">
        <v>719</v>
      </c>
      <c r="DM237" t="s">
        <v>719</v>
      </c>
      <c r="DN237">
        <v>0</v>
      </c>
      <c r="DO237">
        <v>0</v>
      </c>
      <c r="DP237">
        <v>1</v>
      </c>
      <c r="DQ237">
        <v>1</v>
      </c>
      <c r="DU237">
        <v>1007</v>
      </c>
      <c r="DV237" t="s">
        <v>742</v>
      </c>
      <c r="DW237" t="s">
        <v>742</v>
      </c>
      <c r="DX237">
        <v>1</v>
      </c>
      <c r="EE237">
        <v>28232368</v>
      </c>
      <c r="EF237">
        <v>2</v>
      </c>
      <c r="EG237" t="s">
        <v>745</v>
      </c>
      <c r="EH237">
        <v>0</v>
      </c>
      <c r="EI237" t="s">
        <v>719</v>
      </c>
      <c r="EJ237">
        <v>1</v>
      </c>
      <c r="EK237">
        <v>45001</v>
      </c>
      <c r="EL237" t="s">
        <v>746</v>
      </c>
      <c r="EM237" t="s">
        <v>747</v>
      </c>
      <c r="EO237" t="s">
        <v>142</v>
      </c>
      <c r="EQ237">
        <v>0</v>
      </c>
      <c r="ER237">
        <v>1057.17</v>
      </c>
      <c r="ES237">
        <v>528.83000000000004</v>
      </c>
      <c r="ET237">
        <v>367.76</v>
      </c>
      <c r="EU237">
        <v>44.96</v>
      </c>
      <c r="EV237">
        <v>160.58000000000001</v>
      </c>
      <c r="EW237">
        <v>19.37</v>
      </c>
      <c r="EX237">
        <v>0</v>
      </c>
      <c r="EY237">
        <v>0</v>
      </c>
      <c r="FQ237">
        <v>0</v>
      </c>
      <c r="FR237">
        <f t="shared" si="207"/>
        <v>0</v>
      </c>
      <c r="FS237">
        <v>0</v>
      </c>
      <c r="FU237" t="s">
        <v>749</v>
      </c>
      <c r="FV237" t="s">
        <v>749</v>
      </c>
      <c r="FW237" t="s">
        <v>751</v>
      </c>
      <c r="FX237">
        <v>105</v>
      </c>
      <c r="FY237">
        <v>63.75</v>
      </c>
      <c r="GA237" t="s">
        <v>719</v>
      </c>
      <c r="GD237">
        <v>0</v>
      </c>
      <c r="GF237">
        <v>1459400607</v>
      </c>
      <c r="GG237">
        <v>2</v>
      </c>
      <c r="GH237">
        <v>1</v>
      </c>
      <c r="GI237">
        <v>4</v>
      </c>
      <c r="GJ237">
        <v>0</v>
      </c>
      <c r="GK237">
        <f>ROUND(R237*(S12)/100,2)</f>
        <v>0</v>
      </c>
      <c r="GL237">
        <f t="shared" si="208"/>
        <v>0</v>
      </c>
      <c r="GM237">
        <f t="shared" si="209"/>
        <v>100581.27</v>
      </c>
      <c r="GN237">
        <f t="shared" si="210"/>
        <v>100581.27</v>
      </c>
      <c r="GO237">
        <f t="shared" si="211"/>
        <v>0</v>
      </c>
      <c r="GP237">
        <f t="shared" si="212"/>
        <v>0</v>
      </c>
      <c r="GR237">
        <v>0</v>
      </c>
      <c r="GS237">
        <v>3</v>
      </c>
      <c r="GT237">
        <v>0</v>
      </c>
      <c r="GU237" t="s">
        <v>719</v>
      </c>
      <c r="GV237">
        <f t="shared" si="213"/>
        <v>0</v>
      </c>
      <c r="GW237">
        <v>1</v>
      </c>
      <c r="GX237">
        <f t="shared" si="214"/>
        <v>0</v>
      </c>
      <c r="HA237">
        <v>0</v>
      </c>
      <c r="HB237">
        <v>0</v>
      </c>
      <c r="IK237">
        <v>0</v>
      </c>
    </row>
    <row r="238" spans="1:255" x14ac:dyDescent="0.2">
      <c r="A238" s="2">
        <v>18</v>
      </c>
      <c r="B238" s="2">
        <v>1</v>
      </c>
      <c r="C238" s="2">
        <v>1082</v>
      </c>
      <c r="D238" s="2"/>
      <c r="E238" s="2" t="s">
        <v>208</v>
      </c>
      <c r="F238" s="2" t="s">
        <v>209</v>
      </c>
      <c r="G238" s="2" t="s">
        <v>210</v>
      </c>
      <c r="H238" s="2" t="s">
        <v>61</v>
      </c>
      <c r="I238" s="2">
        <f>I236*J238</f>
        <v>1.004</v>
      </c>
      <c r="J238" s="2">
        <v>0.18592592592592591</v>
      </c>
      <c r="K238" s="2"/>
      <c r="L238" s="2"/>
      <c r="M238" s="2"/>
      <c r="N238" s="2"/>
      <c r="O238" s="2">
        <f t="shared" si="181"/>
        <v>32395.200000000001</v>
      </c>
      <c r="P238" s="2">
        <f t="shared" si="182"/>
        <v>32395.200000000001</v>
      </c>
      <c r="Q238" s="2">
        <f t="shared" si="183"/>
        <v>0</v>
      </c>
      <c r="R238" s="2">
        <f t="shared" si="184"/>
        <v>0</v>
      </c>
      <c r="S238" s="2">
        <f t="shared" si="185"/>
        <v>0</v>
      </c>
      <c r="T238" s="2">
        <f t="shared" si="186"/>
        <v>0</v>
      </c>
      <c r="U238" s="2">
        <f t="shared" si="187"/>
        <v>0</v>
      </c>
      <c r="V238" s="2">
        <f t="shared" si="188"/>
        <v>0</v>
      </c>
      <c r="W238" s="2">
        <f t="shared" si="189"/>
        <v>0</v>
      </c>
      <c r="X238" s="2">
        <f t="shared" si="190"/>
        <v>0</v>
      </c>
      <c r="Y238" s="2">
        <f t="shared" si="191"/>
        <v>0</v>
      </c>
      <c r="Z238" s="2"/>
      <c r="AA238" s="2">
        <v>28925307</v>
      </c>
      <c r="AB238" s="2">
        <f t="shared" si="192"/>
        <v>32266.14</v>
      </c>
      <c r="AC238" s="2">
        <f t="shared" si="193"/>
        <v>32266.14</v>
      </c>
      <c r="AD238" s="2">
        <f>ROUND((((ET238)-(EU238))+AE238),6)</f>
        <v>0</v>
      </c>
      <c r="AE238" s="2">
        <f>ROUND((EU238),6)</f>
        <v>0</v>
      </c>
      <c r="AF238" s="2">
        <f>ROUND((EV238),6)</f>
        <v>0</v>
      </c>
      <c r="AG238" s="2">
        <f t="shared" si="194"/>
        <v>0</v>
      </c>
      <c r="AH238" s="2">
        <f>(EW238)</f>
        <v>0</v>
      </c>
      <c r="AI238" s="2">
        <f>(EX238)</f>
        <v>0</v>
      </c>
      <c r="AJ238" s="2">
        <f t="shared" si="195"/>
        <v>0</v>
      </c>
      <c r="AK238" s="2">
        <v>32266.14</v>
      </c>
      <c r="AL238" s="2">
        <v>32266.14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0</v>
      </c>
      <c r="AS238" s="2">
        <v>0</v>
      </c>
      <c r="AT238" s="2">
        <v>105</v>
      </c>
      <c r="AU238" s="2">
        <v>64</v>
      </c>
      <c r="AV238" s="2">
        <v>1</v>
      </c>
      <c r="AW238" s="2">
        <v>1</v>
      </c>
      <c r="AX238" s="2"/>
      <c r="AY238" s="2"/>
      <c r="AZ238" s="2">
        <v>1</v>
      </c>
      <c r="BA238" s="2">
        <v>1</v>
      </c>
      <c r="BB238" s="2">
        <v>1</v>
      </c>
      <c r="BC238" s="2">
        <v>1</v>
      </c>
      <c r="BD238" s="2" t="s">
        <v>719</v>
      </c>
      <c r="BE238" s="2" t="s">
        <v>719</v>
      </c>
      <c r="BF238" s="2" t="s">
        <v>719</v>
      </c>
      <c r="BG238" s="2" t="s">
        <v>719</v>
      </c>
      <c r="BH238" s="2">
        <v>3</v>
      </c>
      <c r="BI238" s="2">
        <v>1</v>
      </c>
      <c r="BJ238" s="2" t="s">
        <v>211</v>
      </c>
      <c r="BK238" s="2"/>
      <c r="BL238" s="2"/>
      <c r="BM238" s="2">
        <v>45001</v>
      </c>
      <c r="BN238" s="2">
        <v>0</v>
      </c>
      <c r="BO238" s="2" t="s">
        <v>719</v>
      </c>
      <c r="BP238" s="2">
        <v>0</v>
      </c>
      <c r="BQ238" s="2">
        <v>2</v>
      </c>
      <c r="BR238" s="2">
        <v>0</v>
      </c>
      <c r="BS238" s="2">
        <v>1</v>
      </c>
      <c r="BT238" s="2">
        <v>1</v>
      </c>
      <c r="BU238" s="2">
        <v>1</v>
      </c>
      <c r="BV238" s="2">
        <v>1</v>
      </c>
      <c r="BW238" s="2">
        <v>1</v>
      </c>
      <c r="BX238" s="2">
        <v>1</v>
      </c>
      <c r="BY238" s="2" t="s">
        <v>719</v>
      </c>
      <c r="BZ238" s="2">
        <v>105</v>
      </c>
      <c r="CA238" s="2">
        <v>75</v>
      </c>
      <c r="CB238" s="2"/>
      <c r="CC238" s="2"/>
      <c r="CD238" s="2"/>
      <c r="CE238" s="2"/>
      <c r="CF238" s="2">
        <v>0</v>
      </c>
      <c r="CG238" s="2">
        <v>0</v>
      </c>
      <c r="CH238" s="2"/>
      <c r="CI238" s="2"/>
      <c r="CJ238" s="2"/>
      <c r="CK238" s="2"/>
      <c r="CL238" s="2"/>
      <c r="CM238" s="2">
        <v>0</v>
      </c>
      <c r="CN238" s="2" t="s">
        <v>719</v>
      </c>
      <c r="CO238" s="2">
        <v>0</v>
      </c>
      <c r="CP238" s="2">
        <f t="shared" si="196"/>
        <v>32395.200000000001</v>
      </c>
      <c r="CQ238" s="2">
        <f t="shared" si="197"/>
        <v>32266.14</v>
      </c>
      <c r="CR238" s="2">
        <f t="shared" si="198"/>
        <v>0</v>
      </c>
      <c r="CS238" s="2">
        <f t="shared" si="199"/>
        <v>0</v>
      </c>
      <c r="CT238" s="2">
        <f t="shared" si="200"/>
        <v>0</v>
      </c>
      <c r="CU238" s="2">
        <f t="shared" si="201"/>
        <v>0</v>
      </c>
      <c r="CV238" s="2">
        <f t="shared" si="202"/>
        <v>0</v>
      </c>
      <c r="CW238" s="2">
        <f t="shared" si="203"/>
        <v>0</v>
      </c>
      <c r="CX238" s="2">
        <f t="shared" si="204"/>
        <v>0</v>
      </c>
      <c r="CY238" s="2">
        <f t="shared" si="205"/>
        <v>0</v>
      </c>
      <c r="CZ238" s="2">
        <f t="shared" si="206"/>
        <v>0</v>
      </c>
      <c r="DA238" s="2"/>
      <c r="DB238" s="2"/>
      <c r="DC238" s="2" t="s">
        <v>719</v>
      </c>
      <c r="DD238" s="2" t="s">
        <v>719</v>
      </c>
      <c r="DE238" s="2" t="s">
        <v>719</v>
      </c>
      <c r="DF238" s="2" t="s">
        <v>719</v>
      </c>
      <c r="DG238" s="2" t="s">
        <v>719</v>
      </c>
      <c r="DH238" s="2" t="s">
        <v>719</v>
      </c>
      <c r="DI238" s="2" t="s">
        <v>719</v>
      </c>
      <c r="DJ238" s="2" t="s">
        <v>719</v>
      </c>
      <c r="DK238" s="2" t="s">
        <v>719</v>
      </c>
      <c r="DL238" s="2" t="s">
        <v>719</v>
      </c>
      <c r="DM238" s="2" t="s">
        <v>719</v>
      </c>
      <c r="DN238" s="2">
        <v>0</v>
      </c>
      <c r="DO238" s="2">
        <v>0</v>
      </c>
      <c r="DP238" s="2">
        <v>1</v>
      </c>
      <c r="DQ238" s="2">
        <v>1</v>
      </c>
      <c r="DR238" s="2"/>
      <c r="DS238" s="2"/>
      <c r="DT238" s="2"/>
      <c r="DU238" s="2">
        <v>1009</v>
      </c>
      <c r="DV238" s="2" t="s">
        <v>61</v>
      </c>
      <c r="DW238" s="2" t="s">
        <v>61</v>
      </c>
      <c r="DX238" s="2">
        <v>1000</v>
      </c>
      <c r="DY238" s="2"/>
      <c r="DZ238" s="2"/>
      <c r="EA238" s="2"/>
      <c r="EB238" s="2"/>
      <c r="EC238" s="2"/>
      <c r="ED238" s="2"/>
      <c r="EE238" s="2">
        <v>28232368</v>
      </c>
      <c r="EF238" s="2">
        <v>2</v>
      </c>
      <c r="EG238" s="2" t="s">
        <v>745</v>
      </c>
      <c r="EH238" s="2">
        <v>0</v>
      </c>
      <c r="EI238" s="2" t="s">
        <v>719</v>
      </c>
      <c r="EJ238" s="2">
        <v>1</v>
      </c>
      <c r="EK238" s="2">
        <v>45001</v>
      </c>
      <c r="EL238" s="2" t="s">
        <v>746</v>
      </c>
      <c r="EM238" s="2" t="s">
        <v>747</v>
      </c>
      <c r="EN238" s="2"/>
      <c r="EO238" s="2" t="s">
        <v>719</v>
      </c>
      <c r="EP238" s="2"/>
      <c r="EQ238" s="2">
        <v>0</v>
      </c>
      <c r="ER238" s="2">
        <v>32266.14</v>
      </c>
      <c r="ES238" s="2">
        <v>32266.14</v>
      </c>
      <c r="ET238" s="2">
        <v>0</v>
      </c>
      <c r="EU238" s="2">
        <v>0</v>
      </c>
      <c r="EV238" s="2">
        <v>0</v>
      </c>
      <c r="EW238" s="2">
        <v>0</v>
      </c>
      <c r="EX238" s="2">
        <v>0</v>
      </c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>
        <v>0</v>
      </c>
      <c r="FR238" s="2">
        <f t="shared" si="207"/>
        <v>0</v>
      </c>
      <c r="FS238" s="2">
        <v>0</v>
      </c>
      <c r="FT238" s="2"/>
      <c r="FU238" s="2" t="s">
        <v>749</v>
      </c>
      <c r="FV238" s="2"/>
      <c r="FW238" s="2"/>
      <c r="FX238" s="2">
        <v>105</v>
      </c>
      <c r="FY238" s="2">
        <v>63.75</v>
      </c>
      <c r="FZ238" s="2"/>
      <c r="GA238" s="2" t="s">
        <v>719</v>
      </c>
      <c r="GB238" s="2"/>
      <c r="GC238" s="2"/>
      <c r="GD238" s="2">
        <v>0</v>
      </c>
      <c r="GE238" s="2"/>
      <c r="GF238" s="2">
        <v>-1020094800</v>
      </c>
      <c r="GG238" s="2">
        <v>2</v>
      </c>
      <c r="GH238" s="2">
        <v>1</v>
      </c>
      <c r="GI238" s="2">
        <v>-2</v>
      </c>
      <c r="GJ238" s="2">
        <v>0</v>
      </c>
      <c r="GK238" s="2">
        <f>ROUND(R238*(R12)/100,2)</f>
        <v>0</v>
      </c>
      <c r="GL238" s="2">
        <f t="shared" si="208"/>
        <v>0</v>
      </c>
      <c r="GM238" s="2">
        <f t="shared" si="209"/>
        <v>32395.200000000001</v>
      </c>
      <c r="GN238" s="2">
        <f t="shared" si="210"/>
        <v>32395.200000000001</v>
      </c>
      <c r="GO238" s="2">
        <f t="shared" si="211"/>
        <v>0</v>
      </c>
      <c r="GP238" s="2">
        <f t="shared" si="212"/>
        <v>0</v>
      </c>
      <c r="GQ238" s="2"/>
      <c r="GR238" s="2">
        <v>0</v>
      </c>
      <c r="GS238" s="2">
        <v>3</v>
      </c>
      <c r="GT238" s="2">
        <v>0</v>
      </c>
      <c r="GU238" s="2" t="s">
        <v>719</v>
      </c>
      <c r="GV238" s="2">
        <f t="shared" si="213"/>
        <v>0</v>
      </c>
      <c r="GW238" s="2">
        <v>1</v>
      </c>
      <c r="GX238" s="2">
        <f t="shared" si="214"/>
        <v>0</v>
      </c>
      <c r="GY238" s="2"/>
      <c r="GZ238" s="2"/>
      <c r="HA238" s="2">
        <v>0</v>
      </c>
      <c r="HB238" s="2">
        <v>0</v>
      </c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>
        <v>0</v>
      </c>
      <c r="IL238" s="2"/>
      <c r="IM238" s="2"/>
      <c r="IN238" s="2"/>
      <c r="IO238" s="2"/>
      <c r="IP238" s="2"/>
      <c r="IQ238" s="2"/>
      <c r="IR238" s="2"/>
      <c r="IS238" s="2"/>
      <c r="IT238" s="2"/>
      <c r="IU238" s="2"/>
    </row>
    <row r="239" spans="1:255" x14ac:dyDescent="0.2">
      <c r="A239">
        <v>18</v>
      </c>
      <c r="B239">
        <v>1</v>
      </c>
      <c r="C239">
        <v>1091</v>
      </c>
      <c r="E239" t="s">
        <v>208</v>
      </c>
      <c r="F239" t="s">
        <v>209</v>
      </c>
      <c r="G239" t="s">
        <v>210</v>
      </c>
      <c r="H239" t="s">
        <v>61</v>
      </c>
      <c r="I239">
        <f>I237*J239</f>
        <v>1.004</v>
      </c>
      <c r="J239">
        <v>0.18592592592592591</v>
      </c>
      <c r="O239">
        <f t="shared" si="181"/>
        <v>168779.02</v>
      </c>
      <c r="P239">
        <f t="shared" si="182"/>
        <v>168779.02</v>
      </c>
      <c r="Q239">
        <f t="shared" si="183"/>
        <v>0</v>
      </c>
      <c r="R239">
        <f t="shared" si="184"/>
        <v>0</v>
      </c>
      <c r="S239">
        <f t="shared" si="185"/>
        <v>0</v>
      </c>
      <c r="T239">
        <f t="shared" si="186"/>
        <v>0</v>
      </c>
      <c r="U239">
        <f t="shared" si="187"/>
        <v>0</v>
      </c>
      <c r="V239">
        <f t="shared" si="188"/>
        <v>0</v>
      </c>
      <c r="W239">
        <f t="shared" si="189"/>
        <v>0</v>
      </c>
      <c r="X239">
        <f t="shared" si="190"/>
        <v>0</v>
      </c>
      <c r="Y239">
        <f t="shared" si="191"/>
        <v>0</v>
      </c>
      <c r="AA239">
        <v>28925308</v>
      </c>
      <c r="AB239">
        <f t="shared" si="192"/>
        <v>32266.14</v>
      </c>
      <c r="AC239">
        <f t="shared" si="193"/>
        <v>32266.14</v>
      </c>
      <c r="AD239">
        <f>ROUND((((ET239)-(EU239))+AE239),6)</f>
        <v>0</v>
      </c>
      <c r="AE239">
        <f>ROUND((EU239),6)</f>
        <v>0</v>
      </c>
      <c r="AF239">
        <f>ROUND((EV239),6)</f>
        <v>0</v>
      </c>
      <c r="AG239">
        <f t="shared" si="194"/>
        <v>0</v>
      </c>
      <c r="AH239">
        <f>(EW239)</f>
        <v>0</v>
      </c>
      <c r="AI239">
        <f>(EX239)</f>
        <v>0</v>
      </c>
      <c r="AJ239">
        <f t="shared" si="195"/>
        <v>0</v>
      </c>
      <c r="AK239">
        <v>32266.14</v>
      </c>
      <c r="AL239">
        <v>32266.14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89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5.21</v>
      </c>
      <c r="BD239" t="s">
        <v>719</v>
      </c>
      <c r="BE239" t="s">
        <v>719</v>
      </c>
      <c r="BF239" t="s">
        <v>719</v>
      </c>
      <c r="BG239" t="s">
        <v>719</v>
      </c>
      <c r="BH239">
        <v>3</v>
      </c>
      <c r="BI239">
        <v>1</v>
      </c>
      <c r="BJ239" t="s">
        <v>211</v>
      </c>
      <c r="BM239">
        <v>45001</v>
      </c>
      <c r="BN239">
        <v>0</v>
      </c>
      <c r="BO239" t="s">
        <v>750</v>
      </c>
      <c r="BP239">
        <v>1</v>
      </c>
      <c r="BQ239">
        <v>2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719</v>
      </c>
      <c r="BZ239">
        <v>105</v>
      </c>
      <c r="CA239">
        <v>75</v>
      </c>
      <c r="CF239">
        <v>0</v>
      </c>
      <c r="CG239">
        <v>0</v>
      </c>
      <c r="CM239">
        <v>0</v>
      </c>
      <c r="CN239" t="s">
        <v>719</v>
      </c>
      <c r="CO239">
        <v>0</v>
      </c>
      <c r="CP239">
        <f t="shared" si="196"/>
        <v>168779.02</v>
      </c>
      <c r="CQ239">
        <f t="shared" si="197"/>
        <v>168106.5894</v>
      </c>
      <c r="CR239">
        <f t="shared" si="198"/>
        <v>0</v>
      </c>
      <c r="CS239">
        <f t="shared" si="199"/>
        <v>0</v>
      </c>
      <c r="CT239">
        <f t="shared" si="200"/>
        <v>0</v>
      </c>
      <c r="CU239">
        <f t="shared" si="201"/>
        <v>0</v>
      </c>
      <c r="CV239">
        <f t="shared" si="202"/>
        <v>0</v>
      </c>
      <c r="CW239">
        <f t="shared" si="203"/>
        <v>0</v>
      </c>
      <c r="CX239">
        <f t="shared" si="204"/>
        <v>0</v>
      </c>
      <c r="CY239">
        <f t="shared" si="205"/>
        <v>0</v>
      </c>
      <c r="CZ239">
        <f t="shared" si="206"/>
        <v>0</v>
      </c>
      <c r="DC239" t="s">
        <v>719</v>
      </c>
      <c r="DD239" t="s">
        <v>719</v>
      </c>
      <c r="DE239" t="s">
        <v>719</v>
      </c>
      <c r="DF239" t="s">
        <v>719</v>
      </c>
      <c r="DG239" t="s">
        <v>719</v>
      </c>
      <c r="DH239" t="s">
        <v>719</v>
      </c>
      <c r="DI239" t="s">
        <v>719</v>
      </c>
      <c r="DJ239" t="s">
        <v>719</v>
      </c>
      <c r="DK239" t="s">
        <v>719</v>
      </c>
      <c r="DL239" t="s">
        <v>719</v>
      </c>
      <c r="DM239" t="s">
        <v>719</v>
      </c>
      <c r="DN239">
        <v>0</v>
      </c>
      <c r="DO239">
        <v>0</v>
      </c>
      <c r="DP239">
        <v>1</v>
      </c>
      <c r="DQ239">
        <v>1</v>
      </c>
      <c r="DU239">
        <v>1009</v>
      </c>
      <c r="DV239" t="s">
        <v>61</v>
      </c>
      <c r="DW239" t="s">
        <v>61</v>
      </c>
      <c r="DX239">
        <v>1000</v>
      </c>
      <c r="EE239">
        <v>28232368</v>
      </c>
      <c r="EF239">
        <v>2</v>
      </c>
      <c r="EG239" t="s">
        <v>745</v>
      </c>
      <c r="EH239">
        <v>0</v>
      </c>
      <c r="EI239" t="s">
        <v>719</v>
      </c>
      <c r="EJ239">
        <v>1</v>
      </c>
      <c r="EK239">
        <v>45001</v>
      </c>
      <c r="EL239" t="s">
        <v>746</v>
      </c>
      <c r="EM239" t="s">
        <v>747</v>
      </c>
      <c r="EO239" t="s">
        <v>719</v>
      </c>
      <c r="EQ239">
        <v>0</v>
      </c>
      <c r="ER239">
        <v>32266.14</v>
      </c>
      <c r="ES239">
        <v>32266.14</v>
      </c>
      <c r="ET239">
        <v>0</v>
      </c>
      <c r="EU239">
        <v>0</v>
      </c>
      <c r="EV239">
        <v>0</v>
      </c>
      <c r="EW239">
        <v>0</v>
      </c>
      <c r="EX239">
        <v>0</v>
      </c>
      <c r="FQ239">
        <v>0</v>
      </c>
      <c r="FR239">
        <f t="shared" si="207"/>
        <v>0</v>
      </c>
      <c r="FS239">
        <v>0</v>
      </c>
      <c r="FU239" t="s">
        <v>749</v>
      </c>
      <c r="FV239" t="s">
        <v>749</v>
      </c>
      <c r="FW239" t="s">
        <v>751</v>
      </c>
      <c r="FX239">
        <v>105</v>
      </c>
      <c r="FY239">
        <v>63.75</v>
      </c>
      <c r="GA239" t="s">
        <v>719</v>
      </c>
      <c r="GD239">
        <v>0</v>
      </c>
      <c r="GF239">
        <v>-1020094800</v>
      </c>
      <c r="GG239">
        <v>2</v>
      </c>
      <c r="GH239">
        <v>1</v>
      </c>
      <c r="GI239">
        <v>4</v>
      </c>
      <c r="GJ239">
        <v>0</v>
      </c>
      <c r="GK239">
        <f>ROUND(R239*(S12)/100,2)</f>
        <v>0</v>
      </c>
      <c r="GL239">
        <f t="shared" si="208"/>
        <v>0</v>
      </c>
      <c r="GM239">
        <f t="shared" si="209"/>
        <v>168779.02</v>
      </c>
      <c r="GN239">
        <f t="shared" si="210"/>
        <v>168779.02</v>
      </c>
      <c r="GO239">
        <f t="shared" si="211"/>
        <v>0</v>
      </c>
      <c r="GP239">
        <f t="shared" si="212"/>
        <v>0</v>
      </c>
      <c r="GR239">
        <v>0</v>
      </c>
      <c r="GS239">
        <v>3</v>
      </c>
      <c r="GT239">
        <v>0</v>
      </c>
      <c r="GU239" t="s">
        <v>719</v>
      </c>
      <c r="GV239">
        <f t="shared" si="213"/>
        <v>0</v>
      </c>
      <c r="GW239">
        <v>1</v>
      </c>
      <c r="GX239">
        <f t="shared" si="214"/>
        <v>0</v>
      </c>
      <c r="HA239">
        <v>0</v>
      </c>
      <c r="HB239">
        <v>0</v>
      </c>
      <c r="IK239">
        <v>0</v>
      </c>
    </row>
    <row r="240" spans="1:255" x14ac:dyDescent="0.2">
      <c r="A240" s="2">
        <v>17</v>
      </c>
      <c r="B240" s="2">
        <v>1</v>
      </c>
      <c r="C240" s="2">
        <f>ROW(SmtRes!A1104)</f>
        <v>1104</v>
      </c>
      <c r="D240" s="2">
        <f>ROW(EtalonRes!A1134)</f>
        <v>1134</v>
      </c>
      <c r="E240" s="2" t="s">
        <v>212</v>
      </c>
      <c r="F240" s="2" t="s">
        <v>762</v>
      </c>
      <c r="G240" s="2" t="s">
        <v>213</v>
      </c>
      <c r="H240" s="2" t="s">
        <v>742</v>
      </c>
      <c r="I240" s="2">
        <v>2.7</v>
      </c>
      <c r="J240" s="2">
        <v>0</v>
      </c>
      <c r="K240" s="2"/>
      <c r="L240" s="2"/>
      <c r="M240" s="2"/>
      <c r="N240" s="2"/>
      <c r="O240" s="2">
        <f t="shared" si="181"/>
        <v>39837.9</v>
      </c>
      <c r="P240" s="2">
        <f t="shared" si="182"/>
        <v>36221.769999999997</v>
      </c>
      <c r="Q240" s="2">
        <f t="shared" si="183"/>
        <v>2127.63</v>
      </c>
      <c r="R240" s="2">
        <f t="shared" si="184"/>
        <v>363.16</v>
      </c>
      <c r="S240" s="2">
        <f t="shared" si="185"/>
        <v>1488.5</v>
      </c>
      <c r="T240" s="2">
        <f t="shared" si="186"/>
        <v>0</v>
      </c>
      <c r="U240" s="2">
        <f t="shared" si="187"/>
        <v>168.19163999999998</v>
      </c>
      <c r="V240" s="2">
        <f t="shared" si="188"/>
        <v>0</v>
      </c>
      <c r="W240" s="2">
        <f t="shared" si="189"/>
        <v>0</v>
      </c>
      <c r="X240" s="2">
        <f t="shared" si="190"/>
        <v>1944.24</v>
      </c>
      <c r="Y240" s="2">
        <f t="shared" si="191"/>
        <v>1185.06</v>
      </c>
      <c r="Z240" s="2"/>
      <c r="AA240" s="2">
        <v>28925307</v>
      </c>
      <c r="AB240" s="2">
        <f t="shared" si="192"/>
        <v>14754.7762</v>
      </c>
      <c r="AC240" s="2">
        <f t="shared" si="193"/>
        <v>13415.47</v>
      </c>
      <c r="AD240" s="2">
        <f t="shared" ref="AD240:AD249" si="219">ROUND((((((ET240*1.2)*1.25))-(((EU240*1.2)*1.25)))+AE240),6)</f>
        <v>788.01</v>
      </c>
      <c r="AE240" s="2">
        <f t="shared" ref="AE240:AE249" si="220">ROUND((((EU240*1.2)*1.25)),6)</f>
        <v>134.505</v>
      </c>
      <c r="AF240" s="2">
        <f t="shared" ref="AF240:AF249" si="221">ROUND((((EV240*1.2)*1.15)),6)</f>
        <v>551.2962</v>
      </c>
      <c r="AG240" s="2">
        <f t="shared" si="194"/>
        <v>0</v>
      </c>
      <c r="AH240" s="2">
        <f t="shared" ref="AH240:AH249" si="222">(((EW240*1.2)*1.15))</f>
        <v>62.293199999999992</v>
      </c>
      <c r="AI240" s="2">
        <f t="shared" ref="AI240:AI249" si="223">(((EX240*1.2)*1.25))</f>
        <v>0</v>
      </c>
      <c r="AJ240" s="2">
        <f t="shared" si="195"/>
        <v>0</v>
      </c>
      <c r="AK240" s="2">
        <v>14340.3</v>
      </c>
      <c r="AL240" s="2">
        <v>13415.47</v>
      </c>
      <c r="AM240" s="2">
        <v>525.34</v>
      </c>
      <c r="AN240" s="2">
        <v>89.67</v>
      </c>
      <c r="AO240" s="2">
        <v>399.49</v>
      </c>
      <c r="AP240" s="2">
        <v>0</v>
      </c>
      <c r="AQ240" s="2">
        <v>45.14</v>
      </c>
      <c r="AR240" s="2">
        <v>0</v>
      </c>
      <c r="AS240" s="2">
        <v>0</v>
      </c>
      <c r="AT240" s="2">
        <v>105</v>
      </c>
      <c r="AU240" s="2">
        <v>64</v>
      </c>
      <c r="AV240" s="2">
        <v>1</v>
      </c>
      <c r="AW240" s="2">
        <v>1</v>
      </c>
      <c r="AX240" s="2"/>
      <c r="AY240" s="2"/>
      <c r="AZ240" s="2">
        <v>1</v>
      </c>
      <c r="BA240" s="2">
        <v>1</v>
      </c>
      <c r="BB240" s="2">
        <v>1</v>
      </c>
      <c r="BC240" s="2">
        <v>1</v>
      </c>
      <c r="BD240" s="2" t="s">
        <v>719</v>
      </c>
      <c r="BE240" s="2" t="s">
        <v>719</v>
      </c>
      <c r="BF240" s="2" t="s">
        <v>719</v>
      </c>
      <c r="BG240" s="2" t="s">
        <v>719</v>
      </c>
      <c r="BH240" s="2">
        <v>0</v>
      </c>
      <c r="BI240" s="2">
        <v>1</v>
      </c>
      <c r="BJ240" s="2" t="s">
        <v>764</v>
      </c>
      <c r="BK240" s="2"/>
      <c r="BL240" s="2"/>
      <c r="BM240" s="2">
        <v>45001</v>
      </c>
      <c r="BN240" s="2">
        <v>0</v>
      </c>
      <c r="BO240" s="2" t="s">
        <v>719</v>
      </c>
      <c r="BP240" s="2">
        <v>0</v>
      </c>
      <c r="BQ240" s="2">
        <v>2</v>
      </c>
      <c r="BR240" s="2">
        <v>0</v>
      </c>
      <c r="BS240" s="2">
        <v>1</v>
      </c>
      <c r="BT240" s="2">
        <v>1</v>
      </c>
      <c r="BU240" s="2">
        <v>1</v>
      </c>
      <c r="BV240" s="2">
        <v>1</v>
      </c>
      <c r="BW240" s="2">
        <v>1</v>
      </c>
      <c r="BX240" s="2">
        <v>1</v>
      </c>
      <c r="BY240" s="2" t="s">
        <v>719</v>
      </c>
      <c r="BZ240" s="2">
        <v>105</v>
      </c>
      <c r="CA240" s="2">
        <v>75</v>
      </c>
      <c r="CB240" s="2"/>
      <c r="CC240" s="2"/>
      <c r="CD240" s="2"/>
      <c r="CE240" s="2"/>
      <c r="CF240" s="2">
        <v>0</v>
      </c>
      <c r="CG240" s="2">
        <v>0</v>
      </c>
      <c r="CH240" s="2"/>
      <c r="CI240" s="2"/>
      <c r="CJ240" s="2"/>
      <c r="CK240" s="2"/>
      <c r="CL240" s="2"/>
      <c r="CM240" s="2">
        <v>0</v>
      </c>
      <c r="CN240" s="2" t="s">
        <v>714</v>
      </c>
      <c r="CO240" s="2">
        <v>0</v>
      </c>
      <c r="CP240" s="2">
        <f t="shared" si="196"/>
        <v>39837.899999999994</v>
      </c>
      <c r="CQ240" s="2">
        <f t="shared" si="197"/>
        <v>13415.47</v>
      </c>
      <c r="CR240" s="2">
        <f t="shared" si="198"/>
        <v>788.01</v>
      </c>
      <c r="CS240" s="2">
        <f t="shared" si="199"/>
        <v>134.505</v>
      </c>
      <c r="CT240" s="2">
        <f t="shared" si="200"/>
        <v>551.2962</v>
      </c>
      <c r="CU240" s="2">
        <f t="shared" si="201"/>
        <v>0</v>
      </c>
      <c r="CV240" s="2">
        <f t="shared" si="202"/>
        <v>62.293199999999992</v>
      </c>
      <c r="CW240" s="2">
        <f t="shared" si="203"/>
        <v>0</v>
      </c>
      <c r="CX240" s="2">
        <f t="shared" si="204"/>
        <v>0</v>
      </c>
      <c r="CY240" s="2">
        <f t="shared" si="205"/>
        <v>1944.2430000000002</v>
      </c>
      <c r="CZ240" s="2">
        <f t="shared" si="206"/>
        <v>1185.0624</v>
      </c>
      <c r="DA240" s="2"/>
      <c r="DB240" s="2"/>
      <c r="DC240" s="2" t="s">
        <v>719</v>
      </c>
      <c r="DD240" s="2" t="s">
        <v>719</v>
      </c>
      <c r="DE240" s="2" t="s">
        <v>140</v>
      </c>
      <c r="DF240" s="2" t="s">
        <v>140</v>
      </c>
      <c r="DG240" s="2" t="s">
        <v>141</v>
      </c>
      <c r="DH240" s="2" t="s">
        <v>719</v>
      </c>
      <c r="DI240" s="2" t="s">
        <v>141</v>
      </c>
      <c r="DJ240" s="2" t="s">
        <v>140</v>
      </c>
      <c r="DK240" s="2" t="s">
        <v>719</v>
      </c>
      <c r="DL240" s="2" t="s">
        <v>719</v>
      </c>
      <c r="DM240" s="2" t="s">
        <v>719</v>
      </c>
      <c r="DN240" s="2">
        <v>0</v>
      </c>
      <c r="DO240" s="2">
        <v>0</v>
      </c>
      <c r="DP240" s="2">
        <v>1</v>
      </c>
      <c r="DQ240" s="2">
        <v>1</v>
      </c>
      <c r="DR240" s="2"/>
      <c r="DS240" s="2"/>
      <c r="DT240" s="2"/>
      <c r="DU240" s="2">
        <v>1007</v>
      </c>
      <c r="DV240" s="2" t="s">
        <v>742</v>
      </c>
      <c r="DW240" s="2" t="s">
        <v>742</v>
      </c>
      <c r="DX240" s="2">
        <v>1</v>
      </c>
      <c r="DY240" s="2"/>
      <c r="DZ240" s="2"/>
      <c r="EA240" s="2"/>
      <c r="EB240" s="2"/>
      <c r="EC240" s="2"/>
      <c r="ED240" s="2"/>
      <c r="EE240" s="2">
        <v>28232368</v>
      </c>
      <c r="EF240" s="2">
        <v>2</v>
      </c>
      <c r="EG240" s="2" t="s">
        <v>745</v>
      </c>
      <c r="EH240" s="2">
        <v>0</v>
      </c>
      <c r="EI240" s="2" t="s">
        <v>719</v>
      </c>
      <c r="EJ240" s="2">
        <v>1</v>
      </c>
      <c r="EK240" s="2">
        <v>45001</v>
      </c>
      <c r="EL240" s="2" t="s">
        <v>746</v>
      </c>
      <c r="EM240" s="2" t="s">
        <v>747</v>
      </c>
      <c r="EN240" s="2"/>
      <c r="EO240" s="2" t="s">
        <v>142</v>
      </c>
      <c r="EP240" s="2"/>
      <c r="EQ240" s="2">
        <v>256</v>
      </c>
      <c r="ER240" s="2">
        <v>14340.3</v>
      </c>
      <c r="ES240" s="2">
        <v>13415.47</v>
      </c>
      <c r="ET240" s="2">
        <v>525.34</v>
      </c>
      <c r="EU240" s="2">
        <v>89.67</v>
      </c>
      <c r="EV240" s="2">
        <v>399.49</v>
      </c>
      <c r="EW240" s="2">
        <v>45.14</v>
      </c>
      <c r="EX240" s="2">
        <v>0</v>
      </c>
      <c r="EY240" s="2">
        <v>0</v>
      </c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>
        <v>0</v>
      </c>
      <c r="FR240" s="2">
        <f t="shared" si="207"/>
        <v>0</v>
      </c>
      <c r="FS240" s="2">
        <v>0</v>
      </c>
      <c r="FT240" s="2"/>
      <c r="FU240" s="2" t="s">
        <v>749</v>
      </c>
      <c r="FV240" s="2"/>
      <c r="FW240" s="2"/>
      <c r="FX240" s="2">
        <v>105</v>
      </c>
      <c r="FY240" s="2">
        <v>63.75</v>
      </c>
      <c r="FZ240" s="2"/>
      <c r="GA240" s="2" t="s">
        <v>719</v>
      </c>
      <c r="GB240" s="2"/>
      <c r="GC240" s="2"/>
      <c r="GD240" s="2">
        <v>0</v>
      </c>
      <c r="GE240" s="2"/>
      <c r="GF240" s="2">
        <v>559183244</v>
      </c>
      <c r="GG240" s="2">
        <v>2</v>
      </c>
      <c r="GH240" s="2">
        <v>1</v>
      </c>
      <c r="GI240" s="2">
        <v>-2</v>
      </c>
      <c r="GJ240" s="2">
        <v>0</v>
      </c>
      <c r="GK240" s="2">
        <f>ROUND(R240*(R12)/100,2)</f>
        <v>0</v>
      </c>
      <c r="GL240" s="2">
        <f t="shared" si="208"/>
        <v>0</v>
      </c>
      <c r="GM240" s="2">
        <f t="shared" si="209"/>
        <v>42967.199999999997</v>
      </c>
      <c r="GN240" s="2">
        <f t="shared" si="210"/>
        <v>42967.199999999997</v>
      </c>
      <c r="GO240" s="2">
        <f t="shared" si="211"/>
        <v>0</v>
      </c>
      <c r="GP240" s="2">
        <f t="shared" si="212"/>
        <v>0</v>
      </c>
      <c r="GQ240" s="2"/>
      <c r="GR240" s="2">
        <v>0</v>
      </c>
      <c r="GS240" s="2">
        <v>3</v>
      </c>
      <c r="GT240" s="2">
        <v>0</v>
      </c>
      <c r="GU240" s="2" t="s">
        <v>719</v>
      </c>
      <c r="GV240" s="2">
        <f t="shared" si="213"/>
        <v>0</v>
      </c>
      <c r="GW240" s="2">
        <v>1</v>
      </c>
      <c r="GX240" s="2">
        <f t="shared" si="214"/>
        <v>0</v>
      </c>
      <c r="GY240" s="2"/>
      <c r="GZ240" s="2"/>
      <c r="HA240" s="2">
        <v>0</v>
      </c>
      <c r="HB240" s="2">
        <v>0</v>
      </c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>
        <v>0</v>
      </c>
      <c r="IL240" s="2"/>
      <c r="IM240" s="2"/>
      <c r="IN240" s="2"/>
      <c r="IO240" s="2"/>
      <c r="IP240" s="2"/>
      <c r="IQ240" s="2"/>
      <c r="IR240" s="2"/>
      <c r="IS240" s="2"/>
      <c r="IT240" s="2"/>
      <c r="IU240" s="2"/>
    </row>
    <row r="241" spans="1:255" x14ac:dyDescent="0.2">
      <c r="A241">
        <v>17</v>
      </c>
      <c r="B241">
        <v>1</v>
      </c>
      <c r="C241">
        <f>ROW(SmtRes!A1116)</f>
        <v>1116</v>
      </c>
      <c r="D241">
        <f>ROW(EtalonRes!A1146)</f>
        <v>1146</v>
      </c>
      <c r="E241" t="s">
        <v>212</v>
      </c>
      <c r="F241" t="s">
        <v>762</v>
      </c>
      <c r="G241" t="s">
        <v>213</v>
      </c>
      <c r="H241" t="s">
        <v>742</v>
      </c>
      <c r="I241">
        <v>2.7</v>
      </c>
      <c r="J241">
        <v>0</v>
      </c>
      <c r="O241">
        <f t="shared" si="181"/>
        <v>232724.71</v>
      </c>
      <c r="P241">
        <f t="shared" si="182"/>
        <v>188715.42</v>
      </c>
      <c r="Q241">
        <f t="shared" si="183"/>
        <v>16382.73</v>
      </c>
      <c r="R241">
        <f t="shared" si="184"/>
        <v>6740.31</v>
      </c>
      <c r="S241">
        <f t="shared" si="185"/>
        <v>27626.560000000001</v>
      </c>
      <c r="T241">
        <f t="shared" si="186"/>
        <v>0</v>
      </c>
      <c r="U241">
        <f t="shared" si="187"/>
        <v>168.19163999999998</v>
      </c>
      <c r="V241">
        <f t="shared" si="188"/>
        <v>0</v>
      </c>
      <c r="W241">
        <f t="shared" si="189"/>
        <v>0</v>
      </c>
      <c r="X241">
        <f t="shared" si="190"/>
        <v>30586.51</v>
      </c>
      <c r="Y241">
        <f t="shared" si="191"/>
        <v>17527.099999999999</v>
      </c>
      <c r="AA241">
        <v>28925308</v>
      </c>
      <c r="AB241">
        <f t="shared" si="192"/>
        <v>14754.7762</v>
      </c>
      <c r="AC241">
        <f t="shared" si="193"/>
        <v>13415.47</v>
      </c>
      <c r="AD241">
        <f t="shared" si="219"/>
        <v>788.01</v>
      </c>
      <c r="AE241">
        <f t="shared" si="220"/>
        <v>134.505</v>
      </c>
      <c r="AF241">
        <f t="shared" si="221"/>
        <v>551.2962</v>
      </c>
      <c r="AG241">
        <f t="shared" si="194"/>
        <v>0</v>
      </c>
      <c r="AH241">
        <f t="shared" si="222"/>
        <v>62.293199999999992</v>
      </c>
      <c r="AI241">
        <f t="shared" si="223"/>
        <v>0</v>
      </c>
      <c r="AJ241">
        <f t="shared" si="195"/>
        <v>0</v>
      </c>
      <c r="AK241">
        <v>14340.3</v>
      </c>
      <c r="AL241">
        <v>13415.47</v>
      </c>
      <c r="AM241">
        <v>525.34</v>
      </c>
      <c r="AN241">
        <v>89.67</v>
      </c>
      <c r="AO241">
        <v>399.49</v>
      </c>
      <c r="AP241">
        <v>0</v>
      </c>
      <c r="AQ241">
        <v>45.14</v>
      </c>
      <c r="AR241">
        <v>0</v>
      </c>
      <c r="AS241">
        <v>0</v>
      </c>
      <c r="AT241">
        <v>89</v>
      </c>
      <c r="AU241">
        <v>51</v>
      </c>
      <c r="AV241">
        <v>1</v>
      </c>
      <c r="AW241">
        <v>1</v>
      </c>
      <c r="AZ241">
        <v>1</v>
      </c>
      <c r="BA241">
        <v>18.559999999999999</v>
      </c>
      <c r="BB241">
        <v>7.7</v>
      </c>
      <c r="BC241">
        <v>5.21</v>
      </c>
      <c r="BD241" t="s">
        <v>719</v>
      </c>
      <c r="BE241" t="s">
        <v>719</v>
      </c>
      <c r="BF241" t="s">
        <v>719</v>
      </c>
      <c r="BG241" t="s">
        <v>719</v>
      </c>
      <c r="BH241">
        <v>0</v>
      </c>
      <c r="BI241">
        <v>1</v>
      </c>
      <c r="BJ241" t="s">
        <v>764</v>
      </c>
      <c r="BM241">
        <v>45001</v>
      </c>
      <c r="BN241">
        <v>0</v>
      </c>
      <c r="BO241" t="s">
        <v>750</v>
      </c>
      <c r="BP241">
        <v>1</v>
      </c>
      <c r="BQ241">
        <v>2</v>
      </c>
      <c r="BR241">
        <v>0</v>
      </c>
      <c r="BS241">
        <v>18.559999999999999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719</v>
      </c>
      <c r="BZ241">
        <v>105</v>
      </c>
      <c r="CA241">
        <v>75</v>
      </c>
      <c r="CF241">
        <v>0</v>
      </c>
      <c r="CG241">
        <v>0</v>
      </c>
      <c r="CM241">
        <v>0</v>
      </c>
      <c r="CN241" t="s">
        <v>714</v>
      </c>
      <c r="CO241">
        <v>0</v>
      </c>
      <c r="CP241">
        <f t="shared" si="196"/>
        <v>232724.71000000002</v>
      </c>
      <c r="CQ241">
        <f t="shared" si="197"/>
        <v>69894.598700000002</v>
      </c>
      <c r="CR241">
        <f t="shared" si="198"/>
        <v>6067.6769999999997</v>
      </c>
      <c r="CS241">
        <f t="shared" si="199"/>
        <v>2496.4127999999996</v>
      </c>
      <c r="CT241">
        <f t="shared" si="200"/>
        <v>10232.057471999999</v>
      </c>
      <c r="CU241">
        <f t="shared" si="201"/>
        <v>0</v>
      </c>
      <c r="CV241">
        <f t="shared" si="202"/>
        <v>62.293199999999992</v>
      </c>
      <c r="CW241">
        <f t="shared" si="203"/>
        <v>0</v>
      </c>
      <c r="CX241">
        <f t="shared" si="204"/>
        <v>0</v>
      </c>
      <c r="CY241">
        <f t="shared" si="205"/>
        <v>30586.514300000003</v>
      </c>
      <c r="CZ241">
        <f t="shared" si="206"/>
        <v>17527.1037</v>
      </c>
      <c r="DC241" t="s">
        <v>719</v>
      </c>
      <c r="DD241" t="s">
        <v>719</v>
      </c>
      <c r="DE241" t="s">
        <v>140</v>
      </c>
      <c r="DF241" t="s">
        <v>140</v>
      </c>
      <c r="DG241" t="s">
        <v>141</v>
      </c>
      <c r="DH241" t="s">
        <v>719</v>
      </c>
      <c r="DI241" t="s">
        <v>141</v>
      </c>
      <c r="DJ241" t="s">
        <v>140</v>
      </c>
      <c r="DK241" t="s">
        <v>719</v>
      </c>
      <c r="DL241" t="s">
        <v>719</v>
      </c>
      <c r="DM241" t="s">
        <v>719</v>
      </c>
      <c r="DN241">
        <v>0</v>
      </c>
      <c r="DO241">
        <v>0</v>
      </c>
      <c r="DP241">
        <v>1</v>
      </c>
      <c r="DQ241">
        <v>1</v>
      </c>
      <c r="DU241">
        <v>1007</v>
      </c>
      <c r="DV241" t="s">
        <v>742</v>
      </c>
      <c r="DW241" t="s">
        <v>742</v>
      </c>
      <c r="DX241">
        <v>1</v>
      </c>
      <c r="EE241">
        <v>28232368</v>
      </c>
      <c r="EF241">
        <v>2</v>
      </c>
      <c r="EG241" t="s">
        <v>745</v>
      </c>
      <c r="EH241">
        <v>0</v>
      </c>
      <c r="EI241" t="s">
        <v>719</v>
      </c>
      <c r="EJ241">
        <v>1</v>
      </c>
      <c r="EK241">
        <v>45001</v>
      </c>
      <c r="EL241" t="s">
        <v>746</v>
      </c>
      <c r="EM241" t="s">
        <v>747</v>
      </c>
      <c r="EO241" t="s">
        <v>142</v>
      </c>
      <c r="EQ241">
        <v>256</v>
      </c>
      <c r="ER241">
        <v>14340.3</v>
      </c>
      <c r="ES241">
        <v>13415.47</v>
      </c>
      <c r="ET241">
        <v>525.34</v>
      </c>
      <c r="EU241">
        <v>89.67</v>
      </c>
      <c r="EV241">
        <v>399.49</v>
      </c>
      <c r="EW241">
        <v>45.14</v>
      </c>
      <c r="EX241">
        <v>0</v>
      </c>
      <c r="EY241">
        <v>0</v>
      </c>
      <c r="FQ241">
        <v>0</v>
      </c>
      <c r="FR241">
        <f t="shared" si="207"/>
        <v>0</v>
      </c>
      <c r="FS241">
        <v>0</v>
      </c>
      <c r="FU241" t="s">
        <v>749</v>
      </c>
      <c r="FV241" t="s">
        <v>749</v>
      </c>
      <c r="FW241" t="s">
        <v>751</v>
      </c>
      <c r="FX241">
        <v>105</v>
      </c>
      <c r="FY241">
        <v>63.75</v>
      </c>
      <c r="GA241" t="s">
        <v>719</v>
      </c>
      <c r="GD241">
        <v>0</v>
      </c>
      <c r="GF241">
        <v>559183244</v>
      </c>
      <c r="GG241">
        <v>2</v>
      </c>
      <c r="GH241">
        <v>1</v>
      </c>
      <c r="GI241">
        <v>4</v>
      </c>
      <c r="GJ241">
        <v>0</v>
      </c>
      <c r="GK241">
        <f>ROUND(R241*(S12)/100,2)</f>
        <v>0</v>
      </c>
      <c r="GL241">
        <f t="shared" si="208"/>
        <v>0</v>
      </c>
      <c r="GM241">
        <f t="shared" si="209"/>
        <v>280838.32</v>
      </c>
      <c r="GN241">
        <f t="shared" si="210"/>
        <v>280838.32</v>
      </c>
      <c r="GO241">
        <f t="shared" si="211"/>
        <v>0</v>
      </c>
      <c r="GP241">
        <f t="shared" si="212"/>
        <v>0</v>
      </c>
      <c r="GR241">
        <v>0</v>
      </c>
      <c r="GS241">
        <v>3</v>
      </c>
      <c r="GT241">
        <v>0</v>
      </c>
      <c r="GU241" t="s">
        <v>719</v>
      </c>
      <c r="GV241">
        <f t="shared" si="213"/>
        <v>0</v>
      </c>
      <c r="GW241">
        <v>1</v>
      </c>
      <c r="GX241">
        <f t="shared" si="214"/>
        <v>0</v>
      </c>
      <c r="HA241">
        <v>0</v>
      </c>
      <c r="HB241">
        <v>0</v>
      </c>
      <c r="IK241">
        <v>0</v>
      </c>
    </row>
    <row r="242" spans="1:255" x14ac:dyDescent="0.2">
      <c r="A242" s="2">
        <v>17</v>
      </c>
      <c r="B242" s="2">
        <v>1</v>
      </c>
      <c r="C242" s="2">
        <f>ROW(SmtRes!A1128)</f>
        <v>1128</v>
      </c>
      <c r="D242" s="2">
        <f>ROW(EtalonRes!A1158)</f>
        <v>1158</v>
      </c>
      <c r="E242" s="2" t="s">
        <v>214</v>
      </c>
      <c r="F242" s="2" t="s">
        <v>768</v>
      </c>
      <c r="G242" s="2" t="s">
        <v>215</v>
      </c>
      <c r="H242" s="2" t="s">
        <v>742</v>
      </c>
      <c r="I242" s="2">
        <v>0.17</v>
      </c>
      <c r="J242" s="2">
        <v>0</v>
      </c>
      <c r="K242" s="2"/>
      <c r="L242" s="2"/>
      <c r="M242" s="2"/>
      <c r="N242" s="2"/>
      <c r="O242" s="2">
        <f t="shared" si="181"/>
        <v>2328.31</v>
      </c>
      <c r="P242" s="2">
        <f t="shared" si="182"/>
        <v>1371.52</v>
      </c>
      <c r="Q242" s="2">
        <f t="shared" si="183"/>
        <v>888.05</v>
      </c>
      <c r="R242" s="2">
        <f t="shared" si="184"/>
        <v>87.56</v>
      </c>
      <c r="S242" s="2">
        <f t="shared" si="185"/>
        <v>68.739999999999995</v>
      </c>
      <c r="T242" s="2">
        <f t="shared" si="186"/>
        <v>0</v>
      </c>
      <c r="U242" s="2">
        <f t="shared" si="187"/>
        <v>7.654998</v>
      </c>
      <c r="V242" s="2">
        <f t="shared" si="188"/>
        <v>0</v>
      </c>
      <c r="W242" s="2">
        <f t="shared" si="189"/>
        <v>0</v>
      </c>
      <c r="X242" s="2">
        <f t="shared" si="190"/>
        <v>164.12</v>
      </c>
      <c r="Y242" s="2">
        <f t="shared" si="191"/>
        <v>100.03</v>
      </c>
      <c r="Z242" s="2"/>
      <c r="AA242" s="2">
        <v>28925307</v>
      </c>
      <c r="AB242" s="2">
        <f t="shared" si="192"/>
        <v>13695.9326</v>
      </c>
      <c r="AC242" s="2">
        <f t="shared" si="193"/>
        <v>8067.74</v>
      </c>
      <c r="AD242" s="2">
        <f t="shared" si="219"/>
        <v>5223.8249999999998</v>
      </c>
      <c r="AE242" s="2">
        <f t="shared" si="220"/>
        <v>515.08500000000004</v>
      </c>
      <c r="AF242" s="2">
        <f t="shared" si="221"/>
        <v>404.36759999999998</v>
      </c>
      <c r="AG242" s="2">
        <f t="shared" si="194"/>
        <v>0</v>
      </c>
      <c r="AH242" s="2">
        <f t="shared" si="222"/>
        <v>45.029399999999995</v>
      </c>
      <c r="AI242" s="2">
        <f t="shared" si="223"/>
        <v>0</v>
      </c>
      <c r="AJ242" s="2">
        <f t="shared" si="195"/>
        <v>0</v>
      </c>
      <c r="AK242" s="2">
        <v>11843.31</v>
      </c>
      <c r="AL242" s="2">
        <v>8067.74</v>
      </c>
      <c r="AM242" s="2">
        <v>3482.55</v>
      </c>
      <c r="AN242" s="2">
        <v>343.39</v>
      </c>
      <c r="AO242" s="2">
        <v>293.02</v>
      </c>
      <c r="AP242" s="2">
        <v>0</v>
      </c>
      <c r="AQ242" s="2">
        <v>32.630000000000003</v>
      </c>
      <c r="AR242" s="2">
        <v>0</v>
      </c>
      <c r="AS242" s="2">
        <v>0</v>
      </c>
      <c r="AT242" s="2">
        <v>105</v>
      </c>
      <c r="AU242" s="2">
        <v>64</v>
      </c>
      <c r="AV242" s="2">
        <v>1</v>
      </c>
      <c r="AW242" s="2">
        <v>1</v>
      </c>
      <c r="AX242" s="2"/>
      <c r="AY242" s="2"/>
      <c r="AZ242" s="2">
        <v>1</v>
      </c>
      <c r="BA242" s="2">
        <v>1</v>
      </c>
      <c r="BB242" s="2">
        <v>1</v>
      </c>
      <c r="BC242" s="2">
        <v>1</v>
      </c>
      <c r="BD242" s="2" t="s">
        <v>719</v>
      </c>
      <c r="BE242" s="2" t="s">
        <v>719</v>
      </c>
      <c r="BF242" s="2" t="s">
        <v>719</v>
      </c>
      <c r="BG242" s="2" t="s">
        <v>719</v>
      </c>
      <c r="BH242" s="2">
        <v>0</v>
      </c>
      <c r="BI242" s="2">
        <v>1</v>
      </c>
      <c r="BJ242" s="2" t="s">
        <v>770</v>
      </c>
      <c r="BK242" s="2"/>
      <c r="BL242" s="2"/>
      <c r="BM242" s="2">
        <v>45001</v>
      </c>
      <c r="BN242" s="2">
        <v>0</v>
      </c>
      <c r="BO242" s="2" t="s">
        <v>719</v>
      </c>
      <c r="BP242" s="2">
        <v>0</v>
      </c>
      <c r="BQ242" s="2">
        <v>2</v>
      </c>
      <c r="BR242" s="2">
        <v>0</v>
      </c>
      <c r="BS242" s="2">
        <v>1</v>
      </c>
      <c r="BT242" s="2">
        <v>1</v>
      </c>
      <c r="BU242" s="2">
        <v>1</v>
      </c>
      <c r="BV242" s="2">
        <v>1</v>
      </c>
      <c r="BW242" s="2">
        <v>1</v>
      </c>
      <c r="BX242" s="2">
        <v>1</v>
      </c>
      <c r="BY242" s="2" t="s">
        <v>719</v>
      </c>
      <c r="BZ242" s="2">
        <v>105</v>
      </c>
      <c r="CA242" s="2">
        <v>75</v>
      </c>
      <c r="CB242" s="2"/>
      <c r="CC242" s="2"/>
      <c r="CD242" s="2"/>
      <c r="CE242" s="2"/>
      <c r="CF242" s="2">
        <v>0</v>
      </c>
      <c r="CG242" s="2">
        <v>0</v>
      </c>
      <c r="CH242" s="2"/>
      <c r="CI242" s="2"/>
      <c r="CJ242" s="2"/>
      <c r="CK242" s="2"/>
      <c r="CL242" s="2"/>
      <c r="CM242" s="2">
        <v>0</v>
      </c>
      <c r="CN242" s="2" t="s">
        <v>714</v>
      </c>
      <c r="CO242" s="2">
        <v>0</v>
      </c>
      <c r="CP242" s="2">
        <f t="shared" si="196"/>
        <v>2328.3099999999995</v>
      </c>
      <c r="CQ242" s="2">
        <f t="shared" si="197"/>
        <v>8067.74</v>
      </c>
      <c r="CR242" s="2">
        <f t="shared" si="198"/>
        <v>5223.8249999999998</v>
      </c>
      <c r="CS242" s="2">
        <f t="shared" si="199"/>
        <v>515.08500000000004</v>
      </c>
      <c r="CT242" s="2">
        <f t="shared" si="200"/>
        <v>404.36759999999998</v>
      </c>
      <c r="CU242" s="2">
        <f t="shared" si="201"/>
        <v>0</v>
      </c>
      <c r="CV242" s="2">
        <f t="shared" si="202"/>
        <v>45.029399999999995</v>
      </c>
      <c r="CW242" s="2">
        <f t="shared" si="203"/>
        <v>0</v>
      </c>
      <c r="CX242" s="2">
        <f t="shared" si="204"/>
        <v>0</v>
      </c>
      <c r="CY242" s="2">
        <f t="shared" si="205"/>
        <v>164.11500000000001</v>
      </c>
      <c r="CZ242" s="2">
        <f t="shared" si="206"/>
        <v>100.03200000000001</v>
      </c>
      <c r="DA242" s="2"/>
      <c r="DB242" s="2"/>
      <c r="DC242" s="2" t="s">
        <v>719</v>
      </c>
      <c r="DD242" s="2" t="s">
        <v>719</v>
      </c>
      <c r="DE242" s="2" t="s">
        <v>140</v>
      </c>
      <c r="DF242" s="2" t="s">
        <v>140</v>
      </c>
      <c r="DG242" s="2" t="s">
        <v>141</v>
      </c>
      <c r="DH242" s="2" t="s">
        <v>719</v>
      </c>
      <c r="DI242" s="2" t="s">
        <v>141</v>
      </c>
      <c r="DJ242" s="2" t="s">
        <v>140</v>
      </c>
      <c r="DK242" s="2" t="s">
        <v>719</v>
      </c>
      <c r="DL242" s="2" t="s">
        <v>719</v>
      </c>
      <c r="DM242" s="2" t="s">
        <v>719</v>
      </c>
      <c r="DN242" s="2">
        <v>0</v>
      </c>
      <c r="DO242" s="2">
        <v>0</v>
      </c>
      <c r="DP242" s="2">
        <v>1</v>
      </c>
      <c r="DQ242" s="2">
        <v>1</v>
      </c>
      <c r="DR242" s="2"/>
      <c r="DS242" s="2"/>
      <c r="DT242" s="2"/>
      <c r="DU242" s="2">
        <v>1007</v>
      </c>
      <c r="DV242" s="2" t="s">
        <v>742</v>
      </c>
      <c r="DW242" s="2" t="s">
        <v>742</v>
      </c>
      <c r="DX242" s="2">
        <v>1</v>
      </c>
      <c r="DY242" s="2"/>
      <c r="DZ242" s="2"/>
      <c r="EA242" s="2"/>
      <c r="EB242" s="2"/>
      <c r="EC242" s="2"/>
      <c r="ED242" s="2"/>
      <c r="EE242" s="2">
        <v>28232368</v>
      </c>
      <c r="EF242" s="2">
        <v>2</v>
      </c>
      <c r="EG242" s="2" t="s">
        <v>745</v>
      </c>
      <c r="EH242" s="2">
        <v>0</v>
      </c>
      <c r="EI242" s="2" t="s">
        <v>719</v>
      </c>
      <c r="EJ242" s="2">
        <v>1</v>
      </c>
      <c r="EK242" s="2">
        <v>45001</v>
      </c>
      <c r="EL242" s="2" t="s">
        <v>746</v>
      </c>
      <c r="EM242" s="2" t="s">
        <v>747</v>
      </c>
      <c r="EN242" s="2"/>
      <c r="EO242" s="2" t="s">
        <v>142</v>
      </c>
      <c r="EP242" s="2"/>
      <c r="EQ242" s="2">
        <v>256</v>
      </c>
      <c r="ER242" s="2">
        <v>11843.31</v>
      </c>
      <c r="ES242" s="2">
        <v>8067.74</v>
      </c>
      <c r="ET242" s="2">
        <v>3482.55</v>
      </c>
      <c r="EU242" s="2">
        <v>343.39</v>
      </c>
      <c r="EV242" s="2">
        <v>293.02</v>
      </c>
      <c r="EW242" s="2">
        <v>32.630000000000003</v>
      </c>
      <c r="EX242" s="2">
        <v>0</v>
      </c>
      <c r="EY242" s="2">
        <v>0</v>
      </c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>
        <v>0</v>
      </c>
      <c r="FR242" s="2">
        <f t="shared" si="207"/>
        <v>0</v>
      </c>
      <c r="FS242" s="2">
        <v>0</v>
      </c>
      <c r="FT242" s="2"/>
      <c r="FU242" s="2" t="s">
        <v>749</v>
      </c>
      <c r="FV242" s="2"/>
      <c r="FW242" s="2"/>
      <c r="FX242" s="2">
        <v>105</v>
      </c>
      <c r="FY242" s="2">
        <v>63.75</v>
      </c>
      <c r="FZ242" s="2"/>
      <c r="GA242" s="2" t="s">
        <v>719</v>
      </c>
      <c r="GB242" s="2"/>
      <c r="GC242" s="2"/>
      <c r="GD242" s="2">
        <v>0</v>
      </c>
      <c r="GE242" s="2"/>
      <c r="GF242" s="2">
        <v>-971647070</v>
      </c>
      <c r="GG242" s="2">
        <v>2</v>
      </c>
      <c r="GH242" s="2">
        <v>1</v>
      </c>
      <c r="GI242" s="2">
        <v>-2</v>
      </c>
      <c r="GJ242" s="2">
        <v>0</v>
      </c>
      <c r="GK242" s="2">
        <f>ROUND(R242*(R12)/100,2)</f>
        <v>0</v>
      </c>
      <c r="GL242" s="2">
        <f t="shared" si="208"/>
        <v>0</v>
      </c>
      <c r="GM242" s="2">
        <f t="shared" si="209"/>
        <v>2592.46</v>
      </c>
      <c r="GN242" s="2">
        <f t="shared" si="210"/>
        <v>2592.46</v>
      </c>
      <c r="GO242" s="2">
        <f t="shared" si="211"/>
        <v>0</v>
      </c>
      <c r="GP242" s="2">
        <f t="shared" si="212"/>
        <v>0</v>
      </c>
      <c r="GQ242" s="2"/>
      <c r="GR242" s="2">
        <v>0</v>
      </c>
      <c r="GS242" s="2">
        <v>3</v>
      </c>
      <c r="GT242" s="2">
        <v>0</v>
      </c>
      <c r="GU242" s="2" t="s">
        <v>719</v>
      </c>
      <c r="GV242" s="2">
        <f t="shared" si="213"/>
        <v>0</v>
      </c>
      <c r="GW242" s="2">
        <v>1</v>
      </c>
      <c r="GX242" s="2">
        <f t="shared" si="214"/>
        <v>0</v>
      </c>
      <c r="GY242" s="2"/>
      <c r="GZ242" s="2"/>
      <c r="HA242" s="2">
        <v>0</v>
      </c>
      <c r="HB242" s="2">
        <v>0</v>
      </c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>
        <v>0</v>
      </c>
      <c r="IL242" s="2"/>
      <c r="IM242" s="2"/>
      <c r="IN242" s="2"/>
      <c r="IO242" s="2"/>
      <c r="IP242" s="2"/>
      <c r="IQ242" s="2"/>
      <c r="IR242" s="2"/>
      <c r="IS242" s="2"/>
      <c r="IT242" s="2"/>
      <c r="IU242" s="2"/>
    </row>
    <row r="243" spans="1:255" x14ac:dyDescent="0.2">
      <c r="A243">
        <v>17</v>
      </c>
      <c r="B243">
        <v>1</v>
      </c>
      <c r="C243">
        <f>ROW(SmtRes!A1140)</f>
        <v>1140</v>
      </c>
      <c r="D243">
        <f>ROW(EtalonRes!A1170)</f>
        <v>1170</v>
      </c>
      <c r="E243" t="s">
        <v>214</v>
      </c>
      <c r="F243" t="s">
        <v>768</v>
      </c>
      <c r="G243" t="s">
        <v>215</v>
      </c>
      <c r="H243" t="s">
        <v>742</v>
      </c>
      <c r="I243">
        <v>0.17</v>
      </c>
      <c r="J243">
        <v>0</v>
      </c>
      <c r="O243">
        <f t="shared" si="181"/>
        <v>15259.45</v>
      </c>
      <c r="P243">
        <f t="shared" si="182"/>
        <v>7145.6</v>
      </c>
      <c r="Q243">
        <f t="shared" si="183"/>
        <v>6837.99</v>
      </c>
      <c r="R243">
        <f t="shared" si="184"/>
        <v>1625.2</v>
      </c>
      <c r="S243">
        <f t="shared" si="185"/>
        <v>1275.8599999999999</v>
      </c>
      <c r="T243">
        <f t="shared" si="186"/>
        <v>0</v>
      </c>
      <c r="U243">
        <f t="shared" si="187"/>
        <v>7.654998</v>
      </c>
      <c r="V243">
        <f t="shared" si="188"/>
        <v>0</v>
      </c>
      <c r="W243">
        <f t="shared" si="189"/>
        <v>0</v>
      </c>
      <c r="X243">
        <f t="shared" si="190"/>
        <v>2581.94</v>
      </c>
      <c r="Y243">
        <f t="shared" si="191"/>
        <v>1479.54</v>
      </c>
      <c r="AA243">
        <v>28925308</v>
      </c>
      <c r="AB243">
        <f t="shared" si="192"/>
        <v>13695.9326</v>
      </c>
      <c r="AC243">
        <f t="shared" si="193"/>
        <v>8067.74</v>
      </c>
      <c r="AD243">
        <f t="shared" si="219"/>
        <v>5223.8249999999998</v>
      </c>
      <c r="AE243">
        <f t="shared" si="220"/>
        <v>515.08500000000004</v>
      </c>
      <c r="AF243">
        <f t="shared" si="221"/>
        <v>404.36759999999998</v>
      </c>
      <c r="AG243">
        <f t="shared" si="194"/>
        <v>0</v>
      </c>
      <c r="AH243">
        <f t="shared" si="222"/>
        <v>45.029399999999995</v>
      </c>
      <c r="AI243">
        <f t="shared" si="223"/>
        <v>0</v>
      </c>
      <c r="AJ243">
        <f t="shared" si="195"/>
        <v>0</v>
      </c>
      <c r="AK243">
        <v>11843.31</v>
      </c>
      <c r="AL243">
        <v>8067.74</v>
      </c>
      <c r="AM243">
        <v>3482.55</v>
      </c>
      <c r="AN243">
        <v>343.39</v>
      </c>
      <c r="AO243">
        <v>293.02</v>
      </c>
      <c r="AP243">
        <v>0</v>
      </c>
      <c r="AQ243">
        <v>32.630000000000003</v>
      </c>
      <c r="AR243">
        <v>0</v>
      </c>
      <c r="AS243">
        <v>0</v>
      </c>
      <c r="AT243">
        <v>89</v>
      </c>
      <c r="AU243">
        <v>51</v>
      </c>
      <c r="AV243">
        <v>1</v>
      </c>
      <c r="AW243">
        <v>1</v>
      </c>
      <c r="AZ243">
        <v>1</v>
      </c>
      <c r="BA243">
        <v>18.559999999999999</v>
      </c>
      <c r="BB243">
        <v>7.7</v>
      </c>
      <c r="BC243">
        <v>5.21</v>
      </c>
      <c r="BD243" t="s">
        <v>719</v>
      </c>
      <c r="BE243" t="s">
        <v>719</v>
      </c>
      <c r="BF243" t="s">
        <v>719</v>
      </c>
      <c r="BG243" t="s">
        <v>719</v>
      </c>
      <c r="BH243">
        <v>0</v>
      </c>
      <c r="BI243">
        <v>1</v>
      </c>
      <c r="BJ243" t="s">
        <v>770</v>
      </c>
      <c r="BM243">
        <v>45001</v>
      </c>
      <c r="BN243">
        <v>0</v>
      </c>
      <c r="BO243" t="s">
        <v>750</v>
      </c>
      <c r="BP243">
        <v>1</v>
      </c>
      <c r="BQ243">
        <v>2</v>
      </c>
      <c r="BR243">
        <v>0</v>
      </c>
      <c r="BS243">
        <v>18.559999999999999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719</v>
      </c>
      <c r="BZ243">
        <v>105</v>
      </c>
      <c r="CA243">
        <v>75</v>
      </c>
      <c r="CF243">
        <v>0</v>
      </c>
      <c r="CG243">
        <v>0</v>
      </c>
      <c r="CM243">
        <v>0</v>
      </c>
      <c r="CN243" t="s">
        <v>714</v>
      </c>
      <c r="CO243">
        <v>0</v>
      </c>
      <c r="CP243">
        <f t="shared" si="196"/>
        <v>15259.45</v>
      </c>
      <c r="CQ243">
        <f t="shared" si="197"/>
        <v>42032.9254</v>
      </c>
      <c r="CR243">
        <f t="shared" si="198"/>
        <v>40223.452499999999</v>
      </c>
      <c r="CS243">
        <f t="shared" si="199"/>
        <v>9559.9776000000002</v>
      </c>
      <c r="CT243">
        <f t="shared" si="200"/>
        <v>7505.0626559999992</v>
      </c>
      <c r="CU243">
        <f t="shared" si="201"/>
        <v>0</v>
      </c>
      <c r="CV243">
        <f t="shared" si="202"/>
        <v>45.029399999999995</v>
      </c>
      <c r="CW243">
        <f t="shared" si="203"/>
        <v>0</v>
      </c>
      <c r="CX243">
        <f t="shared" si="204"/>
        <v>0</v>
      </c>
      <c r="CY243">
        <f t="shared" si="205"/>
        <v>2581.9434000000001</v>
      </c>
      <c r="CZ243">
        <f t="shared" si="206"/>
        <v>1479.5406</v>
      </c>
      <c r="DC243" t="s">
        <v>719</v>
      </c>
      <c r="DD243" t="s">
        <v>719</v>
      </c>
      <c r="DE243" t="s">
        <v>140</v>
      </c>
      <c r="DF243" t="s">
        <v>140</v>
      </c>
      <c r="DG243" t="s">
        <v>141</v>
      </c>
      <c r="DH243" t="s">
        <v>719</v>
      </c>
      <c r="DI243" t="s">
        <v>141</v>
      </c>
      <c r="DJ243" t="s">
        <v>140</v>
      </c>
      <c r="DK243" t="s">
        <v>719</v>
      </c>
      <c r="DL243" t="s">
        <v>719</v>
      </c>
      <c r="DM243" t="s">
        <v>719</v>
      </c>
      <c r="DN243">
        <v>0</v>
      </c>
      <c r="DO243">
        <v>0</v>
      </c>
      <c r="DP243">
        <v>1</v>
      </c>
      <c r="DQ243">
        <v>1</v>
      </c>
      <c r="DU243">
        <v>1007</v>
      </c>
      <c r="DV243" t="s">
        <v>742</v>
      </c>
      <c r="DW243" t="s">
        <v>742</v>
      </c>
      <c r="DX243">
        <v>1</v>
      </c>
      <c r="EE243">
        <v>28232368</v>
      </c>
      <c r="EF243">
        <v>2</v>
      </c>
      <c r="EG243" t="s">
        <v>745</v>
      </c>
      <c r="EH243">
        <v>0</v>
      </c>
      <c r="EI243" t="s">
        <v>719</v>
      </c>
      <c r="EJ243">
        <v>1</v>
      </c>
      <c r="EK243">
        <v>45001</v>
      </c>
      <c r="EL243" t="s">
        <v>746</v>
      </c>
      <c r="EM243" t="s">
        <v>747</v>
      </c>
      <c r="EO243" t="s">
        <v>142</v>
      </c>
      <c r="EQ243">
        <v>256</v>
      </c>
      <c r="ER243">
        <v>11843.31</v>
      </c>
      <c r="ES243">
        <v>8067.74</v>
      </c>
      <c r="ET243">
        <v>3482.55</v>
      </c>
      <c r="EU243">
        <v>343.39</v>
      </c>
      <c r="EV243">
        <v>293.02</v>
      </c>
      <c r="EW243">
        <v>32.630000000000003</v>
      </c>
      <c r="EX243">
        <v>0</v>
      </c>
      <c r="EY243">
        <v>0</v>
      </c>
      <c r="FQ243">
        <v>0</v>
      </c>
      <c r="FR243">
        <f t="shared" si="207"/>
        <v>0</v>
      </c>
      <c r="FS243">
        <v>0</v>
      </c>
      <c r="FU243" t="s">
        <v>749</v>
      </c>
      <c r="FV243" t="s">
        <v>749</v>
      </c>
      <c r="FW243" t="s">
        <v>751</v>
      </c>
      <c r="FX243">
        <v>105</v>
      </c>
      <c r="FY243">
        <v>63.75</v>
      </c>
      <c r="GA243" t="s">
        <v>719</v>
      </c>
      <c r="GD243">
        <v>0</v>
      </c>
      <c r="GF243">
        <v>-971647070</v>
      </c>
      <c r="GG243">
        <v>2</v>
      </c>
      <c r="GH243">
        <v>1</v>
      </c>
      <c r="GI243">
        <v>4</v>
      </c>
      <c r="GJ243">
        <v>0</v>
      </c>
      <c r="GK243">
        <f>ROUND(R243*(S12)/100,2)</f>
        <v>0</v>
      </c>
      <c r="GL243">
        <f t="shared" si="208"/>
        <v>0</v>
      </c>
      <c r="GM243">
        <f t="shared" si="209"/>
        <v>19320.93</v>
      </c>
      <c r="GN243">
        <f t="shared" si="210"/>
        <v>19320.93</v>
      </c>
      <c r="GO243">
        <f t="shared" si="211"/>
        <v>0</v>
      </c>
      <c r="GP243">
        <f t="shared" si="212"/>
        <v>0</v>
      </c>
      <c r="GR243">
        <v>0</v>
      </c>
      <c r="GS243">
        <v>3</v>
      </c>
      <c r="GT243">
        <v>0</v>
      </c>
      <c r="GU243" t="s">
        <v>719</v>
      </c>
      <c r="GV243">
        <f t="shared" si="213"/>
        <v>0</v>
      </c>
      <c r="GW243">
        <v>1</v>
      </c>
      <c r="GX243">
        <f t="shared" si="214"/>
        <v>0</v>
      </c>
      <c r="HA243">
        <v>0</v>
      </c>
      <c r="HB243">
        <v>0</v>
      </c>
      <c r="IK243">
        <v>0</v>
      </c>
    </row>
    <row r="244" spans="1:255" x14ac:dyDescent="0.2">
      <c r="A244" s="2">
        <v>17</v>
      </c>
      <c r="B244" s="2">
        <v>1</v>
      </c>
      <c r="C244" s="2">
        <f>ROW(SmtRes!A1150)</f>
        <v>1150</v>
      </c>
      <c r="D244" s="2">
        <f>ROW(EtalonRes!A1180)</f>
        <v>1180</v>
      </c>
      <c r="E244" s="2" t="s">
        <v>216</v>
      </c>
      <c r="F244" s="2" t="s">
        <v>772</v>
      </c>
      <c r="G244" s="2" t="s">
        <v>217</v>
      </c>
      <c r="H244" s="2" t="s">
        <v>774</v>
      </c>
      <c r="I244" s="2">
        <f>ROUND(20/100,9)</f>
        <v>0.2</v>
      </c>
      <c r="J244" s="2">
        <v>0</v>
      </c>
      <c r="K244" s="2"/>
      <c r="L244" s="2"/>
      <c r="M244" s="2"/>
      <c r="N244" s="2"/>
      <c r="O244" s="2">
        <f t="shared" si="181"/>
        <v>2970.78</v>
      </c>
      <c r="P244" s="2">
        <f t="shared" si="182"/>
        <v>2414.48</v>
      </c>
      <c r="Q244" s="2">
        <f t="shared" si="183"/>
        <v>243.13</v>
      </c>
      <c r="R244" s="2">
        <f t="shared" si="184"/>
        <v>28.24</v>
      </c>
      <c r="S244" s="2">
        <f t="shared" si="185"/>
        <v>313.17</v>
      </c>
      <c r="T244" s="2">
        <f t="shared" si="186"/>
        <v>0</v>
      </c>
      <c r="U244" s="2">
        <f t="shared" si="187"/>
        <v>33.892799999999994</v>
      </c>
      <c r="V244" s="2">
        <f t="shared" si="188"/>
        <v>0</v>
      </c>
      <c r="W244" s="2">
        <f t="shared" si="189"/>
        <v>0</v>
      </c>
      <c r="X244" s="2">
        <f t="shared" si="190"/>
        <v>358.48</v>
      </c>
      <c r="Y244" s="2">
        <f t="shared" si="191"/>
        <v>218.5</v>
      </c>
      <c r="Z244" s="2"/>
      <c r="AA244" s="2">
        <v>28925307</v>
      </c>
      <c r="AB244" s="2">
        <f t="shared" si="192"/>
        <v>14853.899600000001</v>
      </c>
      <c r="AC244" s="2">
        <f t="shared" si="193"/>
        <v>12072.41</v>
      </c>
      <c r="AD244" s="2">
        <f t="shared" si="219"/>
        <v>1215.645</v>
      </c>
      <c r="AE244" s="2">
        <f t="shared" si="220"/>
        <v>141.21</v>
      </c>
      <c r="AF244" s="2">
        <f t="shared" si="221"/>
        <v>1565.8445999999999</v>
      </c>
      <c r="AG244" s="2">
        <f t="shared" si="194"/>
        <v>0</v>
      </c>
      <c r="AH244" s="2">
        <f t="shared" si="222"/>
        <v>169.46399999999997</v>
      </c>
      <c r="AI244" s="2">
        <f t="shared" si="223"/>
        <v>0</v>
      </c>
      <c r="AJ244" s="2">
        <f t="shared" si="195"/>
        <v>0</v>
      </c>
      <c r="AK244" s="2">
        <v>14017.51</v>
      </c>
      <c r="AL244" s="2">
        <v>12072.41</v>
      </c>
      <c r="AM244" s="2">
        <v>810.43</v>
      </c>
      <c r="AN244" s="2">
        <v>94.14</v>
      </c>
      <c r="AO244" s="2">
        <v>1134.67</v>
      </c>
      <c r="AP244" s="2">
        <v>0</v>
      </c>
      <c r="AQ244" s="2">
        <v>122.8</v>
      </c>
      <c r="AR244" s="2">
        <v>0</v>
      </c>
      <c r="AS244" s="2">
        <v>0</v>
      </c>
      <c r="AT244" s="2">
        <v>105</v>
      </c>
      <c r="AU244" s="2">
        <v>64</v>
      </c>
      <c r="AV244" s="2">
        <v>1</v>
      </c>
      <c r="AW244" s="2">
        <v>1</v>
      </c>
      <c r="AX244" s="2"/>
      <c r="AY244" s="2"/>
      <c r="AZ244" s="2">
        <v>1</v>
      </c>
      <c r="BA244" s="2">
        <v>1</v>
      </c>
      <c r="BB244" s="2">
        <v>1</v>
      </c>
      <c r="BC244" s="2">
        <v>1</v>
      </c>
      <c r="BD244" s="2" t="s">
        <v>719</v>
      </c>
      <c r="BE244" s="2" t="s">
        <v>719</v>
      </c>
      <c r="BF244" s="2" t="s">
        <v>719</v>
      </c>
      <c r="BG244" s="2" t="s">
        <v>719</v>
      </c>
      <c r="BH244" s="2">
        <v>0</v>
      </c>
      <c r="BI244" s="2">
        <v>1</v>
      </c>
      <c r="BJ244" s="2" t="s">
        <v>775</v>
      </c>
      <c r="BK244" s="2"/>
      <c r="BL244" s="2"/>
      <c r="BM244" s="2">
        <v>45001</v>
      </c>
      <c r="BN244" s="2">
        <v>0</v>
      </c>
      <c r="BO244" s="2" t="s">
        <v>719</v>
      </c>
      <c r="BP244" s="2">
        <v>0</v>
      </c>
      <c r="BQ244" s="2">
        <v>2</v>
      </c>
      <c r="BR244" s="2">
        <v>0</v>
      </c>
      <c r="BS244" s="2">
        <v>1</v>
      </c>
      <c r="BT244" s="2">
        <v>1</v>
      </c>
      <c r="BU244" s="2">
        <v>1</v>
      </c>
      <c r="BV244" s="2">
        <v>1</v>
      </c>
      <c r="BW244" s="2">
        <v>1</v>
      </c>
      <c r="BX244" s="2">
        <v>1</v>
      </c>
      <c r="BY244" s="2" t="s">
        <v>719</v>
      </c>
      <c r="BZ244" s="2">
        <v>105</v>
      </c>
      <c r="CA244" s="2">
        <v>75</v>
      </c>
      <c r="CB244" s="2"/>
      <c r="CC244" s="2"/>
      <c r="CD244" s="2"/>
      <c r="CE244" s="2"/>
      <c r="CF244" s="2">
        <v>0</v>
      </c>
      <c r="CG244" s="2">
        <v>0</v>
      </c>
      <c r="CH244" s="2"/>
      <c r="CI244" s="2"/>
      <c r="CJ244" s="2"/>
      <c r="CK244" s="2"/>
      <c r="CL244" s="2"/>
      <c r="CM244" s="2">
        <v>0</v>
      </c>
      <c r="CN244" s="2" t="s">
        <v>714</v>
      </c>
      <c r="CO244" s="2">
        <v>0</v>
      </c>
      <c r="CP244" s="2">
        <f t="shared" si="196"/>
        <v>2970.78</v>
      </c>
      <c r="CQ244" s="2">
        <f t="shared" si="197"/>
        <v>12072.41</v>
      </c>
      <c r="CR244" s="2">
        <f t="shared" si="198"/>
        <v>1215.645</v>
      </c>
      <c r="CS244" s="2">
        <f t="shared" si="199"/>
        <v>141.21</v>
      </c>
      <c r="CT244" s="2">
        <f t="shared" si="200"/>
        <v>1565.8445999999999</v>
      </c>
      <c r="CU244" s="2">
        <f t="shared" si="201"/>
        <v>0</v>
      </c>
      <c r="CV244" s="2">
        <f t="shared" si="202"/>
        <v>169.46399999999997</v>
      </c>
      <c r="CW244" s="2">
        <f t="shared" si="203"/>
        <v>0</v>
      </c>
      <c r="CX244" s="2">
        <f t="shared" si="204"/>
        <v>0</v>
      </c>
      <c r="CY244" s="2">
        <f t="shared" si="205"/>
        <v>358.48050000000001</v>
      </c>
      <c r="CZ244" s="2">
        <f t="shared" si="206"/>
        <v>218.50240000000002</v>
      </c>
      <c r="DA244" s="2"/>
      <c r="DB244" s="2"/>
      <c r="DC244" s="2" t="s">
        <v>719</v>
      </c>
      <c r="DD244" s="2" t="s">
        <v>719</v>
      </c>
      <c r="DE244" s="2" t="s">
        <v>140</v>
      </c>
      <c r="DF244" s="2" t="s">
        <v>140</v>
      </c>
      <c r="DG244" s="2" t="s">
        <v>141</v>
      </c>
      <c r="DH244" s="2" t="s">
        <v>719</v>
      </c>
      <c r="DI244" s="2" t="s">
        <v>141</v>
      </c>
      <c r="DJ244" s="2" t="s">
        <v>140</v>
      </c>
      <c r="DK244" s="2" t="s">
        <v>719</v>
      </c>
      <c r="DL244" s="2" t="s">
        <v>719</v>
      </c>
      <c r="DM244" s="2" t="s">
        <v>719</v>
      </c>
      <c r="DN244" s="2">
        <v>0</v>
      </c>
      <c r="DO244" s="2">
        <v>0</v>
      </c>
      <c r="DP244" s="2">
        <v>1</v>
      </c>
      <c r="DQ244" s="2">
        <v>1</v>
      </c>
      <c r="DR244" s="2"/>
      <c r="DS244" s="2"/>
      <c r="DT244" s="2"/>
      <c r="DU244" s="2">
        <v>1005</v>
      </c>
      <c r="DV244" s="2" t="s">
        <v>774</v>
      </c>
      <c r="DW244" s="2" t="s">
        <v>774</v>
      </c>
      <c r="DX244" s="2">
        <v>100</v>
      </c>
      <c r="DY244" s="2"/>
      <c r="DZ244" s="2"/>
      <c r="EA244" s="2"/>
      <c r="EB244" s="2"/>
      <c r="EC244" s="2"/>
      <c r="ED244" s="2"/>
      <c r="EE244" s="2">
        <v>28232368</v>
      </c>
      <c r="EF244" s="2">
        <v>2</v>
      </c>
      <c r="EG244" s="2" t="s">
        <v>745</v>
      </c>
      <c r="EH244" s="2">
        <v>0</v>
      </c>
      <c r="EI244" s="2" t="s">
        <v>719</v>
      </c>
      <c r="EJ244" s="2">
        <v>1</v>
      </c>
      <c r="EK244" s="2">
        <v>45001</v>
      </c>
      <c r="EL244" s="2" t="s">
        <v>746</v>
      </c>
      <c r="EM244" s="2" t="s">
        <v>747</v>
      </c>
      <c r="EN244" s="2"/>
      <c r="EO244" s="2" t="s">
        <v>142</v>
      </c>
      <c r="EP244" s="2"/>
      <c r="EQ244" s="2">
        <v>0</v>
      </c>
      <c r="ER244" s="2">
        <v>14017.51</v>
      </c>
      <c r="ES244" s="2">
        <v>12072.41</v>
      </c>
      <c r="ET244" s="2">
        <v>810.43</v>
      </c>
      <c r="EU244" s="2">
        <v>94.14</v>
      </c>
      <c r="EV244" s="2">
        <v>1134.67</v>
      </c>
      <c r="EW244" s="2">
        <v>122.8</v>
      </c>
      <c r="EX244" s="2">
        <v>0</v>
      </c>
      <c r="EY244" s="2">
        <v>0</v>
      </c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>
        <v>0</v>
      </c>
      <c r="FR244" s="2">
        <f t="shared" si="207"/>
        <v>0</v>
      </c>
      <c r="FS244" s="2">
        <v>0</v>
      </c>
      <c r="FT244" s="2"/>
      <c r="FU244" s="2" t="s">
        <v>749</v>
      </c>
      <c r="FV244" s="2"/>
      <c r="FW244" s="2"/>
      <c r="FX244" s="2">
        <v>105</v>
      </c>
      <c r="FY244" s="2">
        <v>63.75</v>
      </c>
      <c r="FZ244" s="2"/>
      <c r="GA244" s="2" t="s">
        <v>719</v>
      </c>
      <c r="GB244" s="2"/>
      <c r="GC244" s="2"/>
      <c r="GD244" s="2">
        <v>0</v>
      </c>
      <c r="GE244" s="2"/>
      <c r="GF244" s="2">
        <v>861351335</v>
      </c>
      <c r="GG244" s="2">
        <v>2</v>
      </c>
      <c r="GH244" s="2">
        <v>1</v>
      </c>
      <c r="GI244" s="2">
        <v>-2</v>
      </c>
      <c r="GJ244" s="2">
        <v>0</v>
      </c>
      <c r="GK244" s="2">
        <f>ROUND(R244*(R12)/100,2)</f>
        <v>0</v>
      </c>
      <c r="GL244" s="2">
        <f t="shared" si="208"/>
        <v>0</v>
      </c>
      <c r="GM244" s="2">
        <f t="shared" si="209"/>
        <v>3547.76</v>
      </c>
      <c r="GN244" s="2">
        <f t="shared" si="210"/>
        <v>3547.76</v>
      </c>
      <c r="GO244" s="2">
        <f t="shared" si="211"/>
        <v>0</v>
      </c>
      <c r="GP244" s="2">
        <f t="shared" si="212"/>
        <v>0</v>
      </c>
      <c r="GQ244" s="2"/>
      <c r="GR244" s="2">
        <v>0</v>
      </c>
      <c r="GS244" s="2">
        <v>3</v>
      </c>
      <c r="GT244" s="2">
        <v>0</v>
      </c>
      <c r="GU244" s="2" t="s">
        <v>719</v>
      </c>
      <c r="GV244" s="2">
        <f t="shared" si="213"/>
        <v>0</v>
      </c>
      <c r="GW244" s="2">
        <v>1</v>
      </c>
      <c r="GX244" s="2">
        <f t="shared" si="214"/>
        <v>0</v>
      </c>
      <c r="GY244" s="2"/>
      <c r="GZ244" s="2"/>
      <c r="HA244" s="2">
        <v>0</v>
      </c>
      <c r="HB244" s="2">
        <v>0</v>
      </c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>
        <v>0</v>
      </c>
      <c r="IL244" s="2"/>
      <c r="IM244" s="2"/>
      <c r="IN244" s="2"/>
      <c r="IO244" s="2"/>
      <c r="IP244" s="2"/>
      <c r="IQ244" s="2"/>
      <c r="IR244" s="2"/>
      <c r="IS244" s="2"/>
      <c r="IT244" s="2"/>
      <c r="IU244" s="2"/>
    </row>
    <row r="245" spans="1:255" x14ac:dyDescent="0.2">
      <c r="A245">
        <v>17</v>
      </c>
      <c r="B245">
        <v>1</v>
      </c>
      <c r="C245">
        <f>ROW(SmtRes!A1160)</f>
        <v>1160</v>
      </c>
      <c r="D245">
        <f>ROW(EtalonRes!A1190)</f>
        <v>1190</v>
      </c>
      <c r="E245" t="s">
        <v>216</v>
      </c>
      <c r="F245" t="s">
        <v>772</v>
      </c>
      <c r="G245" t="s">
        <v>217</v>
      </c>
      <c r="H245" t="s">
        <v>774</v>
      </c>
      <c r="I245">
        <f>ROUND(20/100,9)</f>
        <v>0.2</v>
      </c>
      <c r="J245">
        <v>0</v>
      </c>
      <c r="O245">
        <f t="shared" si="181"/>
        <v>20263.96</v>
      </c>
      <c r="P245">
        <f t="shared" si="182"/>
        <v>12579.45</v>
      </c>
      <c r="Q245">
        <f t="shared" si="183"/>
        <v>1872.09</v>
      </c>
      <c r="R245">
        <f t="shared" si="184"/>
        <v>524.16999999999996</v>
      </c>
      <c r="S245">
        <f t="shared" si="185"/>
        <v>5812.42</v>
      </c>
      <c r="T245">
        <f t="shared" si="186"/>
        <v>0</v>
      </c>
      <c r="U245">
        <f t="shared" si="187"/>
        <v>33.892799999999994</v>
      </c>
      <c r="V245">
        <f t="shared" si="188"/>
        <v>0</v>
      </c>
      <c r="W245">
        <f t="shared" si="189"/>
        <v>0</v>
      </c>
      <c r="X245">
        <f t="shared" si="190"/>
        <v>5639.57</v>
      </c>
      <c r="Y245">
        <f t="shared" si="191"/>
        <v>3231.66</v>
      </c>
      <c r="AA245">
        <v>28925308</v>
      </c>
      <c r="AB245">
        <f t="shared" si="192"/>
        <v>14853.899600000001</v>
      </c>
      <c r="AC245">
        <f t="shared" si="193"/>
        <v>12072.41</v>
      </c>
      <c r="AD245">
        <f t="shared" si="219"/>
        <v>1215.645</v>
      </c>
      <c r="AE245">
        <f t="shared" si="220"/>
        <v>141.21</v>
      </c>
      <c r="AF245">
        <f t="shared" si="221"/>
        <v>1565.8445999999999</v>
      </c>
      <c r="AG245">
        <f t="shared" si="194"/>
        <v>0</v>
      </c>
      <c r="AH245">
        <f t="shared" si="222"/>
        <v>169.46399999999997</v>
      </c>
      <c r="AI245">
        <f t="shared" si="223"/>
        <v>0</v>
      </c>
      <c r="AJ245">
        <f t="shared" si="195"/>
        <v>0</v>
      </c>
      <c r="AK245">
        <v>14017.51</v>
      </c>
      <c r="AL245">
        <v>12072.41</v>
      </c>
      <c r="AM245">
        <v>810.43</v>
      </c>
      <c r="AN245">
        <v>94.14</v>
      </c>
      <c r="AO245">
        <v>1134.67</v>
      </c>
      <c r="AP245">
        <v>0</v>
      </c>
      <c r="AQ245">
        <v>122.8</v>
      </c>
      <c r="AR245">
        <v>0</v>
      </c>
      <c r="AS245">
        <v>0</v>
      </c>
      <c r="AT245">
        <v>89</v>
      </c>
      <c r="AU245">
        <v>51</v>
      </c>
      <c r="AV245">
        <v>1</v>
      </c>
      <c r="AW245">
        <v>1</v>
      </c>
      <c r="AZ245">
        <v>1</v>
      </c>
      <c r="BA245">
        <v>18.559999999999999</v>
      </c>
      <c r="BB245">
        <v>7.7</v>
      </c>
      <c r="BC245">
        <v>5.21</v>
      </c>
      <c r="BD245" t="s">
        <v>719</v>
      </c>
      <c r="BE245" t="s">
        <v>719</v>
      </c>
      <c r="BF245" t="s">
        <v>719</v>
      </c>
      <c r="BG245" t="s">
        <v>719</v>
      </c>
      <c r="BH245">
        <v>0</v>
      </c>
      <c r="BI245">
        <v>1</v>
      </c>
      <c r="BJ245" t="s">
        <v>775</v>
      </c>
      <c r="BM245">
        <v>45001</v>
      </c>
      <c r="BN245">
        <v>0</v>
      </c>
      <c r="BO245" t="s">
        <v>750</v>
      </c>
      <c r="BP245">
        <v>1</v>
      </c>
      <c r="BQ245">
        <v>2</v>
      </c>
      <c r="BR245">
        <v>0</v>
      </c>
      <c r="BS245">
        <v>18.559999999999999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719</v>
      </c>
      <c r="BZ245">
        <v>105</v>
      </c>
      <c r="CA245">
        <v>75</v>
      </c>
      <c r="CF245">
        <v>0</v>
      </c>
      <c r="CG245">
        <v>0</v>
      </c>
      <c r="CM245">
        <v>0</v>
      </c>
      <c r="CN245" t="s">
        <v>714</v>
      </c>
      <c r="CO245">
        <v>0</v>
      </c>
      <c r="CP245">
        <f t="shared" si="196"/>
        <v>20263.96</v>
      </c>
      <c r="CQ245">
        <f t="shared" si="197"/>
        <v>62897.256099999999</v>
      </c>
      <c r="CR245">
        <f t="shared" si="198"/>
        <v>9360.4665000000005</v>
      </c>
      <c r="CS245">
        <f t="shared" si="199"/>
        <v>2620.8575999999998</v>
      </c>
      <c r="CT245">
        <f t="shared" si="200"/>
        <v>29062.075775999998</v>
      </c>
      <c r="CU245">
        <f t="shared" si="201"/>
        <v>0</v>
      </c>
      <c r="CV245">
        <f t="shared" si="202"/>
        <v>169.46399999999997</v>
      </c>
      <c r="CW245">
        <f t="shared" si="203"/>
        <v>0</v>
      </c>
      <c r="CX245">
        <f t="shared" si="204"/>
        <v>0</v>
      </c>
      <c r="CY245">
        <f t="shared" si="205"/>
        <v>5639.5650999999998</v>
      </c>
      <c r="CZ245">
        <f t="shared" si="206"/>
        <v>3231.6609000000003</v>
      </c>
      <c r="DC245" t="s">
        <v>719</v>
      </c>
      <c r="DD245" t="s">
        <v>719</v>
      </c>
      <c r="DE245" t="s">
        <v>140</v>
      </c>
      <c r="DF245" t="s">
        <v>140</v>
      </c>
      <c r="DG245" t="s">
        <v>141</v>
      </c>
      <c r="DH245" t="s">
        <v>719</v>
      </c>
      <c r="DI245" t="s">
        <v>141</v>
      </c>
      <c r="DJ245" t="s">
        <v>140</v>
      </c>
      <c r="DK245" t="s">
        <v>719</v>
      </c>
      <c r="DL245" t="s">
        <v>719</v>
      </c>
      <c r="DM245" t="s">
        <v>719</v>
      </c>
      <c r="DN245">
        <v>0</v>
      </c>
      <c r="DO245">
        <v>0</v>
      </c>
      <c r="DP245">
        <v>1</v>
      </c>
      <c r="DQ245">
        <v>1</v>
      </c>
      <c r="DU245">
        <v>1005</v>
      </c>
      <c r="DV245" t="s">
        <v>774</v>
      </c>
      <c r="DW245" t="s">
        <v>774</v>
      </c>
      <c r="DX245">
        <v>100</v>
      </c>
      <c r="EE245">
        <v>28232368</v>
      </c>
      <c r="EF245">
        <v>2</v>
      </c>
      <c r="EG245" t="s">
        <v>745</v>
      </c>
      <c r="EH245">
        <v>0</v>
      </c>
      <c r="EI245" t="s">
        <v>719</v>
      </c>
      <c r="EJ245">
        <v>1</v>
      </c>
      <c r="EK245">
        <v>45001</v>
      </c>
      <c r="EL245" t="s">
        <v>746</v>
      </c>
      <c r="EM245" t="s">
        <v>747</v>
      </c>
      <c r="EO245" t="s">
        <v>142</v>
      </c>
      <c r="EQ245">
        <v>0</v>
      </c>
      <c r="ER245">
        <v>14017.51</v>
      </c>
      <c r="ES245">
        <v>12072.41</v>
      </c>
      <c r="ET245">
        <v>810.43</v>
      </c>
      <c r="EU245">
        <v>94.14</v>
      </c>
      <c r="EV245">
        <v>1134.67</v>
      </c>
      <c r="EW245">
        <v>122.8</v>
      </c>
      <c r="EX245">
        <v>0</v>
      </c>
      <c r="EY245">
        <v>0</v>
      </c>
      <c r="FQ245">
        <v>0</v>
      </c>
      <c r="FR245">
        <f t="shared" si="207"/>
        <v>0</v>
      </c>
      <c r="FS245">
        <v>0</v>
      </c>
      <c r="FU245" t="s">
        <v>749</v>
      </c>
      <c r="FV245" t="s">
        <v>749</v>
      </c>
      <c r="FW245" t="s">
        <v>751</v>
      </c>
      <c r="FX245">
        <v>105</v>
      </c>
      <c r="FY245">
        <v>63.75</v>
      </c>
      <c r="GA245" t="s">
        <v>719</v>
      </c>
      <c r="GD245">
        <v>0</v>
      </c>
      <c r="GF245">
        <v>861351335</v>
      </c>
      <c r="GG245">
        <v>2</v>
      </c>
      <c r="GH245">
        <v>1</v>
      </c>
      <c r="GI245">
        <v>4</v>
      </c>
      <c r="GJ245">
        <v>0</v>
      </c>
      <c r="GK245">
        <f>ROUND(R245*(S12)/100,2)</f>
        <v>0</v>
      </c>
      <c r="GL245">
        <f t="shared" si="208"/>
        <v>0</v>
      </c>
      <c r="GM245">
        <f t="shared" si="209"/>
        <v>29135.19</v>
      </c>
      <c r="GN245">
        <f t="shared" si="210"/>
        <v>29135.19</v>
      </c>
      <c r="GO245">
        <f t="shared" si="211"/>
        <v>0</v>
      </c>
      <c r="GP245">
        <f t="shared" si="212"/>
        <v>0</v>
      </c>
      <c r="GR245">
        <v>0</v>
      </c>
      <c r="GS245">
        <v>3</v>
      </c>
      <c r="GT245">
        <v>0</v>
      </c>
      <c r="GU245" t="s">
        <v>719</v>
      </c>
      <c r="GV245">
        <f t="shared" si="213"/>
        <v>0</v>
      </c>
      <c r="GW245">
        <v>1</v>
      </c>
      <c r="GX245">
        <f t="shared" si="214"/>
        <v>0</v>
      </c>
      <c r="HA245">
        <v>0</v>
      </c>
      <c r="HB245">
        <v>0</v>
      </c>
      <c r="IK245">
        <v>0</v>
      </c>
    </row>
    <row r="246" spans="1:255" x14ac:dyDescent="0.2">
      <c r="A246" s="2">
        <v>17</v>
      </c>
      <c r="B246" s="2">
        <v>1</v>
      </c>
      <c r="C246" s="2">
        <f>ROW(SmtRes!A1165)</f>
        <v>1165</v>
      </c>
      <c r="D246" s="2">
        <f>ROW(EtalonRes!A1195)</f>
        <v>1195</v>
      </c>
      <c r="E246" s="2" t="s">
        <v>218</v>
      </c>
      <c r="F246" s="2" t="s">
        <v>777</v>
      </c>
      <c r="G246" s="2" t="s">
        <v>219</v>
      </c>
      <c r="H246" s="2" t="s">
        <v>774</v>
      </c>
      <c r="I246" s="2">
        <f>ROUND(68/100,9)</f>
        <v>0.68</v>
      </c>
      <c r="J246" s="2">
        <v>0</v>
      </c>
      <c r="K246" s="2"/>
      <c r="L246" s="2"/>
      <c r="M246" s="2"/>
      <c r="N246" s="2"/>
      <c r="O246" s="2">
        <f t="shared" si="181"/>
        <v>382.27</v>
      </c>
      <c r="P246" s="2">
        <f t="shared" si="182"/>
        <v>247.89</v>
      </c>
      <c r="Q246" s="2">
        <f t="shared" si="183"/>
        <v>15.32</v>
      </c>
      <c r="R246" s="2">
        <f t="shared" si="184"/>
        <v>1.68</v>
      </c>
      <c r="S246" s="2">
        <f t="shared" si="185"/>
        <v>119.06</v>
      </c>
      <c r="T246" s="2">
        <f t="shared" si="186"/>
        <v>0</v>
      </c>
      <c r="U246" s="2">
        <f t="shared" si="187"/>
        <v>15.896496000000001</v>
      </c>
      <c r="V246" s="2">
        <f t="shared" si="188"/>
        <v>0</v>
      </c>
      <c r="W246" s="2">
        <f t="shared" si="189"/>
        <v>0</v>
      </c>
      <c r="X246" s="2">
        <f t="shared" si="190"/>
        <v>126.78</v>
      </c>
      <c r="Y246" s="2">
        <f t="shared" si="191"/>
        <v>77.27</v>
      </c>
      <c r="Z246" s="2"/>
      <c r="AA246" s="2">
        <v>28925307</v>
      </c>
      <c r="AB246" s="2">
        <f t="shared" si="192"/>
        <v>562.17439999999999</v>
      </c>
      <c r="AC246" s="2">
        <f t="shared" si="193"/>
        <v>364.55</v>
      </c>
      <c r="AD246" s="2">
        <f t="shared" si="219"/>
        <v>22.53</v>
      </c>
      <c r="AE246" s="2">
        <f t="shared" si="220"/>
        <v>2.4750000000000001</v>
      </c>
      <c r="AF246" s="2">
        <f t="shared" si="221"/>
        <v>175.09440000000001</v>
      </c>
      <c r="AG246" s="2">
        <f t="shared" si="194"/>
        <v>0</v>
      </c>
      <c r="AH246" s="2">
        <f t="shared" si="222"/>
        <v>23.377199999999998</v>
      </c>
      <c r="AI246" s="2">
        <f t="shared" si="223"/>
        <v>0</v>
      </c>
      <c r="AJ246" s="2">
        <f t="shared" si="195"/>
        <v>0</v>
      </c>
      <c r="AK246" s="2">
        <v>506.45</v>
      </c>
      <c r="AL246" s="2">
        <v>364.55</v>
      </c>
      <c r="AM246" s="2">
        <v>15.02</v>
      </c>
      <c r="AN246" s="2">
        <v>1.65</v>
      </c>
      <c r="AO246" s="2">
        <v>126.88</v>
      </c>
      <c r="AP246" s="2">
        <v>0</v>
      </c>
      <c r="AQ246" s="2">
        <v>16.940000000000001</v>
      </c>
      <c r="AR246" s="2">
        <v>0</v>
      </c>
      <c r="AS246" s="2">
        <v>0</v>
      </c>
      <c r="AT246" s="2">
        <v>105</v>
      </c>
      <c r="AU246" s="2">
        <v>64</v>
      </c>
      <c r="AV246" s="2">
        <v>1</v>
      </c>
      <c r="AW246" s="2">
        <v>1</v>
      </c>
      <c r="AX246" s="2"/>
      <c r="AY246" s="2"/>
      <c r="AZ246" s="2">
        <v>1</v>
      </c>
      <c r="BA246" s="2">
        <v>1</v>
      </c>
      <c r="BB246" s="2">
        <v>1</v>
      </c>
      <c r="BC246" s="2">
        <v>1</v>
      </c>
      <c r="BD246" s="2" t="s">
        <v>719</v>
      </c>
      <c r="BE246" s="2" t="s">
        <v>719</v>
      </c>
      <c r="BF246" s="2" t="s">
        <v>719</v>
      </c>
      <c r="BG246" s="2" t="s">
        <v>719</v>
      </c>
      <c r="BH246" s="2">
        <v>0</v>
      </c>
      <c r="BI246" s="2">
        <v>1</v>
      </c>
      <c r="BJ246" s="2" t="s">
        <v>779</v>
      </c>
      <c r="BK246" s="2"/>
      <c r="BL246" s="2"/>
      <c r="BM246" s="2">
        <v>45001</v>
      </c>
      <c r="BN246" s="2">
        <v>0</v>
      </c>
      <c r="BO246" s="2" t="s">
        <v>719</v>
      </c>
      <c r="BP246" s="2">
        <v>0</v>
      </c>
      <c r="BQ246" s="2">
        <v>2</v>
      </c>
      <c r="BR246" s="2">
        <v>0</v>
      </c>
      <c r="BS246" s="2">
        <v>1</v>
      </c>
      <c r="BT246" s="2">
        <v>1</v>
      </c>
      <c r="BU246" s="2">
        <v>1</v>
      </c>
      <c r="BV246" s="2">
        <v>1</v>
      </c>
      <c r="BW246" s="2">
        <v>1</v>
      </c>
      <c r="BX246" s="2">
        <v>1</v>
      </c>
      <c r="BY246" s="2" t="s">
        <v>719</v>
      </c>
      <c r="BZ246" s="2">
        <v>105</v>
      </c>
      <c r="CA246" s="2">
        <v>75</v>
      </c>
      <c r="CB246" s="2"/>
      <c r="CC246" s="2"/>
      <c r="CD246" s="2"/>
      <c r="CE246" s="2"/>
      <c r="CF246" s="2">
        <v>0</v>
      </c>
      <c r="CG246" s="2">
        <v>0</v>
      </c>
      <c r="CH246" s="2"/>
      <c r="CI246" s="2"/>
      <c r="CJ246" s="2"/>
      <c r="CK246" s="2"/>
      <c r="CL246" s="2"/>
      <c r="CM246" s="2">
        <v>0</v>
      </c>
      <c r="CN246" s="2" t="s">
        <v>714</v>
      </c>
      <c r="CO246" s="2">
        <v>0</v>
      </c>
      <c r="CP246" s="2">
        <f t="shared" si="196"/>
        <v>382.27</v>
      </c>
      <c r="CQ246" s="2">
        <f t="shared" si="197"/>
        <v>364.55</v>
      </c>
      <c r="CR246" s="2">
        <f t="shared" si="198"/>
        <v>22.53</v>
      </c>
      <c r="CS246" s="2">
        <f t="shared" si="199"/>
        <v>2.4750000000000001</v>
      </c>
      <c r="CT246" s="2">
        <f t="shared" si="200"/>
        <v>175.09440000000001</v>
      </c>
      <c r="CU246" s="2">
        <f t="shared" si="201"/>
        <v>0</v>
      </c>
      <c r="CV246" s="2">
        <f t="shared" si="202"/>
        <v>23.377199999999998</v>
      </c>
      <c r="CW246" s="2">
        <f t="shared" si="203"/>
        <v>0</v>
      </c>
      <c r="CX246" s="2">
        <f t="shared" si="204"/>
        <v>0</v>
      </c>
      <c r="CY246" s="2">
        <f t="shared" si="205"/>
        <v>126.777</v>
      </c>
      <c r="CZ246" s="2">
        <f t="shared" si="206"/>
        <v>77.273600000000002</v>
      </c>
      <c r="DA246" s="2"/>
      <c r="DB246" s="2"/>
      <c r="DC246" s="2" t="s">
        <v>719</v>
      </c>
      <c r="DD246" s="2" t="s">
        <v>719</v>
      </c>
      <c r="DE246" s="2" t="s">
        <v>140</v>
      </c>
      <c r="DF246" s="2" t="s">
        <v>140</v>
      </c>
      <c r="DG246" s="2" t="s">
        <v>141</v>
      </c>
      <c r="DH246" s="2" t="s">
        <v>719</v>
      </c>
      <c r="DI246" s="2" t="s">
        <v>141</v>
      </c>
      <c r="DJ246" s="2" t="s">
        <v>140</v>
      </c>
      <c r="DK246" s="2" t="s">
        <v>719</v>
      </c>
      <c r="DL246" s="2" t="s">
        <v>719</v>
      </c>
      <c r="DM246" s="2" t="s">
        <v>719</v>
      </c>
      <c r="DN246" s="2">
        <v>0</v>
      </c>
      <c r="DO246" s="2">
        <v>0</v>
      </c>
      <c r="DP246" s="2">
        <v>1</v>
      </c>
      <c r="DQ246" s="2">
        <v>1</v>
      </c>
      <c r="DR246" s="2"/>
      <c r="DS246" s="2"/>
      <c r="DT246" s="2"/>
      <c r="DU246" s="2">
        <v>1005</v>
      </c>
      <c r="DV246" s="2" t="s">
        <v>774</v>
      </c>
      <c r="DW246" s="2" t="s">
        <v>774</v>
      </c>
      <c r="DX246" s="2">
        <v>100</v>
      </c>
      <c r="DY246" s="2"/>
      <c r="DZ246" s="2"/>
      <c r="EA246" s="2"/>
      <c r="EB246" s="2"/>
      <c r="EC246" s="2"/>
      <c r="ED246" s="2"/>
      <c r="EE246" s="2">
        <v>28232368</v>
      </c>
      <c r="EF246" s="2">
        <v>2</v>
      </c>
      <c r="EG246" s="2" t="s">
        <v>745</v>
      </c>
      <c r="EH246" s="2">
        <v>0</v>
      </c>
      <c r="EI246" s="2" t="s">
        <v>719</v>
      </c>
      <c r="EJ246" s="2">
        <v>1</v>
      </c>
      <c r="EK246" s="2">
        <v>45001</v>
      </c>
      <c r="EL246" s="2" t="s">
        <v>746</v>
      </c>
      <c r="EM246" s="2" t="s">
        <v>747</v>
      </c>
      <c r="EN246" s="2"/>
      <c r="EO246" s="2" t="s">
        <v>142</v>
      </c>
      <c r="EP246" s="2"/>
      <c r="EQ246" s="2">
        <v>0</v>
      </c>
      <c r="ER246" s="2">
        <v>506.45</v>
      </c>
      <c r="ES246" s="2">
        <v>364.55</v>
      </c>
      <c r="ET246" s="2">
        <v>15.02</v>
      </c>
      <c r="EU246" s="2">
        <v>1.65</v>
      </c>
      <c r="EV246" s="2">
        <v>126.88</v>
      </c>
      <c r="EW246" s="2">
        <v>16.940000000000001</v>
      </c>
      <c r="EX246" s="2">
        <v>0</v>
      </c>
      <c r="EY246" s="2">
        <v>0</v>
      </c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>
        <v>0</v>
      </c>
      <c r="FR246" s="2">
        <f t="shared" si="207"/>
        <v>0</v>
      </c>
      <c r="FS246" s="2">
        <v>0</v>
      </c>
      <c r="FT246" s="2"/>
      <c r="FU246" s="2" t="s">
        <v>749</v>
      </c>
      <c r="FV246" s="2"/>
      <c r="FW246" s="2"/>
      <c r="FX246" s="2">
        <v>105</v>
      </c>
      <c r="FY246" s="2">
        <v>63.75</v>
      </c>
      <c r="FZ246" s="2"/>
      <c r="GA246" s="2" t="s">
        <v>719</v>
      </c>
      <c r="GB246" s="2"/>
      <c r="GC246" s="2"/>
      <c r="GD246" s="2">
        <v>0</v>
      </c>
      <c r="GE246" s="2"/>
      <c r="GF246" s="2">
        <v>369388084</v>
      </c>
      <c r="GG246" s="2">
        <v>2</v>
      </c>
      <c r="GH246" s="2">
        <v>1</v>
      </c>
      <c r="GI246" s="2">
        <v>-2</v>
      </c>
      <c r="GJ246" s="2">
        <v>0</v>
      </c>
      <c r="GK246" s="2">
        <f>ROUND(R246*(R12)/100,2)</f>
        <v>0</v>
      </c>
      <c r="GL246" s="2">
        <f t="shared" si="208"/>
        <v>0</v>
      </c>
      <c r="GM246" s="2">
        <f t="shared" si="209"/>
        <v>586.32000000000005</v>
      </c>
      <c r="GN246" s="2">
        <f t="shared" si="210"/>
        <v>586.32000000000005</v>
      </c>
      <c r="GO246" s="2">
        <f t="shared" si="211"/>
        <v>0</v>
      </c>
      <c r="GP246" s="2">
        <f t="shared" si="212"/>
        <v>0</v>
      </c>
      <c r="GQ246" s="2"/>
      <c r="GR246" s="2">
        <v>0</v>
      </c>
      <c r="GS246" s="2">
        <v>3</v>
      </c>
      <c r="GT246" s="2">
        <v>0</v>
      </c>
      <c r="GU246" s="2" t="s">
        <v>719</v>
      </c>
      <c r="GV246" s="2">
        <f t="shared" si="213"/>
        <v>0</v>
      </c>
      <c r="GW246" s="2">
        <v>1</v>
      </c>
      <c r="GX246" s="2">
        <f t="shared" si="214"/>
        <v>0</v>
      </c>
      <c r="GY246" s="2"/>
      <c r="GZ246" s="2"/>
      <c r="HA246" s="2">
        <v>0</v>
      </c>
      <c r="HB246" s="2">
        <v>0</v>
      </c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>
        <v>0</v>
      </c>
      <c r="IL246" s="2"/>
      <c r="IM246" s="2"/>
      <c r="IN246" s="2"/>
      <c r="IO246" s="2"/>
      <c r="IP246" s="2"/>
      <c r="IQ246" s="2"/>
      <c r="IR246" s="2"/>
      <c r="IS246" s="2"/>
      <c r="IT246" s="2"/>
      <c r="IU246" s="2"/>
    </row>
    <row r="247" spans="1:255" x14ac:dyDescent="0.2">
      <c r="A247">
        <v>17</v>
      </c>
      <c r="B247">
        <v>1</v>
      </c>
      <c r="C247">
        <f>ROW(SmtRes!A1170)</f>
        <v>1170</v>
      </c>
      <c r="D247">
        <f>ROW(EtalonRes!A1200)</f>
        <v>1200</v>
      </c>
      <c r="E247" t="s">
        <v>218</v>
      </c>
      <c r="F247" t="s">
        <v>777</v>
      </c>
      <c r="G247" t="s">
        <v>219</v>
      </c>
      <c r="H247" t="s">
        <v>774</v>
      </c>
      <c r="I247">
        <f>ROUND(68/100,9)</f>
        <v>0.68</v>
      </c>
      <c r="J247">
        <v>0</v>
      </c>
      <c r="O247">
        <f t="shared" si="181"/>
        <v>3619.33</v>
      </c>
      <c r="P247">
        <f t="shared" si="182"/>
        <v>1291.53</v>
      </c>
      <c r="Q247">
        <f t="shared" si="183"/>
        <v>117.97</v>
      </c>
      <c r="R247">
        <f t="shared" si="184"/>
        <v>31.24</v>
      </c>
      <c r="S247">
        <f t="shared" si="185"/>
        <v>2209.83</v>
      </c>
      <c r="T247">
        <f t="shared" si="186"/>
        <v>0</v>
      </c>
      <c r="U247">
        <f t="shared" si="187"/>
        <v>15.896496000000001</v>
      </c>
      <c r="V247">
        <f t="shared" si="188"/>
        <v>0</v>
      </c>
      <c r="W247">
        <f t="shared" si="189"/>
        <v>0</v>
      </c>
      <c r="X247">
        <f t="shared" si="190"/>
        <v>1994.55</v>
      </c>
      <c r="Y247">
        <f t="shared" si="191"/>
        <v>1142.95</v>
      </c>
      <c r="AA247">
        <v>28925308</v>
      </c>
      <c r="AB247">
        <f t="shared" si="192"/>
        <v>562.17439999999999</v>
      </c>
      <c r="AC247">
        <f t="shared" si="193"/>
        <v>364.55</v>
      </c>
      <c r="AD247">
        <f t="shared" si="219"/>
        <v>22.53</v>
      </c>
      <c r="AE247">
        <f t="shared" si="220"/>
        <v>2.4750000000000001</v>
      </c>
      <c r="AF247">
        <f t="shared" si="221"/>
        <v>175.09440000000001</v>
      </c>
      <c r="AG247">
        <f t="shared" si="194"/>
        <v>0</v>
      </c>
      <c r="AH247">
        <f t="shared" si="222"/>
        <v>23.377199999999998</v>
      </c>
      <c r="AI247">
        <f t="shared" si="223"/>
        <v>0</v>
      </c>
      <c r="AJ247">
        <f t="shared" si="195"/>
        <v>0</v>
      </c>
      <c r="AK247">
        <v>506.45</v>
      </c>
      <c r="AL247">
        <v>364.55</v>
      </c>
      <c r="AM247">
        <v>15.02</v>
      </c>
      <c r="AN247">
        <v>1.65</v>
      </c>
      <c r="AO247">
        <v>126.88</v>
      </c>
      <c r="AP247">
        <v>0</v>
      </c>
      <c r="AQ247">
        <v>16.940000000000001</v>
      </c>
      <c r="AR247">
        <v>0</v>
      </c>
      <c r="AS247">
        <v>0</v>
      </c>
      <c r="AT247">
        <v>89</v>
      </c>
      <c r="AU247">
        <v>51</v>
      </c>
      <c r="AV247">
        <v>1</v>
      </c>
      <c r="AW247">
        <v>1</v>
      </c>
      <c r="AZ247">
        <v>1</v>
      </c>
      <c r="BA247">
        <v>18.559999999999999</v>
      </c>
      <c r="BB247">
        <v>7.7</v>
      </c>
      <c r="BC247">
        <v>5.21</v>
      </c>
      <c r="BD247" t="s">
        <v>719</v>
      </c>
      <c r="BE247" t="s">
        <v>719</v>
      </c>
      <c r="BF247" t="s">
        <v>719</v>
      </c>
      <c r="BG247" t="s">
        <v>719</v>
      </c>
      <c r="BH247">
        <v>0</v>
      </c>
      <c r="BI247">
        <v>1</v>
      </c>
      <c r="BJ247" t="s">
        <v>779</v>
      </c>
      <c r="BM247">
        <v>45001</v>
      </c>
      <c r="BN247">
        <v>0</v>
      </c>
      <c r="BO247" t="s">
        <v>750</v>
      </c>
      <c r="BP247">
        <v>1</v>
      </c>
      <c r="BQ247">
        <v>2</v>
      </c>
      <c r="BR247">
        <v>0</v>
      </c>
      <c r="BS247">
        <v>18.559999999999999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719</v>
      </c>
      <c r="BZ247">
        <v>105</v>
      </c>
      <c r="CA247">
        <v>75</v>
      </c>
      <c r="CF247">
        <v>0</v>
      </c>
      <c r="CG247">
        <v>0</v>
      </c>
      <c r="CM247">
        <v>0</v>
      </c>
      <c r="CN247" t="s">
        <v>714</v>
      </c>
      <c r="CO247">
        <v>0</v>
      </c>
      <c r="CP247">
        <f t="shared" si="196"/>
        <v>3619.33</v>
      </c>
      <c r="CQ247">
        <f t="shared" si="197"/>
        <v>1899.3054999999999</v>
      </c>
      <c r="CR247">
        <f t="shared" si="198"/>
        <v>173.48100000000002</v>
      </c>
      <c r="CS247">
        <f t="shared" si="199"/>
        <v>45.936</v>
      </c>
      <c r="CT247">
        <f t="shared" si="200"/>
        <v>3249.7520639999998</v>
      </c>
      <c r="CU247">
        <f t="shared" si="201"/>
        <v>0</v>
      </c>
      <c r="CV247">
        <f t="shared" si="202"/>
        <v>23.377199999999998</v>
      </c>
      <c r="CW247">
        <f t="shared" si="203"/>
        <v>0</v>
      </c>
      <c r="CX247">
        <f t="shared" si="204"/>
        <v>0</v>
      </c>
      <c r="CY247">
        <f t="shared" si="205"/>
        <v>1994.5522999999998</v>
      </c>
      <c r="CZ247">
        <f t="shared" si="206"/>
        <v>1142.9456999999998</v>
      </c>
      <c r="DC247" t="s">
        <v>719</v>
      </c>
      <c r="DD247" t="s">
        <v>719</v>
      </c>
      <c r="DE247" t="s">
        <v>140</v>
      </c>
      <c r="DF247" t="s">
        <v>140</v>
      </c>
      <c r="DG247" t="s">
        <v>141</v>
      </c>
      <c r="DH247" t="s">
        <v>719</v>
      </c>
      <c r="DI247" t="s">
        <v>141</v>
      </c>
      <c r="DJ247" t="s">
        <v>140</v>
      </c>
      <c r="DK247" t="s">
        <v>719</v>
      </c>
      <c r="DL247" t="s">
        <v>719</v>
      </c>
      <c r="DM247" t="s">
        <v>719</v>
      </c>
      <c r="DN247">
        <v>0</v>
      </c>
      <c r="DO247">
        <v>0</v>
      </c>
      <c r="DP247">
        <v>1</v>
      </c>
      <c r="DQ247">
        <v>1</v>
      </c>
      <c r="DU247">
        <v>1005</v>
      </c>
      <c r="DV247" t="s">
        <v>774</v>
      </c>
      <c r="DW247" t="s">
        <v>774</v>
      </c>
      <c r="DX247">
        <v>100</v>
      </c>
      <c r="EE247">
        <v>28232368</v>
      </c>
      <c r="EF247">
        <v>2</v>
      </c>
      <c r="EG247" t="s">
        <v>745</v>
      </c>
      <c r="EH247">
        <v>0</v>
      </c>
      <c r="EI247" t="s">
        <v>719</v>
      </c>
      <c r="EJ247">
        <v>1</v>
      </c>
      <c r="EK247">
        <v>45001</v>
      </c>
      <c r="EL247" t="s">
        <v>746</v>
      </c>
      <c r="EM247" t="s">
        <v>747</v>
      </c>
      <c r="EO247" t="s">
        <v>142</v>
      </c>
      <c r="EQ247">
        <v>0</v>
      </c>
      <c r="ER247">
        <v>506.45</v>
      </c>
      <c r="ES247">
        <v>364.55</v>
      </c>
      <c r="ET247">
        <v>15.02</v>
      </c>
      <c r="EU247">
        <v>1.65</v>
      </c>
      <c r="EV247">
        <v>126.88</v>
      </c>
      <c r="EW247">
        <v>16.940000000000001</v>
      </c>
      <c r="EX247">
        <v>0</v>
      </c>
      <c r="EY247">
        <v>0</v>
      </c>
      <c r="FQ247">
        <v>0</v>
      </c>
      <c r="FR247">
        <f t="shared" si="207"/>
        <v>0</v>
      </c>
      <c r="FS247">
        <v>0</v>
      </c>
      <c r="FU247" t="s">
        <v>749</v>
      </c>
      <c r="FV247" t="s">
        <v>749</v>
      </c>
      <c r="FW247" t="s">
        <v>751</v>
      </c>
      <c r="FX247">
        <v>105</v>
      </c>
      <c r="FY247">
        <v>63.75</v>
      </c>
      <c r="GA247" t="s">
        <v>719</v>
      </c>
      <c r="GD247">
        <v>0</v>
      </c>
      <c r="GF247">
        <v>369388084</v>
      </c>
      <c r="GG247">
        <v>2</v>
      </c>
      <c r="GH247">
        <v>1</v>
      </c>
      <c r="GI247">
        <v>4</v>
      </c>
      <c r="GJ247">
        <v>0</v>
      </c>
      <c r="GK247">
        <f>ROUND(R247*(S12)/100,2)</f>
        <v>0</v>
      </c>
      <c r="GL247">
        <f t="shared" si="208"/>
        <v>0</v>
      </c>
      <c r="GM247">
        <f t="shared" si="209"/>
        <v>6756.83</v>
      </c>
      <c r="GN247">
        <f t="shared" si="210"/>
        <v>6756.83</v>
      </c>
      <c r="GO247">
        <f t="shared" si="211"/>
        <v>0</v>
      </c>
      <c r="GP247">
        <f t="shared" si="212"/>
        <v>0</v>
      </c>
      <c r="GR247">
        <v>0</v>
      </c>
      <c r="GS247">
        <v>3</v>
      </c>
      <c r="GT247">
        <v>0</v>
      </c>
      <c r="GU247" t="s">
        <v>719</v>
      </c>
      <c r="GV247">
        <f t="shared" si="213"/>
        <v>0</v>
      </c>
      <c r="GW247">
        <v>1</v>
      </c>
      <c r="GX247">
        <f t="shared" si="214"/>
        <v>0</v>
      </c>
      <c r="HA247">
        <v>0</v>
      </c>
      <c r="HB247">
        <v>0</v>
      </c>
      <c r="IK247">
        <v>0</v>
      </c>
    </row>
    <row r="248" spans="1:255" x14ac:dyDescent="0.2">
      <c r="A248" s="2">
        <v>17</v>
      </c>
      <c r="B248" s="2">
        <v>1</v>
      </c>
      <c r="C248" s="2">
        <f>ROW(SmtRes!A1174)</f>
        <v>1174</v>
      </c>
      <c r="D248" s="2">
        <f>ROW(EtalonRes!A1205)</f>
        <v>1205</v>
      </c>
      <c r="E248" s="2" t="s">
        <v>220</v>
      </c>
      <c r="F248" s="2" t="s">
        <v>785</v>
      </c>
      <c r="G248" s="2" t="s">
        <v>221</v>
      </c>
      <c r="H248" s="2" t="s">
        <v>774</v>
      </c>
      <c r="I248" s="2">
        <f>ROUND(140/100,9)</f>
        <v>1.4</v>
      </c>
      <c r="J248" s="2">
        <v>0</v>
      </c>
      <c r="K248" s="2"/>
      <c r="L248" s="2"/>
      <c r="M248" s="2"/>
      <c r="N248" s="2"/>
      <c r="O248" s="2">
        <f t="shared" ref="O248:O267" si="224">ROUND(CP248,2)</f>
        <v>407.83</v>
      </c>
      <c r="P248" s="2">
        <f t="shared" ref="P248:P267" si="225">ROUND(CQ248*I248,2)</f>
        <v>39.659999999999997</v>
      </c>
      <c r="Q248" s="2">
        <f t="shared" ref="Q248:Q267" si="226">ROUND(CR248*I248,2)</f>
        <v>102.06</v>
      </c>
      <c r="R248" s="2">
        <f t="shared" ref="R248:R267" si="227">ROUND(CS248*I248,2)</f>
        <v>11.91</v>
      </c>
      <c r="S248" s="2">
        <f t="shared" ref="S248:S267" si="228">ROUND(CT248*I248,2)</f>
        <v>266.11</v>
      </c>
      <c r="T248" s="2">
        <f t="shared" ref="T248:T267" si="229">ROUND(CU248*I248,2)</f>
        <v>0</v>
      </c>
      <c r="U248" s="2">
        <f t="shared" ref="U248:U267" si="230">CV248*I248</f>
        <v>34.969200000000001</v>
      </c>
      <c r="V248" s="2">
        <f t="shared" ref="V248:V267" si="231">CW248*I248</f>
        <v>0</v>
      </c>
      <c r="W248" s="2">
        <f t="shared" ref="W248:W267" si="232">ROUND(CX248*I248,2)</f>
        <v>0</v>
      </c>
      <c r="X248" s="2">
        <f t="shared" ref="X248:X267" si="233">ROUND(CY248,2)</f>
        <v>278.02</v>
      </c>
      <c r="Y248" s="2">
        <f t="shared" ref="Y248:Y267" si="234">ROUND(CZ248,2)</f>
        <v>166.81</v>
      </c>
      <c r="Z248" s="2"/>
      <c r="AA248" s="2">
        <v>28925307</v>
      </c>
      <c r="AB248" s="2">
        <f t="shared" ref="AB248:AB267" si="235">ROUND((AC248+AD248+AF248),6)</f>
        <v>291.31119999999999</v>
      </c>
      <c r="AC248" s="2">
        <f t="shared" ref="AC248:AC267" si="236">ROUND((ES248),6)</f>
        <v>28.33</v>
      </c>
      <c r="AD248" s="2">
        <f t="shared" si="219"/>
        <v>72.900000000000006</v>
      </c>
      <c r="AE248" s="2">
        <f t="shared" si="220"/>
        <v>8.5050000000000008</v>
      </c>
      <c r="AF248" s="2">
        <f t="shared" si="221"/>
        <v>190.0812</v>
      </c>
      <c r="AG248" s="2">
        <f t="shared" ref="AG248:AG267" si="237">ROUND((AP248),6)</f>
        <v>0</v>
      </c>
      <c r="AH248" s="2">
        <f t="shared" si="222"/>
        <v>24.978000000000002</v>
      </c>
      <c r="AI248" s="2">
        <f t="shared" si="223"/>
        <v>0</v>
      </c>
      <c r="AJ248" s="2">
        <f t="shared" ref="AJ248:AJ267" si="238">ROUND((AS248),6)</f>
        <v>0</v>
      </c>
      <c r="AK248" s="2">
        <v>214.67</v>
      </c>
      <c r="AL248" s="2">
        <v>28.33</v>
      </c>
      <c r="AM248" s="2">
        <v>48.6</v>
      </c>
      <c r="AN248" s="2">
        <v>5.67</v>
      </c>
      <c r="AO248" s="2">
        <v>137.74</v>
      </c>
      <c r="AP248" s="2">
        <v>0</v>
      </c>
      <c r="AQ248" s="2">
        <v>18.100000000000001</v>
      </c>
      <c r="AR248" s="2">
        <v>0</v>
      </c>
      <c r="AS248" s="2">
        <v>0</v>
      </c>
      <c r="AT248" s="2">
        <v>100</v>
      </c>
      <c r="AU248" s="2">
        <v>60</v>
      </c>
      <c r="AV248" s="2">
        <v>1</v>
      </c>
      <c r="AW248" s="2">
        <v>1</v>
      </c>
      <c r="AX248" s="2"/>
      <c r="AY248" s="2"/>
      <c r="AZ248" s="2">
        <v>1</v>
      </c>
      <c r="BA248" s="2">
        <v>1</v>
      </c>
      <c r="BB248" s="2">
        <v>1</v>
      </c>
      <c r="BC248" s="2">
        <v>1</v>
      </c>
      <c r="BD248" s="2" t="s">
        <v>719</v>
      </c>
      <c r="BE248" s="2" t="s">
        <v>719</v>
      </c>
      <c r="BF248" s="2" t="s">
        <v>719</v>
      </c>
      <c r="BG248" s="2" t="s">
        <v>719</v>
      </c>
      <c r="BH248" s="2">
        <v>0</v>
      </c>
      <c r="BI248" s="2">
        <v>1</v>
      </c>
      <c r="BJ248" s="2" t="s">
        <v>787</v>
      </c>
      <c r="BK248" s="2"/>
      <c r="BL248" s="2"/>
      <c r="BM248" s="2">
        <v>26001</v>
      </c>
      <c r="BN248" s="2">
        <v>0</v>
      </c>
      <c r="BO248" s="2" t="s">
        <v>719</v>
      </c>
      <c r="BP248" s="2">
        <v>0</v>
      </c>
      <c r="BQ248" s="2">
        <v>2</v>
      </c>
      <c r="BR248" s="2">
        <v>0</v>
      </c>
      <c r="BS248" s="2">
        <v>1</v>
      </c>
      <c r="BT248" s="2">
        <v>1</v>
      </c>
      <c r="BU248" s="2">
        <v>1</v>
      </c>
      <c r="BV248" s="2">
        <v>1</v>
      </c>
      <c r="BW248" s="2">
        <v>1</v>
      </c>
      <c r="BX248" s="2">
        <v>1</v>
      </c>
      <c r="BY248" s="2" t="s">
        <v>719</v>
      </c>
      <c r="BZ248" s="2">
        <v>100</v>
      </c>
      <c r="CA248" s="2">
        <v>70</v>
      </c>
      <c r="CB248" s="2"/>
      <c r="CC248" s="2"/>
      <c r="CD248" s="2"/>
      <c r="CE248" s="2"/>
      <c r="CF248" s="2">
        <v>0</v>
      </c>
      <c r="CG248" s="2">
        <v>0</v>
      </c>
      <c r="CH248" s="2"/>
      <c r="CI248" s="2"/>
      <c r="CJ248" s="2"/>
      <c r="CK248" s="2"/>
      <c r="CL248" s="2"/>
      <c r="CM248" s="2">
        <v>0</v>
      </c>
      <c r="CN248" s="2" t="s">
        <v>714</v>
      </c>
      <c r="CO248" s="2">
        <v>0</v>
      </c>
      <c r="CP248" s="2">
        <f t="shared" ref="CP248:CP267" si="239">(P248+Q248+S248)</f>
        <v>407.83000000000004</v>
      </c>
      <c r="CQ248" s="2">
        <f t="shared" ref="CQ248:CQ267" si="240">AC248*BC248</f>
        <v>28.33</v>
      </c>
      <c r="CR248" s="2">
        <f t="shared" ref="CR248:CR267" si="241">AD248*BB248</f>
        <v>72.900000000000006</v>
      </c>
      <c r="CS248" s="2">
        <f t="shared" ref="CS248:CS267" si="242">AE248*BS248</f>
        <v>8.5050000000000008</v>
      </c>
      <c r="CT248" s="2">
        <f t="shared" ref="CT248:CT267" si="243">AF248*BA248</f>
        <v>190.0812</v>
      </c>
      <c r="CU248" s="2">
        <f t="shared" ref="CU248:CU267" si="244">AG248</f>
        <v>0</v>
      </c>
      <c r="CV248" s="2">
        <f t="shared" ref="CV248:CV267" si="245">AH248</f>
        <v>24.978000000000002</v>
      </c>
      <c r="CW248" s="2">
        <f t="shared" ref="CW248:CW267" si="246">AI248</f>
        <v>0</v>
      </c>
      <c r="CX248" s="2">
        <f t="shared" ref="CX248:CX267" si="247">AJ248</f>
        <v>0</v>
      </c>
      <c r="CY248" s="2">
        <f t="shared" ref="CY248:CY267" si="248">(((S248+R248)*AT248)/100)</f>
        <v>278.02000000000004</v>
      </c>
      <c r="CZ248" s="2">
        <f t="shared" ref="CZ248:CZ267" si="249">(((S248+R248)*AU248)/100)</f>
        <v>166.81200000000001</v>
      </c>
      <c r="DA248" s="2"/>
      <c r="DB248" s="2"/>
      <c r="DC248" s="2" t="s">
        <v>719</v>
      </c>
      <c r="DD248" s="2" t="s">
        <v>719</v>
      </c>
      <c r="DE248" s="2" t="s">
        <v>140</v>
      </c>
      <c r="DF248" s="2" t="s">
        <v>140</v>
      </c>
      <c r="DG248" s="2" t="s">
        <v>141</v>
      </c>
      <c r="DH248" s="2" t="s">
        <v>719</v>
      </c>
      <c r="DI248" s="2" t="s">
        <v>141</v>
      </c>
      <c r="DJ248" s="2" t="s">
        <v>140</v>
      </c>
      <c r="DK248" s="2" t="s">
        <v>719</v>
      </c>
      <c r="DL248" s="2" t="s">
        <v>719</v>
      </c>
      <c r="DM248" s="2" t="s">
        <v>719</v>
      </c>
      <c r="DN248" s="2">
        <v>0</v>
      </c>
      <c r="DO248" s="2">
        <v>0</v>
      </c>
      <c r="DP248" s="2">
        <v>1</v>
      </c>
      <c r="DQ248" s="2">
        <v>1</v>
      </c>
      <c r="DR248" s="2"/>
      <c r="DS248" s="2"/>
      <c r="DT248" s="2"/>
      <c r="DU248" s="2">
        <v>1005</v>
      </c>
      <c r="DV248" s="2" t="s">
        <v>774</v>
      </c>
      <c r="DW248" s="2" t="s">
        <v>774</v>
      </c>
      <c r="DX248" s="2">
        <v>100</v>
      </c>
      <c r="DY248" s="2"/>
      <c r="DZ248" s="2"/>
      <c r="EA248" s="2"/>
      <c r="EB248" s="2"/>
      <c r="EC248" s="2"/>
      <c r="ED248" s="2"/>
      <c r="EE248" s="2">
        <v>28232340</v>
      </c>
      <c r="EF248" s="2">
        <v>2</v>
      </c>
      <c r="EG248" s="2" t="s">
        <v>745</v>
      </c>
      <c r="EH248" s="2">
        <v>0</v>
      </c>
      <c r="EI248" s="2" t="s">
        <v>719</v>
      </c>
      <c r="EJ248" s="2">
        <v>1</v>
      </c>
      <c r="EK248" s="2">
        <v>26001</v>
      </c>
      <c r="EL248" s="2" t="s">
        <v>788</v>
      </c>
      <c r="EM248" s="2" t="s">
        <v>789</v>
      </c>
      <c r="EN248" s="2"/>
      <c r="EO248" s="2" t="s">
        <v>142</v>
      </c>
      <c r="EP248" s="2"/>
      <c r="EQ248" s="2">
        <v>256</v>
      </c>
      <c r="ER248" s="2">
        <v>214.67</v>
      </c>
      <c r="ES248" s="2">
        <v>28.33</v>
      </c>
      <c r="ET248" s="2">
        <v>48.6</v>
      </c>
      <c r="EU248" s="2">
        <v>5.67</v>
      </c>
      <c r="EV248" s="2">
        <v>137.74</v>
      </c>
      <c r="EW248" s="2">
        <v>18.100000000000001</v>
      </c>
      <c r="EX248" s="2">
        <v>0</v>
      </c>
      <c r="EY248" s="2">
        <v>0</v>
      </c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>
        <v>0</v>
      </c>
      <c r="FR248" s="2">
        <f t="shared" ref="FR248:FR267" si="250">ROUND(IF(AND(BH248=3,BI248=3),P248,0),2)</f>
        <v>0</v>
      </c>
      <c r="FS248" s="2">
        <v>0</v>
      </c>
      <c r="FT248" s="2"/>
      <c r="FU248" s="2" t="s">
        <v>749</v>
      </c>
      <c r="FV248" s="2"/>
      <c r="FW248" s="2"/>
      <c r="FX248" s="2">
        <v>100</v>
      </c>
      <c r="FY248" s="2">
        <v>59.5</v>
      </c>
      <c r="FZ248" s="2"/>
      <c r="GA248" s="2" t="s">
        <v>719</v>
      </c>
      <c r="GB248" s="2"/>
      <c r="GC248" s="2"/>
      <c r="GD248" s="2">
        <v>0</v>
      </c>
      <c r="GE248" s="2"/>
      <c r="GF248" s="2">
        <v>-1689455382</v>
      </c>
      <c r="GG248" s="2">
        <v>2</v>
      </c>
      <c r="GH248" s="2">
        <v>1</v>
      </c>
      <c r="GI248" s="2">
        <v>-2</v>
      </c>
      <c r="GJ248" s="2">
        <v>0</v>
      </c>
      <c r="GK248" s="2">
        <f>ROUND(R248*(R12)/100,2)</f>
        <v>0</v>
      </c>
      <c r="GL248" s="2">
        <f t="shared" ref="GL248:GL267" si="251">ROUND(IF(AND(BH248=3,BI248=3,FS248&lt;&gt;0),P248,0),2)</f>
        <v>0</v>
      </c>
      <c r="GM248" s="2">
        <f t="shared" ref="GM248:GM267" si="252">ROUND(O248+X248+Y248+GK248,2)+GX248</f>
        <v>852.66</v>
      </c>
      <c r="GN248" s="2">
        <f t="shared" ref="GN248:GN267" si="253">IF(OR(BI248=0,BI248=1),ROUND(O248+X248+Y248+GK248,2),0)</f>
        <v>852.66</v>
      </c>
      <c r="GO248" s="2">
        <f t="shared" ref="GO248:GO267" si="254">IF(BI248=2,ROUND(O248+X248+Y248+GK248,2),0)</f>
        <v>0</v>
      </c>
      <c r="GP248" s="2">
        <f t="shared" ref="GP248:GP267" si="255">IF(BI248=4,ROUND(O248+X248+Y248+GK248,2)+GX248,0)</f>
        <v>0</v>
      </c>
      <c r="GQ248" s="2"/>
      <c r="GR248" s="2">
        <v>0</v>
      </c>
      <c r="GS248" s="2">
        <v>3</v>
      </c>
      <c r="GT248" s="2">
        <v>0</v>
      </c>
      <c r="GU248" s="2" t="s">
        <v>719</v>
      </c>
      <c r="GV248" s="2">
        <f t="shared" ref="GV248:GV267" si="256">ROUND(GT248,6)</f>
        <v>0</v>
      </c>
      <c r="GW248" s="2">
        <v>1</v>
      </c>
      <c r="GX248" s="2">
        <f t="shared" ref="GX248:GX267" si="257">ROUND(GV248*GW248*I248,2)</f>
        <v>0</v>
      </c>
      <c r="GY248" s="2"/>
      <c r="GZ248" s="2"/>
      <c r="HA248" s="2">
        <v>0</v>
      </c>
      <c r="HB248" s="2">
        <v>0</v>
      </c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>
        <v>0</v>
      </c>
      <c r="IL248" s="2"/>
      <c r="IM248" s="2"/>
      <c r="IN248" s="2"/>
      <c r="IO248" s="2"/>
      <c r="IP248" s="2"/>
      <c r="IQ248" s="2"/>
      <c r="IR248" s="2"/>
      <c r="IS248" s="2"/>
      <c r="IT248" s="2"/>
      <c r="IU248" s="2"/>
    </row>
    <row r="249" spans="1:255" x14ac:dyDescent="0.2">
      <c r="A249">
        <v>17</v>
      </c>
      <c r="B249">
        <v>1</v>
      </c>
      <c r="C249">
        <f>ROW(SmtRes!A1178)</f>
        <v>1178</v>
      </c>
      <c r="D249">
        <f>ROW(EtalonRes!A1210)</f>
        <v>1210</v>
      </c>
      <c r="E249" t="s">
        <v>220</v>
      </c>
      <c r="F249" t="s">
        <v>785</v>
      </c>
      <c r="G249" t="s">
        <v>221</v>
      </c>
      <c r="H249" t="s">
        <v>774</v>
      </c>
      <c r="I249">
        <f>ROUND(140/100,9)</f>
        <v>1.4</v>
      </c>
      <c r="J249">
        <v>0</v>
      </c>
      <c r="O249">
        <f t="shared" si="224"/>
        <v>5931.57</v>
      </c>
      <c r="P249">
        <f t="shared" si="225"/>
        <v>206.64</v>
      </c>
      <c r="Q249">
        <f t="shared" si="226"/>
        <v>785.86</v>
      </c>
      <c r="R249">
        <f t="shared" si="227"/>
        <v>220.99</v>
      </c>
      <c r="S249">
        <f t="shared" si="228"/>
        <v>4939.07</v>
      </c>
      <c r="T249">
        <f t="shared" si="229"/>
        <v>0</v>
      </c>
      <c r="U249">
        <f t="shared" si="230"/>
        <v>34.969200000000001</v>
      </c>
      <c r="V249">
        <f t="shared" si="231"/>
        <v>0</v>
      </c>
      <c r="W249">
        <f t="shared" si="232"/>
        <v>0</v>
      </c>
      <c r="X249">
        <f t="shared" si="233"/>
        <v>4386.05</v>
      </c>
      <c r="Y249">
        <f t="shared" si="234"/>
        <v>2476.83</v>
      </c>
      <c r="AA249">
        <v>28925308</v>
      </c>
      <c r="AB249">
        <f t="shared" si="235"/>
        <v>291.31119999999999</v>
      </c>
      <c r="AC249">
        <f t="shared" si="236"/>
        <v>28.33</v>
      </c>
      <c r="AD249">
        <f t="shared" si="219"/>
        <v>72.900000000000006</v>
      </c>
      <c r="AE249">
        <f t="shared" si="220"/>
        <v>8.5050000000000008</v>
      </c>
      <c r="AF249">
        <f t="shared" si="221"/>
        <v>190.0812</v>
      </c>
      <c r="AG249">
        <f t="shared" si="237"/>
        <v>0</v>
      </c>
      <c r="AH249">
        <f t="shared" si="222"/>
        <v>24.978000000000002</v>
      </c>
      <c r="AI249">
        <f t="shared" si="223"/>
        <v>0</v>
      </c>
      <c r="AJ249">
        <f t="shared" si="238"/>
        <v>0</v>
      </c>
      <c r="AK249">
        <v>214.67</v>
      </c>
      <c r="AL249">
        <v>28.33</v>
      </c>
      <c r="AM249">
        <v>48.6</v>
      </c>
      <c r="AN249">
        <v>5.67</v>
      </c>
      <c r="AO249">
        <v>137.74</v>
      </c>
      <c r="AP249">
        <v>0</v>
      </c>
      <c r="AQ249">
        <v>18.100000000000001</v>
      </c>
      <c r="AR249">
        <v>0</v>
      </c>
      <c r="AS249">
        <v>0</v>
      </c>
      <c r="AT249">
        <v>85</v>
      </c>
      <c r="AU249">
        <v>48</v>
      </c>
      <c r="AV249">
        <v>1</v>
      </c>
      <c r="AW249">
        <v>1</v>
      </c>
      <c r="AZ249">
        <v>1</v>
      </c>
      <c r="BA249">
        <v>18.559999999999999</v>
      </c>
      <c r="BB249">
        <v>7.7</v>
      </c>
      <c r="BC249">
        <v>5.21</v>
      </c>
      <c r="BD249" t="s">
        <v>719</v>
      </c>
      <c r="BE249" t="s">
        <v>719</v>
      </c>
      <c r="BF249" t="s">
        <v>719</v>
      </c>
      <c r="BG249" t="s">
        <v>719</v>
      </c>
      <c r="BH249">
        <v>0</v>
      </c>
      <c r="BI249">
        <v>1</v>
      </c>
      <c r="BJ249" t="s">
        <v>787</v>
      </c>
      <c r="BM249">
        <v>26001</v>
      </c>
      <c r="BN249">
        <v>0</v>
      </c>
      <c r="BO249" t="s">
        <v>750</v>
      </c>
      <c r="BP249">
        <v>1</v>
      </c>
      <c r="BQ249">
        <v>2</v>
      </c>
      <c r="BR249">
        <v>0</v>
      </c>
      <c r="BS249">
        <v>18.559999999999999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719</v>
      </c>
      <c r="BZ249">
        <v>100</v>
      </c>
      <c r="CA249">
        <v>70</v>
      </c>
      <c r="CF249">
        <v>0</v>
      </c>
      <c r="CG249">
        <v>0</v>
      </c>
      <c r="CM249">
        <v>0</v>
      </c>
      <c r="CN249" t="s">
        <v>714</v>
      </c>
      <c r="CO249">
        <v>0</v>
      </c>
      <c r="CP249">
        <f t="shared" si="239"/>
        <v>5931.57</v>
      </c>
      <c r="CQ249">
        <f t="shared" si="240"/>
        <v>147.5993</v>
      </c>
      <c r="CR249">
        <f t="shared" si="241"/>
        <v>561.33000000000004</v>
      </c>
      <c r="CS249">
        <f t="shared" si="242"/>
        <v>157.8528</v>
      </c>
      <c r="CT249">
        <f t="shared" si="243"/>
        <v>3527.9070719999995</v>
      </c>
      <c r="CU249">
        <f t="shared" si="244"/>
        <v>0</v>
      </c>
      <c r="CV249">
        <f t="shared" si="245"/>
        <v>24.978000000000002</v>
      </c>
      <c r="CW249">
        <f t="shared" si="246"/>
        <v>0</v>
      </c>
      <c r="CX249">
        <f t="shared" si="247"/>
        <v>0</v>
      </c>
      <c r="CY249">
        <f t="shared" si="248"/>
        <v>4386.0509999999995</v>
      </c>
      <c r="CZ249">
        <f t="shared" si="249"/>
        <v>2476.8287999999998</v>
      </c>
      <c r="DC249" t="s">
        <v>719</v>
      </c>
      <c r="DD249" t="s">
        <v>719</v>
      </c>
      <c r="DE249" t="s">
        <v>140</v>
      </c>
      <c r="DF249" t="s">
        <v>140</v>
      </c>
      <c r="DG249" t="s">
        <v>141</v>
      </c>
      <c r="DH249" t="s">
        <v>719</v>
      </c>
      <c r="DI249" t="s">
        <v>141</v>
      </c>
      <c r="DJ249" t="s">
        <v>140</v>
      </c>
      <c r="DK249" t="s">
        <v>719</v>
      </c>
      <c r="DL249" t="s">
        <v>719</v>
      </c>
      <c r="DM249" t="s">
        <v>719</v>
      </c>
      <c r="DN249">
        <v>0</v>
      </c>
      <c r="DO249">
        <v>0</v>
      </c>
      <c r="DP249">
        <v>1</v>
      </c>
      <c r="DQ249">
        <v>1</v>
      </c>
      <c r="DU249">
        <v>1005</v>
      </c>
      <c r="DV249" t="s">
        <v>774</v>
      </c>
      <c r="DW249" t="s">
        <v>774</v>
      </c>
      <c r="DX249">
        <v>100</v>
      </c>
      <c r="EE249">
        <v>28232340</v>
      </c>
      <c r="EF249">
        <v>2</v>
      </c>
      <c r="EG249" t="s">
        <v>745</v>
      </c>
      <c r="EH249">
        <v>0</v>
      </c>
      <c r="EI249" t="s">
        <v>719</v>
      </c>
      <c r="EJ249">
        <v>1</v>
      </c>
      <c r="EK249">
        <v>26001</v>
      </c>
      <c r="EL249" t="s">
        <v>788</v>
      </c>
      <c r="EM249" t="s">
        <v>789</v>
      </c>
      <c r="EO249" t="s">
        <v>142</v>
      </c>
      <c r="EQ249">
        <v>256</v>
      </c>
      <c r="ER249">
        <v>214.67</v>
      </c>
      <c r="ES249">
        <v>28.33</v>
      </c>
      <c r="ET249">
        <v>48.6</v>
      </c>
      <c r="EU249">
        <v>5.67</v>
      </c>
      <c r="EV249">
        <v>137.74</v>
      </c>
      <c r="EW249">
        <v>18.100000000000001</v>
      </c>
      <c r="EX249">
        <v>0</v>
      </c>
      <c r="EY249">
        <v>0</v>
      </c>
      <c r="FQ249">
        <v>0</v>
      </c>
      <c r="FR249">
        <f t="shared" si="250"/>
        <v>0</v>
      </c>
      <c r="FS249">
        <v>0</v>
      </c>
      <c r="FU249" t="s">
        <v>749</v>
      </c>
      <c r="FV249" t="s">
        <v>749</v>
      </c>
      <c r="FW249" t="s">
        <v>751</v>
      </c>
      <c r="FX249">
        <v>100</v>
      </c>
      <c r="FY249">
        <v>59.5</v>
      </c>
      <c r="GA249" t="s">
        <v>719</v>
      </c>
      <c r="GD249">
        <v>0</v>
      </c>
      <c r="GF249">
        <v>-1689455382</v>
      </c>
      <c r="GG249">
        <v>2</v>
      </c>
      <c r="GH249">
        <v>1</v>
      </c>
      <c r="GI249">
        <v>4</v>
      </c>
      <c r="GJ249">
        <v>0</v>
      </c>
      <c r="GK249">
        <f>ROUND(R249*(S12)/100,2)</f>
        <v>0</v>
      </c>
      <c r="GL249">
        <f t="shared" si="251"/>
        <v>0</v>
      </c>
      <c r="GM249">
        <f t="shared" si="252"/>
        <v>12794.45</v>
      </c>
      <c r="GN249">
        <f t="shared" si="253"/>
        <v>12794.45</v>
      </c>
      <c r="GO249">
        <f t="shared" si="254"/>
        <v>0</v>
      </c>
      <c r="GP249">
        <f t="shared" si="255"/>
        <v>0</v>
      </c>
      <c r="GR249">
        <v>0</v>
      </c>
      <c r="GS249">
        <v>3</v>
      </c>
      <c r="GT249">
        <v>0</v>
      </c>
      <c r="GU249" t="s">
        <v>719</v>
      </c>
      <c r="GV249">
        <f t="shared" si="256"/>
        <v>0</v>
      </c>
      <c r="GW249">
        <v>1</v>
      </c>
      <c r="GX249">
        <f t="shared" si="257"/>
        <v>0</v>
      </c>
      <c r="HA249">
        <v>0</v>
      </c>
      <c r="HB249">
        <v>0</v>
      </c>
      <c r="IK249">
        <v>0</v>
      </c>
    </row>
    <row r="250" spans="1:255" x14ac:dyDescent="0.2">
      <c r="A250" s="2">
        <v>17</v>
      </c>
      <c r="B250" s="2">
        <v>1</v>
      </c>
      <c r="C250" s="2"/>
      <c r="D250" s="2"/>
      <c r="E250" s="2" t="s">
        <v>222</v>
      </c>
      <c r="F250" s="2" t="s">
        <v>223</v>
      </c>
      <c r="G250" s="2" t="s">
        <v>224</v>
      </c>
      <c r="H250" s="2" t="s">
        <v>225</v>
      </c>
      <c r="I250" s="2">
        <v>14.7</v>
      </c>
      <c r="J250" s="2">
        <v>0</v>
      </c>
      <c r="K250" s="2"/>
      <c r="L250" s="2"/>
      <c r="M250" s="2"/>
      <c r="N250" s="2"/>
      <c r="O250" s="2">
        <f t="shared" si="224"/>
        <v>367.06</v>
      </c>
      <c r="P250" s="2">
        <f t="shared" si="225"/>
        <v>367.06</v>
      </c>
      <c r="Q250" s="2">
        <f t="shared" si="226"/>
        <v>0</v>
      </c>
      <c r="R250" s="2">
        <f t="shared" si="227"/>
        <v>0</v>
      </c>
      <c r="S250" s="2">
        <f t="shared" si="228"/>
        <v>0</v>
      </c>
      <c r="T250" s="2">
        <f t="shared" si="229"/>
        <v>0</v>
      </c>
      <c r="U250" s="2">
        <f t="shared" si="230"/>
        <v>0</v>
      </c>
      <c r="V250" s="2">
        <f t="shared" si="231"/>
        <v>0</v>
      </c>
      <c r="W250" s="2">
        <f t="shared" si="232"/>
        <v>0</v>
      </c>
      <c r="X250" s="2">
        <f t="shared" si="233"/>
        <v>0</v>
      </c>
      <c r="Y250" s="2">
        <f t="shared" si="234"/>
        <v>0</v>
      </c>
      <c r="Z250" s="2"/>
      <c r="AA250" s="2">
        <v>28925307</v>
      </c>
      <c r="AB250" s="2">
        <f t="shared" si="235"/>
        <v>24.97</v>
      </c>
      <c r="AC250" s="2">
        <f t="shared" si="236"/>
        <v>24.97</v>
      </c>
      <c r="AD250" s="2">
        <f t="shared" ref="AD250:AD259" si="258">ROUND((((ET250)-(EU250))+AE250),6)</f>
        <v>0</v>
      </c>
      <c r="AE250" s="2">
        <f t="shared" ref="AE250:AE259" si="259">ROUND((EU250),6)</f>
        <v>0</v>
      </c>
      <c r="AF250" s="2">
        <f t="shared" ref="AF250:AF259" si="260">ROUND((EV250),6)</f>
        <v>0</v>
      </c>
      <c r="AG250" s="2">
        <f t="shared" si="237"/>
        <v>0</v>
      </c>
      <c r="AH250" s="2">
        <f t="shared" ref="AH250:AH259" si="261">(EW250)</f>
        <v>0</v>
      </c>
      <c r="AI250" s="2">
        <f t="shared" ref="AI250:AI259" si="262">(EX250)</f>
        <v>0</v>
      </c>
      <c r="AJ250" s="2">
        <f t="shared" si="238"/>
        <v>0</v>
      </c>
      <c r="AK250" s="2">
        <v>24.97</v>
      </c>
      <c r="AL250" s="2">
        <v>24.97</v>
      </c>
      <c r="AM250" s="2">
        <v>0</v>
      </c>
      <c r="AN250" s="2">
        <v>0</v>
      </c>
      <c r="AO250" s="2">
        <v>0</v>
      </c>
      <c r="AP250" s="2">
        <v>0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2">
        <v>1</v>
      </c>
      <c r="AW250" s="2">
        <v>1</v>
      </c>
      <c r="AX250" s="2"/>
      <c r="AY250" s="2"/>
      <c r="AZ250" s="2">
        <v>1</v>
      </c>
      <c r="BA250" s="2">
        <v>1</v>
      </c>
      <c r="BB250" s="2">
        <v>1</v>
      </c>
      <c r="BC250" s="2">
        <v>1</v>
      </c>
      <c r="BD250" s="2" t="s">
        <v>719</v>
      </c>
      <c r="BE250" s="2" t="s">
        <v>719</v>
      </c>
      <c r="BF250" s="2" t="s">
        <v>719</v>
      </c>
      <c r="BG250" s="2" t="s">
        <v>719</v>
      </c>
      <c r="BH250" s="2">
        <v>3</v>
      </c>
      <c r="BI250" s="2">
        <v>1</v>
      </c>
      <c r="BJ250" s="2" t="s">
        <v>226</v>
      </c>
      <c r="BK250" s="2"/>
      <c r="BL250" s="2"/>
      <c r="BM250" s="2">
        <v>500001</v>
      </c>
      <c r="BN250" s="2">
        <v>0</v>
      </c>
      <c r="BO250" s="2" t="s">
        <v>719</v>
      </c>
      <c r="BP250" s="2">
        <v>0</v>
      </c>
      <c r="BQ250" s="2">
        <v>8</v>
      </c>
      <c r="BR250" s="2">
        <v>0</v>
      </c>
      <c r="BS250" s="2">
        <v>1</v>
      </c>
      <c r="BT250" s="2">
        <v>1</v>
      </c>
      <c r="BU250" s="2">
        <v>1</v>
      </c>
      <c r="BV250" s="2">
        <v>1</v>
      </c>
      <c r="BW250" s="2">
        <v>1</v>
      </c>
      <c r="BX250" s="2">
        <v>1</v>
      </c>
      <c r="BY250" s="2" t="s">
        <v>719</v>
      </c>
      <c r="BZ250" s="2">
        <v>0</v>
      </c>
      <c r="CA250" s="2">
        <v>0</v>
      </c>
      <c r="CB250" s="2"/>
      <c r="CC250" s="2"/>
      <c r="CD250" s="2"/>
      <c r="CE250" s="2"/>
      <c r="CF250" s="2">
        <v>0</v>
      </c>
      <c r="CG250" s="2">
        <v>0</v>
      </c>
      <c r="CH250" s="2"/>
      <c r="CI250" s="2"/>
      <c r="CJ250" s="2"/>
      <c r="CK250" s="2"/>
      <c r="CL250" s="2"/>
      <c r="CM250" s="2">
        <v>0</v>
      </c>
      <c r="CN250" s="2" t="s">
        <v>719</v>
      </c>
      <c r="CO250" s="2">
        <v>0</v>
      </c>
      <c r="CP250" s="2">
        <f t="shared" si="239"/>
        <v>367.06</v>
      </c>
      <c r="CQ250" s="2">
        <f t="shared" si="240"/>
        <v>24.97</v>
      </c>
      <c r="CR250" s="2">
        <f t="shared" si="241"/>
        <v>0</v>
      </c>
      <c r="CS250" s="2">
        <f t="shared" si="242"/>
        <v>0</v>
      </c>
      <c r="CT250" s="2">
        <f t="shared" si="243"/>
        <v>0</v>
      </c>
      <c r="CU250" s="2">
        <f t="shared" si="244"/>
        <v>0</v>
      </c>
      <c r="CV250" s="2">
        <f t="shared" si="245"/>
        <v>0</v>
      </c>
      <c r="CW250" s="2">
        <f t="shared" si="246"/>
        <v>0</v>
      </c>
      <c r="CX250" s="2">
        <f t="shared" si="247"/>
        <v>0</v>
      </c>
      <c r="CY250" s="2">
        <f t="shared" si="248"/>
        <v>0</v>
      </c>
      <c r="CZ250" s="2">
        <f t="shared" si="249"/>
        <v>0</v>
      </c>
      <c r="DA250" s="2"/>
      <c r="DB250" s="2"/>
      <c r="DC250" s="2" t="s">
        <v>719</v>
      </c>
      <c r="DD250" s="2" t="s">
        <v>719</v>
      </c>
      <c r="DE250" s="2" t="s">
        <v>719</v>
      </c>
      <c r="DF250" s="2" t="s">
        <v>719</v>
      </c>
      <c r="DG250" s="2" t="s">
        <v>719</v>
      </c>
      <c r="DH250" s="2" t="s">
        <v>719</v>
      </c>
      <c r="DI250" s="2" t="s">
        <v>719</v>
      </c>
      <c r="DJ250" s="2" t="s">
        <v>719</v>
      </c>
      <c r="DK250" s="2" t="s">
        <v>719</v>
      </c>
      <c r="DL250" s="2" t="s">
        <v>719</v>
      </c>
      <c r="DM250" s="2" t="s">
        <v>719</v>
      </c>
      <c r="DN250" s="2">
        <v>0</v>
      </c>
      <c r="DO250" s="2">
        <v>0</v>
      </c>
      <c r="DP250" s="2">
        <v>1</v>
      </c>
      <c r="DQ250" s="2">
        <v>1</v>
      </c>
      <c r="DR250" s="2"/>
      <c r="DS250" s="2"/>
      <c r="DT250" s="2"/>
      <c r="DU250" s="2">
        <v>1005</v>
      </c>
      <c r="DV250" s="2" t="s">
        <v>225</v>
      </c>
      <c r="DW250" s="2" t="s">
        <v>225</v>
      </c>
      <c r="DX250" s="2">
        <v>1</v>
      </c>
      <c r="DY250" s="2"/>
      <c r="DZ250" s="2"/>
      <c r="EA250" s="2"/>
      <c r="EB250" s="2"/>
      <c r="EC250" s="2"/>
      <c r="ED250" s="2"/>
      <c r="EE250" s="2">
        <v>28232233</v>
      </c>
      <c r="EF250" s="2">
        <v>8</v>
      </c>
      <c r="EG250" s="2" t="s">
        <v>150</v>
      </c>
      <c r="EH250" s="2">
        <v>0</v>
      </c>
      <c r="EI250" s="2" t="s">
        <v>719</v>
      </c>
      <c r="EJ250" s="2">
        <v>1</v>
      </c>
      <c r="EK250" s="2">
        <v>500001</v>
      </c>
      <c r="EL250" s="2" t="s">
        <v>151</v>
      </c>
      <c r="EM250" s="2" t="s">
        <v>152</v>
      </c>
      <c r="EN250" s="2"/>
      <c r="EO250" s="2" t="s">
        <v>719</v>
      </c>
      <c r="EP250" s="2"/>
      <c r="EQ250" s="2">
        <v>0</v>
      </c>
      <c r="ER250" s="2">
        <v>24.97</v>
      </c>
      <c r="ES250" s="2">
        <v>24.97</v>
      </c>
      <c r="ET250" s="2">
        <v>0</v>
      </c>
      <c r="EU250" s="2">
        <v>0</v>
      </c>
      <c r="EV250" s="2">
        <v>0</v>
      </c>
      <c r="EW250" s="2">
        <v>0</v>
      </c>
      <c r="EX250" s="2">
        <v>0</v>
      </c>
      <c r="EY250" s="2">
        <v>0</v>
      </c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>
        <v>0</v>
      </c>
      <c r="FR250" s="2">
        <f t="shared" si="250"/>
        <v>0</v>
      </c>
      <c r="FS250" s="2">
        <v>0</v>
      </c>
      <c r="FT250" s="2"/>
      <c r="FU250" s="2"/>
      <c r="FV250" s="2"/>
      <c r="FW250" s="2"/>
      <c r="FX250" s="2">
        <v>0</v>
      </c>
      <c r="FY250" s="2">
        <v>0</v>
      </c>
      <c r="FZ250" s="2"/>
      <c r="GA250" s="2" t="s">
        <v>719</v>
      </c>
      <c r="GB250" s="2"/>
      <c r="GC250" s="2"/>
      <c r="GD250" s="2">
        <v>0</v>
      </c>
      <c r="GE250" s="2"/>
      <c r="GF250" s="2">
        <v>1231624790</v>
      </c>
      <c r="GG250" s="2">
        <v>2</v>
      </c>
      <c r="GH250" s="2">
        <v>1</v>
      </c>
      <c r="GI250" s="2">
        <v>-2</v>
      </c>
      <c r="GJ250" s="2">
        <v>0</v>
      </c>
      <c r="GK250" s="2">
        <f>ROUND(R250*(R12)/100,2)</f>
        <v>0</v>
      </c>
      <c r="GL250" s="2">
        <f t="shared" si="251"/>
        <v>0</v>
      </c>
      <c r="GM250" s="2">
        <f t="shared" si="252"/>
        <v>367.06</v>
      </c>
      <c r="GN250" s="2">
        <f t="shared" si="253"/>
        <v>367.06</v>
      </c>
      <c r="GO250" s="2">
        <f t="shared" si="254"/>
        <v>0</v>
      </c>
      <c r="GP250" s="2">
        <f t="shared" si="255"/>
        <v>0</v>
      </c>
      <c r="GQ250" s="2"/>
      <c r="GR250" s="2">
        <v>0</v>
      </c>
      <c r="GS250" s="2">
        <v>3</v>
      </c>
      <c r="GT250" s="2">
        <v>0</v>
      </c>
      <c r="GU250" s="2" t="s">
        <v>719</v>
      </c>
      <c r="GV250" s="2">
        <f t="shared" si="256"/>
        <v>0</v>
      </c>
      <c r="GW250" s="2">
        <v>1</v>
      </c>
      <c r="GX250" s="2">
        <f t="shared" si="257"/>
        <v>0</v>
      </c>
      <c r="GY250" s="2"/>
      <c r="GZ250" s="2"/>
      <c r="HA250" s="2">
        <v>0</v>
      </c>
      <c r="HB250" s="2">
        <v>0</v>
      </c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>
        <v>0</v>
      </c>
      <c r="IL250" s="2"/>
      <c r="IM250" s="2"/>
      <c r="IN250" s="2"/>
      <c r="IO250" s="2"/>
      <c r="IP250" s="2"/>
      <c r="IQ250" s="2"/>
      <c r="IR250" s="2"/>
      <c r="IS250" s="2"/>
      <c r="IT250" s="2"/>
      <c r="IU250" s="2"/>
    </row>
    <row r="251" spans="1:255" x14ac:dyDescent="0.2">
      <c r="A251">
        <v>17</v>
      </c>
      <c r="B251">
        <v>1</v>
      </c>
      <c r="E251" t="s">
        <v>222</v>
      </c>
      <c r="F251" t="s">
        <v>223</v>
      </c>
      <c r="G251" t="s">
        <v>224</v>
      </c>
      <c r="H251" t="s">
        <v>225</v>
      </c>
      <c r="I251">
        <v>14.7</v>
      </c>
      <c r="J251">
        <v>0</v>
      </c>
      <c r="O251">
        <f t="shared" si="224"/>
        <v>1912.38</v>
      </c>
      <c r="P251">
        <f t="shared" si="225"/>
        <v>1912.38</v>
      </c>
      <c r="Q251">
        <f t="shared" si="226"/>
        <v>0</v>
      </c>
      <c r="R251">
        <f t="shared" si="227"/>
        <v>0</v>
      </c>
      <c r="S251">
        <f t="shared" si="228"/>
        <v>0</v>
      </c>
      <c r="T251">
        <f t="shared" si="229"/>
        <v>0</v>
      </c>
      <c r="U251">
        <f t="shared" si="230"/>
        <v>0</v>
      </c>
      <c r="V251">
        <f t="shared" si="231"/>
        <v>0</v>
      </c>
      <c r="W251">
        <f t="shared" si="232"/>
        <v>0</v>
      </c>
      <c r="X251">
        <f t="shared" si="233"/>
        <v>0</v>
      </c>
      <c r="Y251">
        <f t="shared" si="234"/>
        <v>0</v>
      </c>
      <c r="AA251">
        <v>28925308</v>
      </c>
      <c r="AB251">
        <f t="shared" si="235"/>
        <v>24.97</v>
      </c>
      <c r="AC251">
        <f t="shared" si="236"/>
        <v>24.97</v>
      </c>
      <c r="AD251">
        <f t="shared" si="258"/>
        <v>0</v>
      </c>
      <c r="AE251">
        <f t="shared" si="259"/>
        <v>0</v>
      </c>
      <c r="AF251">
        <f t="shared" si="260"/>
        <v>0</v>
      </c>
      <c r="AG251">
        <f t="shared" si="237"/>
        <v>0</v>
      </c>
      <c r="AH251">
        <f t="shared" si="261"/>
        <v>0</v>
      </c>
      <c r="AI251">
        <f t="shared" si="262"/>
        <v>0</v>
      </c>
      <c r="AJ251">
        <f t="shared" si="238"/>
        <v>0</v>
      </c>
      <c r="AK251">
        <v>24.97</v>
      </c>
      <c r="AL251">
        <v>24.97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5.21</v>
      </c>
      <c r="BD251" t="s">
        <v>719</v>
      </c>
      <c r="BE251" t="s">
        <v>719</v>
      </c>
      <c r="BF251" t="s">
        <v>719</v>
      </c>
      <c r="BG251" t="s">
        <v>719</v>
      </c>
      <c r="BH251">
        <v>3</v>
      </c>
      <c r="BI251">
        <v>1</v>
      </c>
      <c r="BJ251" t="s">
        <v>226</v>
      </c>
      <c r="BM251">
        <v>500001</v>
      </c>
      <c r="BN251">
        <v>0</v>
      </c>
      <c r="BO251" t="s">
        <v>750</v>
      </c>
      <c r="BP251">
        <v>1</v>
      </c>
      <c r="BQ251">
        <v>8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719</v>
      </c>
      <c r="BZ251">
        <v>0</v>
      </c>
      <c r="CA251">
        <v>0</v>
      </c>
      <c r="CF251">
        <v>0</v>
      </c>
      <c r="CG251">
        <v>0</v>
      </c>
      <c r="CM251">
        <v>0</v>
      </c>
      <c r="CN251" t="s">
        <v>719</v>
      </c>
      <c r="CO251">
        <v>0</v>
      </c>
      <c r="CP251">
        <f t="shared" si="239"/>
        <v>1912.38</v>
      </c>
      <c r="CQ251">
        <f t="shared" si="240"/>
        <v>130.09369999999998</v>
      </c>
      <c r="CR251">
        <f t="shared" si="241"/>
        <v>0</v>
      </c>
      <c r="CS251">
        <f t="shared" si="242"/>
        <v>0</v>
      </c>
      <c r="CT251">
        <f t="shared" si="243"/>
        <v>0</v>
      </c>
      <c r="CU251">
        <f t="shared" si="244"/>
        <v>0</v>
      </c>
      <c r="CV251">
        <f t="shared" si="245"/>
        <v>0</v>
      </c>
      <c r="CW251">
        <f t="shared" si="246"/>
        <v>0</v>
      </c>
      <c r="CX251">
        <f t="shared" si="247"/>
        <v>0</v>
      </c>
      <c r="CY251">
        <f t="shared" si="248"/>
        <v>0</v>
      </c>
      <c r="CZ251">
        <f t="shared" si="249"/>
        <v>0</v>
      </c>
      <c r="DC251" t="s">
        <v>719</v>
      </c>
      <c r="DD251" t="s">
        <v>719</v>
      </c>
      <c r="DE251" t="s">
        <v>719</v>
      </c>
      <c r="DF251" t="s">
        <v>719</v>
      </c>
      <c r="DG251" t="s">
        <v>719</v>
      </c>
      <c r="DH251" t="s">
        <v>719</v>
      </c>
      <c r="DI251" t="s">
        <v>719</v>
      </c>
      <c r="DJ251" t="s">
        <v>719</v>
      </c>
      <c r="DK251" t="s">
        <v>719</v>
      </c>
      <c r="DL251" t="s">
        <v>719</v>
      </c>
      <c r="DM251" t="s">
        <v>719</v>
      </c>
      <c r="DN251">
        <v>0</v>
      </c>
      <c r="DO251">
        <v>0</v>
      </c>
      <c r="DP251">
        <v>1</v>
      </c>
      <c r="DQ251">
        <v>1</v>
      </c>
      <c r="DU251">
        <v>1005</v>
      </c>
      <c r="DV251" t="s">
        <v>225</v>
      </c>
      <c r="DW251" t="s">
        <v>225</v>
      </c>
      <c r="DX251">
        <v>1</v>
      </c>
      <c r="EE251">
        <v>28232233</v>
      </c>
      <c r="EF251">
        <v>8</v>
      </c>
      <c r="EG251" t="s">
        <v>150</v>
      </c>
      <c r="EH251">
        <v>0</v>
      </c>
      <c r="EI251" t="s">
        <v>719</v>
      </c>
      <c r="EJ251">
        <v>1</v>
      </c>
      <c r="EK251">
        <v>500001</v>
      </c>
      <c r="EL251" t="s">
        <v>151</v>
      </c>
      <c r="EM251" t="s">
        <v>152</v>
      </c>
      <c r="EO251" t="s">
        <v>719</v>
      </c>
      <c r="EQ251">
        <v>0</v>
      </c>
      <c r="ER251">
        <v>24.97</v>
      </c>
      <c r="ES251">
        <v>24.97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FQ251">
        <v>0</v>
      </c>
      <c r="FR251">
        <f t="shared" si="250"/>
        <v>0</v>
      </c>
      <c r="FS251">
        <v>0</v>
      </c>
      <c r="FX251">
        <v>0</v>
      </c>
      <c r="FY251">
        <v>0</v>
      </c>
      <c r="GA251" t="s">
        <v>719</v>
      </c>
      <c r="GD251">
        <v>0</v>
      </c>
      <c r="GF251">
        <v>1231624790</v>
      </c>
      <c r="GG251">
        <v>2</v>
      </c>
      <c r="GH251">
        <v>1</v>
      </c>
      <c r="GI251">
        <v>4</v>
      </c>
      <c r="GJ251">
        <v>0</v>
      </c>
      <c r="GK251">
        <f>ROUND(R251*(S12)/100,2)</f>
        <v>0</v>
      </c>
      <c r="GL251">
        <f t="shared" si="251"/>
        <v>0</v>
      </c>
      <c r="GM251">
        <f t="shared" si="252"/>
        <v>1912.38</v>
      </c>
      <c r="GN251">
        <f t="shared" si="253"/>
        <v>1912.38</v>
      </c>
      <c r="GO251">
        <f t="shared" si="254"/>
        <v>0</v>
      </c>
      <c r="GP251">
        <f t="shared" si="255"/>
        <v>0</v>
      </c>
      <c r="GR251">
        <v>0</v>
      </c>
      <c r="GS251">
        <v>3</v>
      </c>
      <c r="GT251">
        <v>0</v>
      </c>
      <c r="GU251" t="s">
        <v>719</v>
      </c>
      <c r="GV251">
        <f t="shared" si="256"/>
        <v>0</v>
      </c>
      <c r="GW251">
        <v>1</v>
      </c>
      <c r="GX251">
        <f t="shared" si="257"/>
        <v>0</v>
      </c>
      <c r="HA251">
        <v>0</v>
      </c>
      <c r="HB251">
        <v>0</v>
      </c>
      <c r="IK251">
        <v>0</v>
      </c>
    </row>
    <row r="252" spans="1:255" x14ac:dyDescent="0.2">
      <c r="A252" s="2">
        <v>17</v>
      </c>
      <c r="B252" s="2">
        <v>1</v>
      </c>
      <c r="C252" s="2">
        <f>ROW(SmtRes!A1188)</f>
        <v>1188</v>
      </c>
      <c r="D252" s="2">
        <f>ROW(EtalonRes!A1220)</f>
        <v>1220</v>
      </c>
      <c r="E252" s="2" t="s">
        <v>227</v>
      </c>
      <c r="F252" s="2" t="s">
        <v>781</v>
      </c>
      <c r="G252" s="2" t="s">
        <v>228</v>
      </c>
      <c r="H252" s="2" t="s">
        <v>742</v>
      </c>
      <c r="I252" s="2">
        <v>0.03</v>
      </c>
      <c r="J252" s="2">
        <v>0</v>
      </c>
      <c r="K252" s="2"/>
      <c r="L252" s="2"/>
      <c r="M252" s="2"/>
      <c r="N252" s="2"/>
      <c r="O252" s="2">
        <f t="shared" si="224"/>
        <v>211.74</v>
      </c>
      <c r="P252" s="2">
        <f t="shared" si="225"/>
        <v>134.96</v>
      </c>
      <c r="Q252" s="2">
        <f t="shared" si="226"/>
        <v>61.46</v>
      </c>
      <c r="R252" s="2">
        <f t="shared" si="227"/>
        <v>4.34</v>
      </c>
      <c r="S252" s="2">
        <f t="shared" si="228"/>
        <v>15.32</v>
      </c>
      <c r="T252" s="2">
        <f t="shared" si="229"/>
        <v>0</v>
      </c>
      <c r="U252" s="2">
        <f t="shared" si="230"/>
        <v>1.5473999999999999</v>
      </c>
      <c r="V252" s="2">
        <f t="shared" si="231"/>
        <v>0</v>
      </c>
      <c r="W252" s="2">
        <f t="shared" si="232"/>
        <v>0</v>
      </c>
      <c r="X252" s="2">
        <f t="shared" si="233"/>
        <v>20.64</v>
      </c>
      <c r="Y252" s="2">
        <f t="shared" si="234"/>
        <v>12.58</v>
      </c>
      <c r="Z252" s="2"/>
      <c r="AA252" s="2">
        <v>28925307</v>
      </c>
      <c r="AB252" s="2">
        <f t="shared" si="235"/>
        <v>7057.98</v>
      </c>
      <c r="AC252" s="2">
        <f t="shared" si="236"/>
        <v>4498.6499999999996</v>
      </c>
      <c r="AD252" s="2">
        <f t="shared" si="258"/>
        <v>2048.69</v>
      </c>
      <c r="AE252" s="2">
        <f t="shared" si="259"/>
        <v>144.61000000000001</v>
      </c>
      <c r="AF252" s="2">
        <f t="shared" si="260"/>
        <v>510.64</v>
      </c>
      <c r="AG252" s="2">
        <f t="shared" si="237"/>
        <v>0</v>
      </c>
      <c r="AH252" s="2">
        <f t="shared" si="261"/>
        <v>51.58</v>
      </c>
      <c r="AI252" s="2">
        <f t="shared" si="262"/>
        <v>0</v>
      </c>
      <c r="AJ252" s="2">
        <f t="shared" si="238"/>
        <v>0</v>
      </c>
      <c r="AK252" s="2">
        <v>7057.98</v>
      </c>
      <c r="AL252" s="2">
        <v>4498.6499999999996</v>
      </c>
      <c r="AM252" s="2">
        <v>2048.69</v>
      </c>
      <c r="AN252" s="2">
        <v>144.61000000000001</v>
      </c>
      <c r="AO252" s="2">
        <v>510.64</v>
      </c>
      <c r="AP252" s="2">
        <v>0</v>
      </c>
      <c r="AQ252" s="2">
        <v>51.58</v>
      </c>
      <c r="AR252" s="2">
        <v>0</v>
      </c>
      <c r="AS252" s="2">
        <v>0</v>
      </c>
      <c r="AT252" s="2">
        <v>105</v>
      </c>
      <c r="AU252" s="2">
        <v>64</v>
      </c>
      <c r="AV252" s="2">
        <v>1</v>
      </c>
      <c r="AW252" s="2">
        <v>1</v>
      </c>
      <c r="AX252" s="2"/>
      <c r="AY252" s="2"/>
      <c r="AZ252" s="2">
        <v>1</v>
      </c>
      <c r="BA252" s="2">
        <v>1</v>
      </c>
      <c r="BB252" s="2">
        <v>1</v>
      </c>
      <c r="BC252" s="2">
        <v>1</v>
      </c>
      <c r="BD252" s="2" t="s">
        <v>719</v>
      </c>
      <c r="BE252" s="2" t="s">
        <v>719</v>
      </c>
      <c r="BF252" s="2" t="s">
        <v>719</v>
      </c>
      <c r="BG252" s="2" t="s">
        <v>719</v>
      </c>
      <c r="BH252" s="2">
        <v>0</v>
      </c>
      <c r="BI252" s="2">
        <v>1</v>
      </c>
      <c r="BJ252" s="2" t="s">
        <v>783</v>
      </c>
      <c r="BK252" s="2"/>
      <c r="BL252" s="2"/>
      <c r="BM252" s="2">
        <v>45001</v>
      </c>
      <c r="BN252" s="2">
        <v>0</v>
      </c>
      <c r="BO252" s="2" t="s">
        <v>719</v>
      </c>
      <c r="BP252" s="2">
        <v>0</v>
      </c>
      <c r="BQ252" s="2">
        <v>2</v>
      </c>
      <c r="BR252" s="2">
        <v>0</v>
      </c>
      <c r="BS252" s="2">
        <v>1</v>
      </c>
      <c r="BT252" s="2">
        <v>1</v>
      </c>
      <c r="BU252" s="2">
        <v>1</v>
      </c>
      <c r="BV252" s="2">
        <v>1</v>
      </c>
      <c r="BW252" s="2">
        <v>1</v>
      </c>
      <c r="BX252" s="2">
        <v>1</v>
      </c>
      <c r="BY252" s="2" t="s">
        <v>719</v>
      </c>
      <c r="BZ252" s="2">
        <v>105</v>
      </c>
      <c r="CA252" s="2">
        <v>75</v>
      </c>
      <c r="CB252" s="2"/>
      <c r="CC252" s="2"/>
      <c r="CD252" s="2"/>
      <c r="CE252" s="2"/>
      <c r="CF252" s="2">
        <v>0</v>
      </c>
      <c r="CG252" s="2">
        <v>0</v>
      </c>
      <c r="CH252" s="2"/>
      <c r="CI252" s="2"/>
      <c r="CJ252" s="2"/>
      <c r="CK252" s="2"/>
      <c r="CL252" s="2"/>
      <c r="CM252" s="2">
        <v>0</v>
      </c>
      <c r="CN252" s="2" t="s">
        <v>719</v>
      </c>
      <c r="CO252" s="2">
        <v>0</v>
      </c>
      <c r="CP252" s="2">
        <f t="shared" si="239"/>
        <v>211.74</v>
      </c>
      <c r="CQ252" s="2">
        <f t="shared" si="240"/>
        <v>4498.6499999999996</v>
      </c>
      <c r="CR252" s="2">
        <f t="shared" si="241"/>
        <v>2048.69</v>
      </c>
      <c r="CS252" s="2">
        <f t="shared" si="242"/>
        <v>144.61000000000001</v>
      </c>
      <c r="CT252" s="2">
        <f t="shared" si="243"/>
        <v>510.64</v>
      </c>
      <c r="CU252" s="2">
        <f t="shared" si="244"/>
        <v>0</v>
      </c>
      <c r="CV252" s="2">
        <f t="shared" si="245"/>
        <v>51.58</v>
      </c>
      <c r="CW252" s="2">
        <f t="shared" si="246"/>
        <v>0</v>
      </c>
      <c r="CX252" s="2">
        <f t="shared" si="247"/>
        <v>0</v>
      </c>
      <c r="CY252" s="2">
        <f t="shared" si="248"/>
        <v>20.643000000000001</v>
      </c>
      <c r="CZ252" s="2">
        <f t="shared" si="249"/>
        <v>12.5824</v>
      </c>
      <c r="DA252" s="2"/>
      <c r="DB252" s="2"/>
      <c r="DC252" s="2" t="s">
        <v>719</v>
      </c>
      <c r="DD252" s="2" t="s">
        <v>719</v>
      </c>
      <c r="DE252" s="2" t="s">
        <v>719</v>
      </c>
      <c r="DF252" s="2" t="s">
        <v>719</v>
      </c>
      <c r="DG252" s="2" t="s">
        <v>719</v>
      </c>
      <c r="DH252" s="2" t="s">
        <v>719</v>
      </c>
      <c r="DI252" s="2" t="s">
        <v>719</v>
      </c>
      <c r="DJ252" s="2" t="s">
        <v>719</v>
      </c>
      <c r="DK252" s="2" t="s">
        <v>719</v>
      </c>
      <c r="DL252" s="2" t="s">
        <v>719</v>
      </c>
      <c r="DM252" s="2" t="s">
        <v>719</v>
      </c>
      <c r="DN252" s="2">
        <v>0</v>
      </c>
      <c r="DO252" s="2">
        <v>0</v>
      </c>
      <c r="DP252" s="2">
        <v>1</v>
      </c>
      <c r="DQ252" s="2">
        <v>1</v>
      </c>
      <c r="DR252" s="2"/>
      <c r="DS252" s="2"/>
      <c r="DT252" s="2"/>
      <c r="DU252" s="2">
        <v>1007</v>
      </c>
      <c r="DV252" s="2" t="s">
        <v>742</v>
      </c>
      <c r="DW252" s="2" t="s">
        <v>742</v>
      </c>
      <c r="DX252" s="2">
        <v>1</v>
      </c>
      <c r="DY252" s="2"/>
      <c r="DZ252" s="2"/>
      <c r="EA252" s="2"/>
      <c r="EB252" s="2"/>
      <c r="EC252" s="2"/>
      <c r="ED252" s="2"/>
      <c r="EE252" s="2">
        <v>28232368</v>
      </c>
      <c r="EF252" s="2">
        <v>2</v>
      </c>
      <c r="EG252" s="2" t="s">
        <v>745</v>
      </c>
      <c r="EH252" s="2">
        <v>0</v>
      </c>
      <c r="EI252" s="2" t="s">
        <v>719</v>
      </c>
      <c r="EJ252" s="2">
        <v>1</v>
      </c>
      <c r="EK252" s="2">
        <v>45001</v>
      </c>
      <c r="EL252" s="2" t="s">
        <v>746</v>
      </c>
      <c r="EM252" s="2" t="s">
        <v>747</v>
      </c>
      <c r="EN252" s="2"/>
      <c r="EO252" s="2" t="s">
        <v>719</v>
      </c>
      <c r="EP252" s="2"/>
      <c r="EQ252" s="2">
        <v>0</v>
      </c>
      <c r="ER252" s="2">
        <v>7057.98</v>
      </c>
      <c r="ES252" s="2">
        <v>4498.6499999999996</v>
      </c>
      <c r="ET252" s="2">
        <v>2048.69</v>
      </c>
      <c r="EU252" s="2">
        <v>144.61000000000001</v>
      </c>
      <c r="EV252" s="2">
        <v>510.64</v>
      </c>
      <c r="EW252" s="2">
        <v>51.58</v>
      </c>
      <c r="EX252" s="2">
        <v>0</v>
      </c>
      <c r="EY252" s="2">
        <v>0</v>
      </c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>
        <v>0</v>
      </c>
      <c r="FR252" s="2">
        <f t="shared" si="250"/>
        <v>0</v>
      </c>
      <c r="FS252" s="2">
        <v>0</v>
      </c>
      <c r="FT252" s="2"/>
      <c r="FU252" s="2" t="s">
        <v>749</v>
      </c>
      <c r="FV252" s="2"/>
      <c r="FW252" s="2"/>
      <c r="FX252" s="2">
        <v>105</v>
      </c>
      <c r="FY252" s="2">
        <v>63.75</v>
      </c>
      <c r="FZ252" s="2"/>
      <c r="GA252" s="2" t="s">
        <v>719</v>
      </c>
      <c r="GB252" s="2"/>
      <c r="GC252" s="2"/>
      <c r="GD252" s="2">
        <v>0</v>
      </c>
      <c r="GE252" s="2"/>
      <c r="GF252" s="2">
        <v>-10721832</v>
      </c>
      <c r="GG252" s="2">
        <v>2</v>
      </c>
      <c r="GH252" s="2">
        <v>1</v>
      </c>
      <c r="GI252" s="2">
        <v>-2</v>
      </c>
      <c r="GJ252" s="2">
        <v>0</v>
      </c>
      <c r="GK252" s="2">
        <f>ROUND(R252*(R12)/100,2)</f>
        <v>0</v>
      </c>
      <c r="GL252" s="2">
        <f t="shared" si="251"/>
        <v>0</v>
      </c>
      <c r="GM252" s="2">
        <f t="shared" si="252"/>
        <v>244.96</v>
      </c>
      <c r="GN252" s="2">
        <f t="shared" si="253"/>
        <v>244.96</v>
      </c>
      <c r="GO252" s="2">
        <f t="shared" si="254"/>
        <v>0</v>
      </c>
      <c r="GP252" s="2">
        <f t="shared" si="255"/>
        <v>0</v>
      </c>
      <c r="GQ252" s="2"/>
      <c r="GR252" s="2">
        <v>0</v>
      </c>
      <c r="GS252" s="2">
        <v>3</v>
      </c>
      <c r="GT252" s="2">
        <v>0</v>
      </c>
      <c r="GU252" s="2" t="s">
        <v>719</v>
      </c>
      <c r="GV252" s="2">
        <f t="shared" si="256"/>
        <v>0</v>
      </c>
      <c r="GW252" s="2">
        <v>1</v>
      </c>
      <c r="GX252" s="2">
        <f t="shared" si="257"/>
        <v>0</v>
      </c>
      <c r="GY252" s="2"/>
      <c r="GZ252" s="2"/>
      <c r="HA252" s="2">
        <v>0</v>
      </c>
      <c r="HB252" s="2">
        <v>0</v>
      </c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>
        <v>0</v>
      </c>
      <c r="IL252" s="2"/>
      <c r="IM252" s="2"/>
      <c r="IN252" s="2"/>
      <c r="IO252" s="2"/>
      <c r="IP252" s="2"/>
      <c r="IQ252" s="2"/>
      <c r="IR252" s="2"/>
      <c r="IS252" s="2"/>
      <c r="IT252" s="2"/>
      <c r="IU252" s="2"/>
    </row>
    <row r="253" spans="1:255" x14ac:dyDescent="0.2">
      <c r="A253">
        <v>17</v>
      </c>
      <c r="B253">
        <v>1</v>
      </c>
      <c r="C253">
        <f>ROW(SmtRes!A1198)</f>
        <v>1198</v>
      </c>
      <c r="D253">
        <f>ROW(EtalonRes!A1230)</f>
        <v>1230</v>
      </c>
      <c r="E253" t="s">
        <v>227</v>
      </c>
      <c r="F253" t="s">
        <v>781</v>
      </c>
      <c r="G253" t="s">
        <v>228</v>
      </c>
      <c r="H253" t="s">
        <v>742</v>
      </c>
      <c r="I253">
        <v>0.03</v>
      </c>
      <c r="J253">
        <v>0</v>
      </c>
      <c r="O253">
        <f t="shared" si="224"/>
        <v>1460.71</v>
      </c>
      <c r="P253">
        <f t="shared" si="225"/>
        <v>703.14</v>
      </c>
      <c r="Q253">
        <f t="shared" si="226"/>
        <v>473.25</v>
      </c>
      <c r="R253">
        <f t="shared" si="227"/>
        <v>80.52</v>
      </c>
      <c r="S253">
        <f t="shared" si="228"/>
        <v>284.32</v>
      </c>
      <c r="T253">
        <f t="shared" si="229"/>
        <v>0</v>
      </c>
      <c r="U253">
        <f t="shared" si="230"/>
        <v>1.5473999999999999</v>
      </c>
      <c r="V253">
        <f t="shared" si="231"/>
        <v>0</v>
      </c>
      <c r="W253">
        <f t="shared" si="232"/>
        <v>0</v>
      </c>
      <c r="X253">
        <f t="shared" si="233"/>
        <v>324.70999999999998</v>
      </c>
      <c r="Y253">
        <f t="shared" si="234"/>
        <v>186.07</v>
      </c>
      <c r="AA253">
        <v>28925308</v>
      </c>
      <c r="AB253">
        <f t="shared" si="235"/>
        <v>7057.98</v>
      </c>
      <c r="AC253">
        <f t="shared" si="236"/>
        <v>4498.6499999999996</v>
      </c>
      <c r="AD253">
        <f t="shared" si="258"/>
        <v>2048.69</v>
      </c>
      <c r="AE253">
        <f t="shared" si="259"/>
        <v>144.61000000000001</v>
      </c>
      <c r="AF253">
        <f t="shared" si="260"/>
        <v>510.64</v>
      </c>
      <c r="AG253">
        <f t="shared" si="237"/>
        <v>0</v>
      </c>
      <c r="AH253">
        <f t="shared" si="261"/>
        <v>51.58</v>
      </c>
      <c r="AI253">
        <f t="shared" si="262"/>
        <v>0</v>
      </c>
      <c r="AJ253">
        <f t="shared" si="238"/>
        <v>0</v>
      </c>
      <c r="AK253">
        <v>7057.98</v>
      </c>
      <c r="AL253">
        <v>4498.6499999999996</v>
      </c>
      <c r="AM253">
        <v>2048.69</v>
      </c>
      <c r="AN253">
        <v>144.61000000000001</v>
      </c>
      <c r="AO253">
        <v>510.64</v>
      </c>
      <c r="AP253">
        <v>0</v>
      </c>
      <c r="AQ253">
        <v>51.58</v>
      </c>
      <c r="AR253">
        <v>0</v>
      </c>
      <c r="AS253">
        <v>0</v>
      </c>
      <c r="AT253">
        <v>89</v>
      </c>
      <c r="AU253">
        <v>51</v>
      </c>
      <c r="AV253">
        <v>1</v>
      </c>
      <c r="AW253">
        <v>1</v>
      </c>
      <c r="AZ253">
        <v>1</v>
      </c>
      <c r="BA253">
        <v>18.559999999999999</v>
      </c>
      <c r="BB253">
        <v>7.7</v>
      </c>
      <c r="BC253">
        <v>5.21</v>
      </c>
      <c r="BD253" t="s">
        <v>719</v>
      </c>
      <c r="BE253" t="s">
        <v>719</v>
      </c>
      <c r="BF253" t="s">
        <v>719</v>
      </c>
      <c r="BG253" t="s">
        <v>719</v>
      </c>
      <c r="BH253">
        <v>0</v>
      </c>
      <c r="BI253">
        <v>1</v>
      </c>
      <c r="BJ253" t="s">
        <v>783</v>
      </c>
      <c r="BM253">
        <v>45001</v>
      </c>
      <c r="BN253">
        <v>0</v>
      </c>
      <c r="BO253" t="s">
        <v>750</v>
      </c>
      <c r="BP253">
        <v>1</v>
      </c>
      <c r="BQ253">
        <v>2</v>
      </c>
      <c r="BR253">
        <v>0</v>
      </c>
      <c r="BS253">
        <v>18.559999999999999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719</v>
      </c>
      <c r="BZ253">
        <v>105</v>
      </c>
      <c r="CA253">
        <v>75</v>
      </c>
      <c r="CF253">
        <v>0</v>
      </c>
      <c r="CG253">
        <v>0</v>
      </c>
      <c r="CM253">
        <v>0</v>
      </c>
      <c r="CN253" t="s">
        <v>719</v>
      </c>
      <c r="CO253">
        <v>0</v>
      </c>
      <c r="CP253">
        <f t="shared" si="239"/>
        <v>1460.7099999999998</v>
      </c>
      <c r="CQ253">
        <f t="shared" si="240"/>
        <v>23437.966499999999</v>
      </c>
      <c r="CR253">
        <f t="shared" si="241"/>
        <v>15774.913</v>
      </c>
      <c r="CS253">
        <f t="shared" si="242"/>
        <v>2683.9616000000001</v>
      </c>
      <c r="CT253">
        <f t="shared" si="243"/>
        <v>9477.4784</v>
      </c>
      <c r="CU253">
        <f t="shared" si="244"/>
        <v>0</v>
      </c>
      <c r="CV253">
        <f t="shared" si="245"/>
        <v>51.58</v>
      </c>
      <c r="CW253">
        <f t="shared" si="246"/>
        <v>0</v>
      </c>
      <c r="CX253">
        <f t="shared" si="247"/>
        <v>0</v>
      </c>
      <c r="CY253">
        <f t="shared" si="248"/>
        <v>324.70759999999996</v>
      </c>
      <c r="CZ253">
        <f t="shared" si="249"/>
        <v>186.0684</v>
      </c>
      <c r="DC253" t="s">
        <v>719</v>
      </c>
      <c r="DD253" t="s">
        <v>719</v>
      </c>
      <c r="DE253" t="s">
        <v>719</v>
      </c>
      <c r="DF253" t="s">
        <v>719</v>
      </c>
      <c r="DG253" t="s">
        <v>719</v>
      </c>
      <c r="DH253" t="s">
        <v>719</v>
      </c>
      <c r="DI253" t="s">
        <v>719</v>
      </c>
      <c r="DJ253" t="s">
        <v>719</v>
      </c>
      <c r="DK253" t="s">
        <v>719</v>
      </c>
      <c r="DL253" t="s">
        <v>719</v>
      </c>
      <c r="DM253" t="s">
        <v>719</v>
      </c>
      <c r="DN253">
        <v>0</v>
      </c>
      <c r="DO253">
        <v>0</v>
      </c>
      <c r="DP253">
        <v>1</v>
      </c>
      <c r="DQ253">
        <v>1</v>
      </c>
      <c r="DU253">
        <v>1007</v>
      </c>
      <c r="DV253" t="s">
        <v>742</v>
      </c>
      <c r="DW253" t="s">
        <v>742</v>
      </c>
      <c r="DX253">
        <v>1</v>
      </c>
      <c r="EE253">
        <v>28232368</v>
      </c>
      <c r="EF253">
        <v>2</v>
      </c>
      <c r="EG253" t="s">
        <v>745</v>
      </c>
      <c r="EH253">
        <v>0</v>
      </c>
      <c r="EI253" t="s">
        <v>719</v>
      </c>
      <c r="EJ253">
        <v>1</v>
      </c>
      <c r="EK253">
        <v>45001</v>
      </c>
      <c r="EL253" t="s">
        <v>746</v>
      </c>
      <c r="EM253" t="s">
        <v>747</v>
      </c>
      <c r="EO253" t="s">
        <v>719</v>
      </c>
      <c r="EQ253">
        <v>0</v>
      </c>
      <c r="ER253">
        <v>7057.98</v>
      </c>
      <c r="ES253">
        <v>4498.6499999999996</v>
      </c>
      <c r="ET253">
        <v>2048.69</v>
      </c>
      <c r="EU253">
        <v>144.61000000000001</v>
      </c>
      <c r="EV253">
        <v>510.64</v>
      </c>
      <c r="EW253">
        <v>51.58</v>
      </c>
      <c r="EX253">
        <v>0</v>
      </c>
      <c r="EY253">
        <v>0</v>
      </c>
      <c r="FQ253">
        <v>0</v>
      </c>
      <c r="FR253">
        <f t="shared" si="250"/>
        <v>0</v>
      </c>
      <c r="FS253">
        <v>0</v>
      </c>
      <c r="FU253" t="s">
        <v>749</v>
      </c>
      <c r="FV253" t="s">
        <v>749</v>
      </c>
      <c r="FW253" t="s">
        <v>751</v>
      </c>
      <c r="FX253">
        <v>105</v>
      </c>
      <c r="FY253">
        <v>63.75</v>
      </c>
      <c r="GA253" t="s">
        <v>719</v>
      </c>
      <c r="GD253">
        <v>0</v>
      </c>
      <c r="GF253">
        <v>-10721832</v>
      </c>
      <c r="GG253">
        <v>2</v>
      </c>
      <c r="GH253">
        <v>1</v>
      </c>
      <c r="GI253">
        <v>4</v>
      </c>
      <c r="GJ253">
        <v>0</v>
      </c>
      <c r="GK253">
        <f>ROUND(R253*(S12)/100,2)</f>
        <v>0</v>
      </c>
      <c r="GL253">
        <f t="shared" si="251"/>
        <v>0</v>
      </c>
      <c r="GM253">
        <f t="shared" si="252"/>
        <v>1971.49</v>
      </c>
      <c r="GN253">
        <f t="shared" si="253"/>
        <v>1971.49</v>
      </c>
      <c r="GO253">
        <f t="shared" si="254"/>
        <v>0</v>
      </c>
      <c r="GP253">
        <f t="shared" si="255"/>
        <v>0</v>
      </c>
      <c r="GR253">
        <v>0</v>
      </c>
      <c r="GS253">
        <v>3</v>
      </c>
      <c r="GT253">
        <v>0</v>
      </c>
      <c r="GU253" t="s">
        <v>719</v>
      </c>
      <c r="GV253">
        <f t="shared" si="256"/>
        <v>0</v>
      </c>
      <c r="GW253">
        <v>1</v>
      </c>
      <c r="GX253">
        <f t="shared" si="257"/>
        <v>0</v>
      </c>
      <c r="HA253">
        <v>0</v>
      </c>
      <c r="HB253">
        <v>0</v>
      </c>
      <c r="IK253">
        <v>0</v>
      </c>
    </row>
    <row r="254" spans="1:255" x14ac:dyDescent="0.2">
      <c r="A254" s="2">
        <v>17</v>
      </c>
      <c r="B254" s="2">
        <v>1</v>
      </c>
      <c r="C254" s="2">
        <f>ROW(SmtRes!A1203)</f>
        <v>1203</v>
      </c>
      <c r="D254" s="2">
        <f>ROW(EtalonRes!A1235)</f>
        <v>1235</v>
      </c>
      <c r="E254" s="2" t="s">
        <v>229</v>
      </c>
      <c r="F254" s="2" t="s">
        <v>230</v>
      </c>
      <c r="G254" s="2" t="s">
        <v>231</v>
      </c>
      <c r="H254" s="2" t="s">
        <v>774</v>
      </c>
      <c r="I254" s="2">
        <f>ROUND(90/100,9)</f>
        <v>0.9</v>
      </c>
      <c r="J254" s="2">
        <v>0</v>
      </c>
      <c r="K254" s="2"/>
      <c r="L254" s="2"/>
      <c r="M254" s="2"/>
      <c r="N254" s="2"/>
      <c r="O254" s="2">
        <f t="shared" si="224"/>
        <v>653.37</v>
      </c>
      <c r="P254" s="2">
        <f t="shared" si="225"/>
        <v>482.08</v>
      </c>
      <c r="Q254" s="2">
        <f t="shared" si="226"/>
        <v>82.78</v>
      </c>
      <c r="R254" s="2">
        <f t="shared" si="227"/>
        <v>8.8699999999999992</v>
      </c>
      <c r="S254" s="2">
        <f t="shared" si="228"/>
        <v>88.51</v>
      </c>
      <c r="T254" s="2">
        <f t="shared" si="229"/>
        <v>0</v>
      </c>
      <c r="U254" s="2">
        <f t="shared" si="230"/>
        <v>11.817</v>
      </c>
      <c r="V254" s="2">
        <f t="shared" si="231"/>
        <v>0</v>
      </c>
      <c r="W254" s="2">
        <f t="shared" si="232"/>
        <v>0</v>
      </c>
      <c r="X254" s="2">
        <f t="shared" si="233"/>
        <v>102.25</v>
      </c>
      <c r="Y254" s="2">
        <f t="shared" si="234"/>
        <v>62.32</v>
      </c>
      <c r="Z254" s="2"/>
      <c r="AA254" s="2">
        <v>28925307</v>
      </c>
      <c r="AB254" s="2">
        <f t="shared" si="235"/>
        <v>725.96</v>
      </c>
      <c r="AC254" s="2">
        <f t="shared" si="236"/>
        <v>535.64</v>
      </c>
      <c r="AD254" s="2">
        <f t="shared" si="258"/>
        <v>91.98</v>
      </c>
      <c r="AE254" s="2">
        <f t="shared" si="259"/>
        <v>9.86</v>
      </c>
      <c r="AF254" s="2">
        <f t="shared" si="260"/>
        <v>98.34</v>
      </c>
      <c r="AG254" s="2">
        <f t="shared" si="237"/>
        <v>0</v>
      </c>
      <c r="AH254" s="2">
        <f t="shared" si="261"/>
        <v>13.13</v>
      </c>
      <c r="AI254" s="2">
        <f t="shared" si="262"/>
        <v>0</v>
      </c>
      <c r="AJ254" s="2">
        <f t="shared" si="238"/>
        <v>0</v>
      </c>
      <c r="AK254" s="2">
        <v>725.96</v>
      </c>
      <c r="AL254" s="2">
        <v>535.64</v>
      </c>
      <c r="AM254" s="2">
        <v>91.98</v>
      </c>
      <c r="AN254" s="2">
        <v>9.86</v>
      </c>
      <c r="AO254" s="2">
        <v>98.34</v>
      </c>
      <c r="AP254" s="2">
        <v>0</v>
      </c>
      <c r="AQ254" s="2">
        <v>13.13</v>
      </c>
      <c r="AR254" s="2">
        <v>0</v>
      </c>
      <c r="AS254" s="2">
        <v>0</v>
      </c>
      <c r="AT254" s="2">
        <v>105</v>
      </c>
      <c r="AU254" s="2">
        <v>64</v>
      </c>
      <c r="AV254" s="2">
        <v>1</v>
      </c>
      <c r="AW254" s="2">
        <v>1</v>
      </c>
      <c r="AX254" s="2"/>
      <c r="AY254" s="2"/>
      <c r="AZ254" s="2">
        <v>1</v>
      </c>
      <c r="BA254" s="2">
        <v>1</v>
      </c>
      <c r="BB254" s="2">
        <v>1</v>
      </c>
      <c r="BC254" s="2">
        <v>1</v>
      </c>
      <c r="BD254" s="2" t="s">
        <v>719</v>
      </c>
      <c r="BE254" s="2" t="s">
        <v>719</v>
      </c>
      <c r="BF254" s="2" t="s">
        <v>719</v>
      </c>
      <c r="BG254" s="2" t="s">
        <v>719</v>
      </c>
      <c r="BH254" s="2">
        <v>0</v>
      </c>
      <c r="BI254" s="2">
        <v>1</v>
      </c>
      <c r="BJ254" s="2" t="s">
        <v>232</v>
      </c>
      <c r="BK254" s="2"/>
      <c r="BL254" s="2"/>
      <c r="BM254" s="2">
        <v>45001</v>
      </c>
      <c r="BN254" s="2">
        <v>0</v>
      </c>
      <c r="BO254" s="2" t="s">
        <v>719</v>
      </c>
      <c r="BP254" s="2">
        <v>0</v>
      </c>
      <c r="BQ254" s="2">
        <v>2</v>
      </c>
      <c r="BR254" s="2">
        <v>0</v>
      </c>
      <c r="BS254" s="2">
        <v>1</v>
      </c>
      <c r="BT254" s="2">
        <v>1</v>
      </c>
      <c r="BU254" s="2">
        <v>1</v>
      </c>
      <c r="BV254" s="2">
        <v>1</v>
      </c>
      <c r="BW254" s="2">
        <v>1</v>
      </c>
      <c r="BX254" s="2">
        <v>1</v>
      </c>
      <c r="BY254" s="2" t="s">
        <v>719</v>
      </c>
      <c r="BZ254" s="2">
        <v>105</v>
      </c>
      <c r="CA254" s="2">
        <v>75</v>
      </c>
      <c r="CB254" s="2"/>
      <c r="CC254" s="2"/>
      <c r="CD254" s="2"/>
      <c r="CE254" s="2"/>
      <c r="CF254" s="2">
        <v>0</v>
      </c>
      <c r="CG254" s="2">
        <v>0</v>
      </c>
      <c r="CH254" s="2"/>
      <c r="CI254" s="2"/>
      <c r="CJ254" s="2"/>
      <c r="CK254" s="2"/>
      <c r="CL254" s="2"/>
      <c r="CM254" s="2">
        <v>0</v>
      </c>
      <c r="CN254" s="2" t="s">
        <v>719</v>
      </c>
      <c r="CO254" s="2">
        <v>0</v>
      </c>
      <c r="CP254" s="2">
        <f t="shared" si="239"/>
        <v>653.37</v>
      </c>
      <c r="CQ254" s="2">
        <f t="shared" si="240"/>
        <v>535.64</v>
      </c>
      <c r="CR254" s="2">
        <f t="shared" si="241"/>
        <v>91.98</v>
      </c>
      <c r="CS254" s="2">
        <f t="shared" si="242"/>
        <v>9.86</v>
      </c>
      <c r="CT254" s="2">
        <f t="shared" si="243"/>
        <v>98.34</v>
      </c>
      <c r="CU254" s="2">
        <f t="shared" si="244"/>
        <v>0</v>
      </c>
      <c r="CV254" s="2">
        <f t="shared" si="245"/>
        <v>13.13</v>
      </c>
      <c r="CW254" s="2">
        <f t="shared" si="246"/>
        <v>0</v>
      </c>
      <c r="CX254" s="2">
        <f t="shared" si="247"/>
        <v>0</v>
      </c>
      <c r="CY254" s="2">
        <f t="shared" si="248"/>
        <v>102.24900000000001</v>
      </c>
      <c r="CZ254" s="2">
        <f t="shared" si="249"/>
        <v>62.323200000000007</v>
      </c>
      <c r="DA254" s="2"/>
      <c r="DB254" s="2"/>
      <c r="DC254" s="2" t="s">
        <v>719</v>
      </c>
      <c r="DD254" s="2" t="s">
        <v>719</v>
      </c>
      <c r="DE254" s="2" t="s">
        <v>719</v>
      </c>
      <c r="DF254" s="2" t="s">
        <v>719</v>
      </c>
      <c r="DG254" s="2" t="s">
        <v>719</v>
      </c>
      <c r="DH254" s="2" t="s">
        <v>719</v>
      </c>
      <c r="DI254" s="2" t="s">
        <v>719</v>
      </c>
      <c r="DJ254" s="2" t="s">
        <v>719</v>
      </c>
      <c r="DK254" s="2" t="s">
        <v>719</v>
      </c>
      <c r="DL254" s="2" t="s">
        <v>719</v>
      </c>
      <c r="DM254" s="2" t="s">
        <v>719</v>
      </c>
      <c r="DN254" s="2">
        <v>0</v>
      </c>
      <c r="DO254" s="2">
        <v>0</v>
      </c>
      <c r="DP254" s="2">
        <v>1</v>
      </c>
      <c r="DQ254" s="2">
        <v>1</v>
      </c>
      <c r="DR254" s="2"/>
      <c r="DS254" s="2"/>
      <c r="DT254" s="2"/>
      <c r="DU254" s="2">
        <v>1005</v>
      </c>
      <c r="DV254" s="2" t="s">
        <v>774</v>
      </c>
      <c r="DW254" s="2" t="s">
        <v>774</v>
      </c>
      <c r="DX254" s="2">
        <v>100</v>
      </c>
      <c r="DY254" s="2"/>
      <c r="DZ254" s="2"/>
      <c r="EA254" s="2"/>
      <c r="EB254" s="2"/>
      <c r="EC254" s="2"/>
      <c r="ED254" s="2"/>
      <c r="EE254" s="2">
        <v>28232368</v>
      </c>
      <c r="EF254" s="2">
        <v>2</v>
      </c>
      <c r="EG254" s="2" t="s">
        <v>745</v>
      </c>
      <c r="EH254" s="2">
        <v>0</v>
      </c>
      <c r="EI254" s="2" t="s">
        <v>719</v>
      </c>
      <c r="EJ254" s="2">
        <v>1</v>
      </c>
      <c r="EK254" s="2">
        <v>45001</v>
      </c>
      <c r="EL254" s="2" t="s">
        <v>746</v>
      </c>
      <c r="EM254" s="2" t="s">
        <v>747</v>
      </c>
      <c r="EN254" s="2"/>
      <c r="EO254" s="2" t="s">
        <v>719</v>
      </c>
      <c r="EP254" s="2"/>
      <c r="EQ254" s="2">
        <v>0</v>
      </c>
      <c r="ER254" s="2">
        <v>725.96</v>
      </c>
      <c r="ES254" s="2">
        <v>535.64</v>
      </c>
      <c r="ET254" s="2">
        <v>91.98</v>
      </c>
      <c r="EU254" s="2">
        <v>9.86</v>
      </c>
      <c r="EV254" s="2">
        <v>98.34</v>
      </c>
      <c r="EW254" s="2">
        <v>13.13</v>
      </c>
      <c r="EX254" s="2">
        <v>0</v>
      </c>
      <c r="EY254" s="2">
        <v>0</v>
      </c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>
        <v>0</v>
      </c>
      <c r="FR254" s="2">
        <f t="shared" si="250"/>
        <v>0</v>
      </c>
      <c r="FS254" s="2">
        <v>0</v>
      </c>
      <c r="FT254" s="2"/>
      <c r="FU254" s="2" t="s">
        <v>749</v>
      </c>
      <c r="FV254" s="2"/>
      <c r="FW254" s="2"/>
      <c r="FX254" s="2">
        <v>105</v>
      </c>
      <c r="FY254" s="2">
        <v>63.75</v>
      </c>
      <c r="FZ254" s="2"/>
      <c r="GA254" s="2" t="s">
        <v>719</v>
      </c>
      <c r="GB254" s="2"/>
      <c r="GC254" s="2"/>
      <c r="GD254" s="2">
        <v>0</v>
      </c>
      <c r="GE254" s="2"/>
      <c r="GF254" s="2">
        <v>-1411202032</v>
      </c>
      <c r="GG254" s="2">
        <v>2</v>
      </c>
      <c r="GH254" s="2">
        <v>1</v>
      </c>
      <c r="GI254" s="2">
        <v>-2</v>
      </c>
      <c r="GJ254" s="2">
        <v>0</v>
      </c>
      <c r="GK254" s="2">
        <f>ROUND(R254*(R12)/100,2)</f>
        <v>0</v>
      </c>
      <c r="GL254" s="2">
        <f t="shared" si="251"/>
        <v>0</v>
      </c>
      <c r="GM254" s="2">
        <f t="shared" si="252"/>
        <v>817.94</v>
      </c>
      <c r="GN254" s="2">
        <f t="shared" si="253"/>
        <v>817.94</v>
      </c>
      <c r="GO254" s="2">
        <f t="shared" si="254"/>
        <v>0</v>
      </c>
      <c r="GP254" s="2">
        <f t="shared" si="255"/>
        <v>0</v>
      </c>
      <c r="GQ254" s="2"/>
      <c r="GR254" s="2">
        <v>0</v>
      </c>
      <c r="GS254" s="2">
        <v>3</v>
      </c>
      <c r="GT254" s="2">
        <v>0</v>
      </c>
      <c r="GU254" s="2" t="s">
        <v>719</v>
      </c>
      <c r="GV254" s="2">
        <f t="shared" si="256"/>
        <v>0</v>
      </c>
      <c r="GW254" s="2">
        <v>1</v>
      </c>
      <c r="GX254" s="2">
        <f t="shared" si="257"/>
        <v>0</v>
      </c>
      <c r="GY254" s="2"/>
      <c r="GZ254" s="2"/>
      <c r="HA254" s="2">
        <v>0</v>
      </c>
      <c r="HB254" s="2">
        <v>0</v>
      </c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>
        <v>0</v>
      </c>
      <c r="IL254" s="2"/>
      <c r="IM254" s="2"/>
      <c r="IN254" s="2"/>
      <c r="IO254" s="2"/>
      <c r="IP254" s="2"/>
      <c r="IQ254" s="2"/>
      <c r="IR254" s="2"/>
      <c r="IS254" s="2"/>
      <c r="IT254" s="2"/>
      <c r="IU254" s="2"/>
    </row>
    <row r="255" spans="1:255" x14ac:dyDescent="0.2">
      <c r="A255">
        <v>17</v>
      </c>
      <c r="B255">
        <v>1</v>
      </c>
      <c r="C255">
        <f>ROW(SmtRes!A1208)</f>
        <v>1208</v>
      </c>
      <c r="D255">
        <f>ROW(EtalonRes!A1240)</f>
        <v>1240</v>
      </c>
      <c r="E255" t="s">
        <v>229</v>
      </c>
      <c r="F255" t="s">
        <v>230</v>
      </c>
      <c r="G255" t="s">
        <v>231</v>
      </c>
      <c r="H255" t="s">
        <v>774</v>
      </c>
      <c r="I255">
        <f>ROUND(90/100,9)</f>
        <v>0.9</v>
      </c>
      <c r="J255">
        <v>0</v>
      </c>
      <c r="O255">
        <f t="shared" si="224"/>
        <v>4791.71</v>
      </c>
      <c r="P255">
        <f t="shared" si="225"/>
        <v>2511.62</v>
      </c>
      <c r="Q255">
        <f t="shared" si="226"/>
        <v>637.41999999999996</v>
      </c>
      <c r="R255">
        <f t="shared" si="227"/>
        <v>164.7</v>
      </c>
      <c r="S255">
        <f t="shared" si="228"/>
        <v>1642.67</v>
      </c>
      <c r="T255">
        <f t="shared" si="229"/>
        <v>0</v>
      </c>
      <c r="U255">
        <f t="shared" si="230"/>
        <v>11.817</v>
      </c>
      <c r="V255">
        <f t="shared" si="231"/>
        <v>0</v>
      </c>
      <c r="W255">
        <f t="shared" si="232"/>
        <v>0</v>
      </c>
      <c r="X255">
        <f t="shared" si="233"/>
        <v>1608.56</v>
      </c>
      <c r="Y255">
        <f t="shared" si="234"/>
        <v>921.76</v>
      </c>
      <c r="AA255">
        <v>28925308</v>
      </c>
      <c r="AB255">
        <f t="shared" si="235"/>
        <v>725.96</v>
      </c>
      <c r="AC255">
        <f t="shared" si="236"/>
        <v>535.64</v>
      </c>
      <c r="AD255">
        <f t="shared" si="258"/>
        <v>91.98</v>
      </c>
      <c r="AE255">
        <f t="shared" si="259"/>
        <v>9.86</v>
      </c>
      <c r="AF255">
        <f t="shared" si="260"/>
        <v>98.34</v>
      </c>
      <c r="AG255">
        <f t="shared" si="237"/>
        <v>0</v>
      </c>
      <c r="AH255">
        <f t="shared" si="261"/>
        <v>13.13</v>
      </c>
      <c r="AI255">
        <f t="shared" si="262"/>
        <v>0</v>
      </c>
      <c r="AJ255">
        <f t="shared" si="238"/>
        <v>0</v>
      </c>
      <c r="AK255">
        <v>725.96</v>
      </c>
      <c r="AL255">
        <v>535.64</v>
      </c>
      <c r="AM255">
        <v>91.98</v>
      </c>
      <c r="AN255">
        <v>9.86</v>
      </c>
      <c r="AO255">
        <v>98.34</v>
      </c>
      <c r="AP255">
        <v>0</v>
      </c>
      <c r="AQ255">
        <v>13.13</v>
      </c>
      <c r="AR255">
        <v>0</v>
      </c>
      <c r="AS255">
        <v>0</v>
      </c>
      <c r="AT255">
        <v>89</v>
      </c>
      <c r="AU255">
        <v>51</v>
      </c>
      <c r="AV255">
        <v>1</v>
      </c>
      <c r="AW255">
        <v>1</v>
      </c>
      <c r="AZ255">
        <v>1</v>
      </c>
      <c r="BA255">
        <v>18.559999999999999</v>
      </c>
      <c r="BB255">
        <v>7.7</v>
      </c>
      <c r="BC255">
        <v>5.21</v>
      </c>
      <c r="BD255" t="s">
        <v>719</v>
      </c>
      <c r="BE255" t="s">
        <v>719</v>
      </c>
      <c r="BF255" t="s">
        <v>719</v>
      </c>
      <c r="BG255" t="s">
        <v>719</v>
      </c>
      <c r="BH255">
        <v>0</v>
      </c>
      <c r="BI255">
        <v>1</v>
      </c>
      <c r="BJ255" t="s">
        <v>232</v>
      </c>
      <c r="BM255">
        <v>45001</v>
      </c>
      <c r="BN255">
        <v>0</v>
      </c>
      <c r="BO255" t="s">
        <v>750</v>
      </c>
      <c r="BP255">
        <v>1</v>
      </c>
      <c r="BQ255">
        <v>2</v>
      </c>
      <c r="BR255">
        <v>0</v>
      </c>
      <c r="BS255">
        <v>18.559999999999999</v>
      </c>
      <c r="BT255">
        <v>1</v>
      </c>
      <c r="BU255">
        <v>1</v>
      </c>
      <c r="BV255">
        <v>1</v>
      </c>
      <c r="BW255">
        <v>1</v>
      </c>
      <c r="BX255">
        <v>1</v>
      </c>
      <c r="BY255" t="s">
        <v>719</v>
      </c>
      <c r="BZ255">
        <v>105</v>
      </c>
      <c r="CA255">
        <v>75</v>
      </c>
      <c r="CF255">
        <v>0</v>
      </c>
      <c r="CG255">
        <v>0</v>
      </c>
      <c r="CM255">
        <v>0</v>
      </c>
      <c r="CN255" t="s">
        <v>719</v>
      </c>
      <c r="CO255">
        <v>0</v>
      </c>
      <c r="CP255">
        <f t="shared" si="239"/>
        <v>4791.71</v>
      </c>
      <c r="CQ255">
        <f t="shared" si="240"/>
        <v>2790.6844000000001</v>
      </c>
      <c r="CR255">
        <f t="shared" si="241"/>
        <v>708.24600000000009</v>
      </c>
      <c r="CS255">
        <f t="shared" si="242"/>
        <v>183.00159999999997</v>
      </c>
      <c r="CT255">
        <f t="shared" si="243"/>
        <v>1825.1904</v>
      </c>
      <c r="CU255">
        <f t="shared" si="244"/>
        <v>0</v>
      </c>
      <c r="CV255">
        <f t="shared" si="245"/>
        <v>13.13</v>
      </c>
      <c r="CW255">
        <f t="shared" si="246"/>
        <v>0</v>
      </c>
      <c r="CX255">
        <f t="shared" si="247"/>
        <v>0</v>
      </c>
      <c r="CY255">
        <f t="shared" si="248"/>
        <v>1608.5593000000001</v>
      </c>
      <c r="CZ255">
        <f t="shared" si="249"/>
        <v>921.75870000000009</v>
      </c>
      <c r="DC255" t="s">
        <v>719</v>
      </c>
      <c r="DD255" t="s">
        <v>719</v>
      </c>
      <c r="DE255" t="s">
        <v>719</v>
      </c>
      <c r="DF255" t="s">
        <v>719</v>
      </c>
      <c r="DG255" t="s">
        <v>719</v>
      </c>
      <c r="DH255" t="s">
        <v>719</v>
      </c>
      <c r="DI255" t="s">
        <v>719</v>
      </c>
      <c r="DJ255" t="s">
        <v>719</v>
      </c>
      <c r="DK255" t="s">
        <v>719</v>
      </c>
      <c r="DL255" t="s">
        <v>719</v>
      </c>
      <c r="DM255" t="s">
        <v>719</v>
      </c>
      <c r="DN255">
        <v>0</v>
      </c>
      <c r="DO255">
        <v>0</v>
      </c>
      <c r="DP255">
        <v>1</v>
      </c>
      <c r="DQ255">
        <v>1</v>
      </c>
      <c r="DU255">
        <v>1005</v>
      </c>
      <c r="DV255" t="s">
        <v>774</v>
      </c>
      <c r="DW255" t="s">
        <v>774</v>
      </c>
      <c r="DX255">
        <v>100</v>
      </c>
      <c r="EE255">
        <v>28232368</v>
      </c>
      <c r="EF255">
        <v>2</v>
      </c>
      <c r="EG255" t="s">
        <v>745</v>
      </c>
      <c r="EH255">
        <v>0</v>
      </c>
      <c r="EI255" t="s">
        <v>719</v>
      </c>
      <c r="EJ255">
        <v>1</v>
      </c>
      <c r="EK255">
        <v>45001</v>
      </c>
      <c r="EL255" t="s">
        <v>746</v>
      </c>
      <c r="EM255" t="s">
        <v>747</v>
      </c>
      <c r="EO255" t="s">
        <v>719</v>
      </c>
      <c r="EQ255">
        <v>0</v>
      </c>
      <c r="ER255">
        <v>725.96</v>
      </c>
      <c r="ES255">
        <v>535.64</v>
      </c>
      <c r="ET255">
        <v>91.98</v>
      </c>
      <c r="EU255">
        <v>9.86</v>
      </c>
      <c r="EV255">
        <v>98.34</v>
      </c>
      <c r="EW255">
        <v>13.13</v>
      </c>
      <c r="EX255">
        <v>0</v>
      </c>
      <c r="EY255">
        <v>0</v>
      </c>
      <c r="FQ255">
        <v>0</v>
      </c>
      <c r="FR255">
        <f t="shared" si="250"/>
        <v>0</v>
      </c>
      <c r="FS255">
        <v>0</v>
      </c>
      <c r="FU255" t="s">
        <v>749</v>
      </c>
      <c r="FV255" t="s">
        <v>749</v>
      </c>
      <c r="FW255" t="s">
        <v>751</v>
      </c>
      <c r="FX255">
        <v>105</v>
      </c>
      <c r="FY255">
        <v>63.75</v>
      </c>
      <c r="GA255" t="s">
        <v>719</v>
      </c>
      <c r="GD255">
        <v>0</v>
      </c>
      <c r="GF255">
        <v>-1411202032</v>
      </c>
      <c r="GG255">
        <v>2</v>
      </c>
      <c r="GH255">
        <v>1</v>
      </c>
      <c r="GI255">
        <v>4</v>
      </c>
      <c r="GJ255">
        <v>0</v>
      </c>
      <c r="GK255">
        <f>ROUND(R255*(S12)/100,2)</f>
        <v>0</v>
      </c>
      <c r="GL255">
        <f t="shared" si="251"/>
        <v>0</v>
      </c>
      <c r="GM255">
        <f t="shared" si="252"/>
        <v>7322.03</v>
      </c>
      <c r="GN255">
        <f t="shared" si="253"/>
        <v>7322.03</v>
      </c>
      <c r="GO255">
        <f t="shared" si="254"/>
        <v>0</v>
      </c>
      <c r="GP255">
        <f t="shared" si="255"/>
        <v>0</v>
      </c>
      <c r="GR255">
        <v>0</v>
      </c>
      <c r="GS255">
        <v>3</v>
      </c>
      <c r="GT255">
        <v>0</v>
      </c>
      <c r="GU255" t="s">
        <v>719</v>
      </c>
      <c r="GV255">
        <f t="shared" si="256"/>
        <v>0</v>
      </c>
      <c r="GW255">
        <v>1</v>
      </c>
      <c r="GX255">
        <f t="shared" si="257"/>
        <v>0</v>
      </c>
      <c r="HA255">
        <v>0</v>
      </c>
      <c r="HB255">
        <v>0</v>
      </c>
      <c r="IK255">
        <v>0</v>
      </c>
    </row>
    <row r="256" spans="1:255" x14ac:dyDescent="0.2">
      <c r="A256" s="2">
        <v>17</v>
      </c>
      <c r="B256" s="2">
        <v>1</v>
      </c>
      <c r="C256" s="2">
        <f>ROW(SmtRes!A1214)</f>
        <v>1214</v>
      </c>
      <c r="D256" s="2">
        <f>ROW(EtalonRes!A1247)</f>
        <v>1247</v>
      </c>
      <c r="E256" s="2" t="s">
        <v>233</v>
      </c>
      <c r="F256" s="2" t="s">
        <v>234</v>
      </c>
      <c r="G256" s="2" t="s">
        <v>235</v>
      </c>
      <c r="H256" s="2" t="s">
        <v>774</v>
      </c>
      <c r="I256" s="2">
        <f>ROUND(182/100,9)</f>
        <v>1.82</v>
      </c>
      <c r="J256" s="2">
        <v>0</v>
      </c>
      <c r="K256" s="2"/>
      <c r="L256" s="2"/>
      <c r="M256" s="2"/>
      <c r="N256" s="2"/>
      <c r="O256" s="2">
        <f t="shared" si="224"/>
        <v>1694.93</v>
      </c>
      <c r="P256" s="2">
        <f t="shared" si="225"/>
        <v>1025.17</v>
      </c>
      <c r="Q256" s="2">
        <f t="shared" si="226"/>
        <v>52.34</v>
      </c>
      <c r="R256" s="2">
        <f t="shared" si="227"/>
        <v>5.53</v>
      </c>
      <c r="S256" s="2">
        <f t="shared" si="228"/>
        <v>617.41999999999996</v>
      </c>
      <c r="T256" s="2">
        <f t="shared" si="229"/>
        <v>0</v>
      </c>
      <c r="U256" s="2">
        <f t="shared" si="230"/>
        <v>80.08</v>
      </c>
      <c r="V256" s="2">
        <f t="shared" si="231"/>
        <v>0</v>
      </c>
      <c r="W256" s="2">
        <f t="shared" si="232"/>
        <v>0</v>
      </c>
      <c r="X256" s="2">
        <f t="shared" si="233"/>
        <v>622.95000000000005</v>
      </c>
      <c r="Y256" s="2">
        <f t="shared" si="234"/>
        <v>373.77</v>
      </c>
      <c r="Z256" s="2"/>
      <c r="AA256" s="2">
        <v>28925307</v>
      </c>
      <c r="AB256" s="2">
        <f t="shared" si="235"/>
        <v>931.28</v>
      </c>
      <c r="AC256" s="2">
        <f t="shared" si="236"/>
        <v>563.28</v>
      </c>
      <c r="AD256" s="2">
        <f t="shared" si="258"/>
        <v>28.76</v>
      </c>
      <c r="AE256" s="2">
        <f t="shared" si="259"/>
        <v>3.04</v>
      </c>
      <c r="AF256" s="2">
        <f t="shared" si="260"/>
        <v>339.24</v>
      </c>
      <c r="AG256" s="2">
        <f t="shared" si="237"/>
        <v>0</v>
      </c>
      <c r="AH256" s="2">
        <f t="shared" si="261"/>
        <v>44</v>
      </c>
      <c r="AI256" s="2">
        <f t="shared" si="262"/>
        <v>0</v>
      </c>
      <c r="AJ256" s="2">
        <f t="shared" si="238"/>
        <v>0</v>
      </c>
      <c r="AK256" s="2">
        <v>931.28</v>
      </c>
      <c r="AL256" s="2">
        <v>563.28</v>
      </c>
      <c r="AM256" s="2">
        <v>28.76</v>
      </c>
      <c r="AN256" s="2">
        <v>3.04</v>
      </c>
      <c r="AO256" s="2">
        <v>339.24</v>
      </c>
      <c r="AP256" s="2">
        <v>0</v>
      </c>
      <c r="AQ256" s="2">
        <v>44</v>
      </c>
      <c r="AR256" s="2">
        <v>0</v>
      </c>
      <c r="AS256" s="2">
        <v>0</v>
      </c>
      <c r="AT256" s="2">
        <v>100</v>
      </c>
      <c r="AU256" s="2">
        <v>60</v>
      </c>
      <c r="AV256" s="2">
        <v>1</v>
      </c>
      <c r="AW256" s="2">
        <v>1</v>
      </c>
      <c r="AX256" s="2"/>
      <c r="AY256" s="2"/>
      <c r="AZ256" s="2">
        <v>1</v>
      </c>
      <c r="BA256" s="2">
        <v>1</v>
      </c>
      <c r="BB256" s="2">
        <v>1</v>
      </c>
      <c r="BC256" s="2">
        <v>1</v>
      </c>
      <c r="BD256" s="2" t="s">
        <v>719</v>
      </c>
      <c r="BE256" s="2" t="s">
        <v>719</v>
      </c>
      <c r="BF256" s="2" t="s">
        <v>719</v>
      </c>
      <c r="BG256" s="2" t="s">
        <v>719</v>
      </c>
      <c r="BH256" s="2">
        <v>0</v>
      </c>
      <c r="BI256" s="2">
        <v>1</v>
      </c>
      <c r="BJ256" s="2" t="s">
        <v>236</v>
      </c>
      <c r="BK256" s="2"/>
      <c r="BL256" s="2"/>
      <c r="BM256" s="2">
        <v>26001</v>
      </c>
      <c r="BN256" s="2">
        <v>0</v>
      </c>
      <c r="BO256" s="2" t="s">
        <v>719</v>
      </c>
      <c r="BP256" s="2">
        <v>0</v>
      </c>
      <c r="BQ256" s="2">
        <v>2</v>
      </c>
      <c r="BR256" s="2">
        <v>0</v>
      </c>
      <c r="BS256" s="2">
        <v>1</v>
      </c>
      <c r="BT256" s="2">
        <v>1</v>
      </c>
      <c r="BU256" s="2">
        <v>1</v>
      </c>
      <c r="BV256" s="2">
        <v>1</v>
      </c>
      <c r="BW256" s="2">
        <v>1</v>
      </c>
      <c r="BX256" s="2">
        <v>1</v>
      </c>
      <c r="BY256" s="2" t="s">
        <v>719</v>
      </c>
      <c r="BZ256" s="2">
        <v>100</v>
      </c>
      <c r="CA256" s="2">
        <v>70</v>
      </c>
      <c r="CB256" s="2"/>
      <c r="CC256" s="2"/>
      <c r="CD256" s="2"/>
      <c r="CE256" s="2"/>
      <c r="CF256" s="2">
        <v>0</v>
      </c>
      <c r="CG256" s="2">
        <v>0</v>
      </c>
      <c r="CH256" s="2"/>
      <c r="CI256" s="2"/>
      <c r="CJ256" s="2"/>
      <c r="CK256" s="2"/>
      <c r="CL256" s="2"/>
      <c r="CM256" s="2">
        <v>0</v>
      </c>
      <c r="CN256" s="2" t="s">
        <v>719</v>
      </c>
      <c r="CO256" s="2">
        <v>0</v>
      </c>
      <c r="CP256" s="2">
        <f t="shared" si="239"/>
        <v>1694.9299999999998</v>
      </c>
      <c r="CQ256" s="2">
        <f t="shared" si="240"/>
        <v>563.28</v>
      </c>
      <c r="CR256" s="2">
        <f t="shared" si="241"/>
        <v>28.76</v>
      </c>
      <c r="CS256" s="2">
        <f t="shared" si="242"/>
        <v>3.04</v>
      </c>
      <c r="CT256" s="2">
        <f t="shared" si="243"/>
        <v>339.24</v>
      </c>
      <c r="CU256" s="2">
        <f t="shared" si="244"/>
        <v>0</v>
      </c>
      <c r="CV256" s="2">
        <f t="shared" si="245"/>
        <v>44</v>
      </c>
      <c r="CW256" s="2">
        <f t="shared" si="246"/>
        <v>0</v>
      </c>
      <c r="CX256" s="2">
        <f t="shared" si="247"/>
        <v>0</v>
      </c>
      <c r="CY256" s="2">
        <f t="shared" si="248"/>
        <v>622.94999999999993</v>
      </c>
      <c r="CZ256" s="2">
        <f t="shared" si="249"/>
        <v>373.76999999999992</v>
      </c>
      <c r="DA256" s="2"/>
      <c r="DB256" s="2"/>
      <c r="DC256" s="2" t="s">
        <v>719</v>
      </c>
      <c r="DD256" s="2" t="s">
        <v>719</v>
      </c>
      <c r="DE256" s="2" t="s">
        <v>719</v>
      </c>
      <c r="DF256" s="2" t="s">
        <v>719</v>
      </c>
      <c r="DG256" s="2" t="s">
        <v>719</v>
      </c>
      <c r="DH256" s="2" t="s">
        <v>719</v>
      </c>
      <c r="DI256" s="2" t="s">
        <v>719</v>
      </c>
      <c r="DJ256" s="2" t="s">
        <v>719</v>
      </c>
      <c r="DK256" s="2" t="s">
        <v>719</v>
      </c>
      <c r="DL256" s="2" t="s">
        <v>719</v>
      </c>
      <c r="DM256" s="2" t="s">
        <v>719</v>
      </c>
      <c r="DN256" s="2">
        <v>0</v>
      </c>
      <c r="DO256" s="2">
        <v>0</v>
      </c>
      <c r="DP256" s="2">
        <v>1</v>
      </c>
      <c r="DQ256" s="2">
        <v>1</v>
      </c>
      <c r="DR256" s="2"/>
      <c r="DS256" s="2"/>
      <c r="DT256" s="2"/>
      <c r="DU256" s="2">
        <v>1005</v>
      </c>
      <c r="DV256" s="2" t="s">
        <v>774</v>
      </c>
      <c r="DW256" s="2" t="s">
        <v>774</v>
      </c>
      <c r="DX256" s="2">
        <v>100</v>
      </c>
      <c r="DY256" s="2"/>
      <c r="DZ256" s="2"/>
      <c r="EA256" s="2"/>
      <c r="EB256" s="2"/>
      <c r="EC256" s="2"/>
      <c r="ED256" s="2"/>
      <c r="EE256" s="2">
        <v>28232340</v>
      </c>
      <c r="EF256" s="2">
        <v>2</v>
      </c>
      <c r="EG256" s="2" t="s">
        <v>745</v>
      </c>
      <c r="EH256" s="2">
        <v>0</v>
      </c>
      <c r="EI256" s="2" t="s">
        <v>719</v>
      </c>
      <c r="EJ256" s="2">
        <v>1</v>
      </c>
      <c r="EK256" s="2">
        <v>26001</v>
      </c>
      <c r="EL256" s="2" t="s">
        <v>788</v>
      </c>
      <c r="EM256" s="2" t="s">
        <v>789</v>
      </c>
      <c r="EN256" s="2"/>
      <c r="EO256" s="2" t="s">
        <v>719</v>
      </c>
      <c r="EP256" s="2"/>
      <c r="EQ256" s="2">
        <v>0</v>
      </c>
      <c r="ER256" s="2">
        <v>931.28</v>
      </c>
      <c r="ES256" s="2">
        <v>563.28</v>
      </c>
      <c r="ET256" s="2">
        <v>28.76</v>
      </c>
      <c r="EU256" s="2">
        <v>3.04</v>
      </c>
      <c r="EV256" s="2">
        <v>339.24</v>
      </c>
      <c r="EW256" s="2">
        <v>44</v>
      </c>
      <c r="EX256" s="2">
        <v>0</v>
      </c>
      <c r="EY256" s="2">
        <v>0</v>
      </c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>
        <v>0</v>
      </c>
      <c r="FR256" s="2">
        <f t="shared" si="250"/>
        <v>0</v>
      </c>
      <c r="FS256" s="2">
        <v>0</v>
      </c>
      <c r="FT256" s="2"/>
      <c r="FU256" s="2" t="s">
        <v>749</v>
      </c>
      <c r="FV256" s="2"/>
      <c r="FW256" s="2"/>
      <c r="FX256" s="2">
        <v>100</v>
      </c>
      <c r="FY256" s="2">
        <v>59.5</v>
      </c>
      <c r="FZ256" s="2"/>
      <c r="GA256" s="2" t="s">
        <v>719</v>
      </c>
      <c r="GB256" s="2"/>
      <c r="GC256" s="2"/>
      <c r="GD256" s="2">
        <v>0</v>
      </c>
      <c r="GE256" s="2"/>
      <c r="GF256" s="2">
        <v>856906344</v>
      </c>
      <c r="GG256" s="2">
        <v>2</v>
      </c>
      <c r="GH256" s="2">
        <v>1</v>
      </c>
      <c r="GI256" s="2">
        <v>-2</v>
      </c>
      <c r="GJ256" s="2">
        <v>0</v>
      </c>
      <c r="GK256" s="2">
        <f>ROUND(R256*(R12)/100,2)</f>
        <v>0</v>
      </c>
      <c r="GL256" s="2">
        <f t="shared" si="251"/>
        <v>0</v>
      </c>
      <c r="GM256" s="2">
        <f t="shared" si="252"/>
        <v>2691.65</v>
      </c>
      <c r="GN256" s="2">
        <f t="shared" si="253"/>
        <v>2691.65</v>
      </c>
      <c r="GO256" s="2">
        <f t="shared" si="254"/>
        <v>0</v>
      </c>
      <c r="GP256" s="2">
        <f t="shared" si="255"/>
        <v>0</v>
      </c>
      <c r="GQ256" s="2"/>
      <c r="GR256" s="2">
        <v>0</v>
      </c>
      <c r="GS256" s="2">
        <v>3</v>
      </c>
      <c r="GT256" s="2">
        <v>0</v>
      </c>
      <c r="GU256" s="2" t="s">
        <v>719</v>
      </c>
      <c r="GV256" s="2">
        <f t="shared" si="256"/>
        <v>0</v>
      </c>
      <c r="GW256" s="2">
        <v>1</v>
      </c>
      <c r="GX256" s="2">
        <f t="shared" si="257"/>
        <v>0</v>
      </c>
      <c r="GY256" s="2"/>
      <c r="GZ256" s="2"/>
      <c r="HA256" s="2">
        <v>0</v>
      </c>
      <c r="HB256" s="2">
        <v>0</v>
      </c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>
        <v>0</v>
      </c>
      <c r="IL256" s="2"/>
      <c r="IM256" s="2"/>
      <c r="IN256" s="2"/>
      <c r="IO256" s="2"/>
      <c r="IP256" s="2"/>
      <c r="IQ256" s="2"/>
      <c r="IR256" s="2"/>
      <c r="IS256" s="2"/>
      <c r="IT256" s="2"/>
      <c r="IU256" s="2"/>
    </row>
    <row r="257" spans="1:255" x14ac:dyDescent="0.2">
      <c r="A257">
        <v>17</v>
      </c>
      <c r="B257">
        <v>1</v>
      </c>
      <c r="C257">
        <f>ROW(SmtRes!A1220)</f>
        <v>1220</v>
      </c>
      <c r="D257">
        <f>ROW(EtalonRes!A1254)</f>
        <v>1254</v>
      </c>
      <c r="E257" t="s">
        <v>233</v>
      </c>
      <c r="F257" t="s">
        <v>234</v>
      </c>
      <c r="G257" t="s">
        <v>235</v>
      </c>
      <c r="H257" t="s">
        <v>774</v>
      </c>
      <c r="I257">
        <f>ROUND(182/100,9)</f>
        <v>1.82</v>
      </c>
      <c r="J257">
        <v>0</v>
      </c>
      <c r="O257">
        <f t="shared" si="224"/>
        <v>17203.43</v>
      </c>
      <c r="P257">
        <f t="shared" si="225"/>
        <v>5341.13</v>
      </c>
      <c r="Q257">
        <f t="shared" si="226"/>
        <v>403.04</v>
      </c>
      <c r="R257">
        <f t="shared" si="227"/>
        <v>102.69</v>
      </c>
      <c r="S257">
        <f t="shared" si="228"/>
        <v>11459.26</v>
      </c>
      <c r="T257">
        <f t="shared" si="229"/>
        <v>0</v>
      </c>
      <c r="U257">
        <f t="shared" si="230"/>
        <v>80.08</v>
      </c>
      <c r="V257">
        <f t="shared" si="231"/>
        <v>0</v>
      </c>
      <c r="W257">
        <f t="shared" si="232"/>
        <v>0</v>
      </c>
      <c r="X257">
        <f t="shared" si="233"/>
        <v>9827.66</v>
      </c>
      <c r="Y257">
        <f t="shared" si="234"/>
        <v>5549.74</v>
      </c>
      <c r="AA257">
        <v>28925308</v>
      </c>
      <c r="AB257">
        <f t="shared" si="235"/>
        <v>931.28</v>
      </c>
      <c r="AC257">
        <f t="shared" si="236"/>
        <v>563.28</v>
      </c>
      <c r="AD257">
        <f t="shared" si="258"/>
        <v>28.76</v>
      </c>
      <c r="AE257">
        <f t="shared" si="259"/>
        <v>3.04</v>
      </c>
      <c r="AF257">
        <f t="shared" si="260"/>
        <v>339.24</v>
      </c>
      <c r="AG257">
        <f t="shared" si="237"/>
        <v>0</v>
      </c>
      <c r="AH257">
        <f t="shared" si="261"/>
        <v>44</v>
      </c>
      <c r="AI257">
        <f t="shared" si="262"/>
        <v>0</v>
      </c>
      <c r="AJ257">
        <f t="shared" si="238"/>
        <v>0</v>
      </c>
      <c r="AK257">
        <v>931.28</v>
      </c>
      <c r="AL257">
        <v>563.28</v>
      </c>
      <c r="AM257">
        <v>28.76</v>
      </c>
      <c r="AN257">
        <v>3.04</v>
      </c>
      <c r="AO257">
        <v>339.24</v>
      </c>
      <c r="AP257">
        <v>0</v>
      </c>
      <c r="AQ257">
        <v>44</v>
      </c>
      <c r="AR257">
        <v>0</v>
      </c>
      <c r="AS257">
        <v>0</v>
      </c>
      <c r="AT257">
        <v>85</v>
      </c>
      <c r="AU257">
        <v>48</v>
      </c>
      <c r="AV257">
        <v>1</v>
      </c>
      <c r="AW257">
        <v>1</v>
      </c>
      <c r="AZ257">
        <v>1</v>
      </c>
      <c r="BA257">
        <v>18.559999999999999</v>
      </c>
      <c r="BB257">
        <v>7.7</v>
      </c>
      <c r="BC257">
        <v>5.21</v>
      </c>
      <c r="BD257" t="s">
        <v>719</v>
      </c>
      <c r="BE257" t="s">
        <v>719</v>
      </c>
      <c r="BF257" t="s">
        <v>719</v>
      </c>
      <c r="BG257" t="s">
        <v>719</v>
      </c>
      <c r="BH257">
        <v>0</v>
      </c>
      <c r="BI257">
        <v>1</v>
      </c>
      <c r="BJ257" t="s">
        <v>236</v>
      </c>
      <c r="BM257">
        <v>26001</v>
      </c>
      <c r="BN257">
        <v>0</v>
      </c>
      <c r="BO257" t="s">
        <v>750</v>
      </c>
      <c r="BP257">
        <v>1</v>
      </c>
      <c r="BQ257">
        <v>2</v>
      </c>
      <c r="BR257">
        <v>0</v>
      </c>
      <c r="BS257">
        <v>18.559999999999999</v>
      </c>
      <c r="BT257">
        <v>1</v>
      </c>
      <c r="BU257">
        <v>1</v>
      </c>
      <c r="BV257">
        <v>1</v>
      </c>
      <c r="BW257">
        <v>1</v>
      </c>
      <c r="BX257">
        <v>1</v>
      </c>
      <c r="BY257" t="s">
        <v>719</v>
      </c>
      <c r="BZ257">
        <v>100</v>
      </c>
      <c r="CA257">
        <v>70</v>
      </c>
      <c r="CF257">
        <v>0</v>
      </c>
      <c r="CG257">
        <v>0</v>
      </c>
      <c r="CM257">
        <v>0</v>
      </c>
      <c r="CN257" t="s">
        <v>719</v>
      </c>
      <c r="CO257">
        <v>0</v>
      </c>
      <c r="CP257">
        <f t="shared" si="239"/>
        <v>17203.43</v>
      </c>
      <c r="CQ257">
        <f t="shared" si="240"/>
        <v>2934.6887999999999</v>
      </c>
      <c r="CR257">
        <f t="shared" si="241"/>
        <v>221.45200000000003</v>
      </c>
      <c r="CS257">
        <f t="shared" si="242"/>
        <v>56.422399999999996</v>
      </c>
      <c r="CT257">
        <f t="shared" si="243"/>
        <v>6296.2943999999998</v>
      </c>
      <c r="CU257">
        <f t="shared" si="244"/>
        <v>0</v>
      </c>
      <c r="CV257">
        <f t="shared" si="245"/>
        <v>44</v>
      </c>
      <c r="CW257">
        <f t="shared" si="246"/>
        <v>0</v>
      </c>
      <c r="CX257">
        <f t="shared" si="247"/>
        <v>0</v>
      </c>
      <c r="CY257">
        <f t="shared" si="248"/>
        <v>9827.6575000000012</v>
      </c>
      <c r="CZ257">
        <f t="shared" si="249"/>
        <v>5549.7360000000008</v>
      </c>
      <c r="DC257" t="s">
        <v>719</v>
      </c>
      <c r="DD257" t="s">
        <v>719</v>
      </c>
      <c r="DE257" t="s">
        <v>719</v>
      </c>
      <c r="DF257" t="s">
        <v>719</v>
      </c>
      <c r="DG257" t="s">
        <v>719</v>
      </c>
      <c r="DH257" t="s">
        <v>719</v>
      </c>
      <c r="DI257" t="s">
        <v>719</v>
      </c>
      <c r="DJ257" t="s">
        <v>719</v>
      </c>
      <c r="DK257" t="s">
        <v>719</v>
      </c>
      <c r="DL257" t="s">
        <v>719</v>
      </c>
      <c r="DM257" t="s">
        <v>719</v>
      </c>
      <c r="DN257">
        <v>0</v>
      </c>
      <c r="DO257">
        <v>0</v>
      </c>
      <c r="DP257">
        <v>1</v>
      </c>
      <c r="DQ257">
        <v>1</v>
      </c>
      <c r="DU257">
        <v>1005</v>
      </c>
      <c r="DV257" t="s">
        <v>774</v>
      </c>
      <c r="DW257" t="s">
        <v>774</v>
      </c>
      <c r="DX257">
        <v>100</v>
      </c>
      <c r="EE257">
        <v>28232340</v>
      </c>
      <c r="EF257">
        <v>2</v>
      </c>
      <c r="EG257" t="s">
        <v>745</v>
      </c>
      <c r="EH257">
        <v>0</v>
      </c>
      <c r="EI257" t="s">
        <v>719</v>
      </c>
      <c r="EJ257">
        <v>1</v>
      </c>
      <c r="EK257">
        <v>26001</v>
      </c>
      <c r="EL257" t="s">
        <v>788</v>
      </c>
      <c r="EM257" t="s">
        <v>789</v>
      </c>
      <c r="EO257" t="s">
        <v>719</v>
      </c>
      <c r="EQ257">
        <v>0</v>
      </c>
      <c r="ER257">
        <v>931.28</v>
      </c>
      <c r="ES257">
        <v>563.28</v>
      </c>
      <c r="ET257">
        <v>28.76</v>
      </c>
      <c r="EU257">
        <v>3.04</v>
      </c>
      <c r="EV257">
        <v>339.24</v>
      </c>
      <c r="EW257">
        <v>44</v>
      </c>
      <c r="EX257">
        <v>0</v>
      </c>
      <c r="EY257">
        <v>0</v>
      </c>
      <c r="FQ257">
        <v>0</v>
      </c>
      <c r="FR257">
        <f t="shared" si="250"/>
        <v>0</v>
      </c>
      <c r="FS257">
        <v>0</v>
      </c>
      <c r="FU257" t="s">
        <v>749</v>
      </c>
      <c r="FV257" t="s">
        <v>749</v>
      </c>
      <c r="FW257" t="s">
        <v>751</v>
      </c>
      <c r="FX257">
        <v>100</v>
      </c>
      <c r="FY257">
        <v>59.5</v>
      </c>
      <c r="GA257" t="s">
        <v>719</v>
      </c>
      <c r="GD257">
        <v>0</v>
      </c>
      <c r="GF257">
        <v>856906344</v>
      </c>
      <c r="GG257">
        <v>2</v>
      </c>
      <c r="GH257">
        <v>1</v>
      </c>
      <c r="GI257">
        <v>4</v>
      </c>
      <c r="GJ257">
        <v>0</v>
      </c>
      <c r="GK257">
        <f>ROUND(R257*(S12)/100,2)</f>
        <v>0</v>
      </c>
      <c r="GL257">
        <f t="shared" si="251"/>
        <v>0</v>
      </c>
      <c r="GM257">
        <f t="shared" si="252"/>
        <v>32580.83</v>
      </c>
      <c r="GN257">
        <f t="shared" si="253"/>
        <v>32580.83</v>
      </c>
      <c r="GO257">
        <f t="shared" si="254"/>
        <v>0</v>
      </c>
      <c r="GP257">
        <f t="shared" si="255"/>
        <v>0</v>
      </c>
      <c r="GR257">
        <v>0</v>
      </c>
      <c r="GS257">
        <v>3</v>
      </c>
      <c r="GT257">
        <v>0</v>
      </c>
      <c r="GU257" t="s">
        <v>719</v>
      </c>
      <c r="GV257">
        <f t="shared" si="256"/>
        <v>0</v>
      </c>
      <c r="GW257">
        <v>1</v>
      </c>
      <c r="GX257">
        <f t="shared" si="257"/>
        <v>0</v>
      </c>
      <c r="HA257">
        <v>0</v>
      </c>
      <c r="HB257">
        <v>0</v>
      </c>
      <c r="IK257">
        <v>0</v>
      </c>
    </row>
    <row r="258" spans="1:255" x14ac:dyDescent="0.2">
      <c r="A258" s="2">
        <v>17</v>
      </c>
      <c r="B258" s="2">
        <v>1</v>
      </c>
      <c r="C258" s="2"/>
      <c r="D258" s="2"/>
      <c r="E258" s="2" t="s">
        <v>237</v>
      </c>
      <c r="F258" s="2" t="s">
        <v>238</v>
      </c>
      <c r="G258" s="2" t="s">
        <v>239</v>
      </c>
      <c r="H258" s="2" t="s">
        <v>240</v>
      </c>
      <c r="I258" s="2">
        <f>ROUND(218.4/1000,9)</f>
        <v>0.21840000000000001</v>
      </c>
      <c r="J258" s="2">
        <v>0</v>
      </c>
      <c r="K258" s="2"/>
      <c r="L258" s="2"/>
      <c r="M258" s="2"/>
      <c r="N258" s="2"/>
      <c r="O258" s="2">
        <f t="shared" si="224"/>
        <v>4227.7700000000004</v>
      </c>
      <c r="P258" s="2">
        <f t="shared" si="225"/>
        <v>4227.7700000000004</v>
      </c>
      <c r="Q258" s="2">
        <f t="shared" si="226"/>
        <v>0</v>
      </c>
      <c r="R258" s="2">
        <f t="shared" si="227"/>
        <v>0</v>
      </c>
      <c r="S258" s="2">
        <f t="shared" si="228"/>
        <v>0</v>
      </c>
      <c r="T258" s="2">
        <f t="shared" si="229"/>
        <v>0</v>
      </c>
      <c r="U258" s="2">
        <f t="shared" si="230"/>
        <v>0</v>
      </c>
      <c r="V258" s="2">
        <f t="shared" si="231"/>
        <v>0</v>
      </c>
      <c r="W258" s="2">
        <f t="shared" si="232"/>
        <v>0</v>
      </c>
      <c r="X258" s="2">
        <f t="shared" si="233"/>
        <v>0</v>
      </c>
      <c r="Y258" s="2">
        <f t="shared" si="234"/>
        <v>0</v>
      </c>
      <c r="Z258" s="2"/>
      <c r="AA258" s="2">
        <v>28925307</v>
      </c>
      <c r="AB258" s="2">
        <f t="shared" si="235"/>
        <v>19357.900000000001</v>
      </c>
      <c r="AC258" s="2">
        <f t="shared" si="236"/>
        <v>19357.900000000001</v>
      </c>
      <c r="AD258" s="2">
        <f t="shared" si="258"/>
        <v>0</v>
      </c>
      <c r="AE258" s="2">
        <f t="shared" si="259"/>
        <v>0</v>
      </c>
      <c r="AF258" s="2">
        <f t="shared" si="260"/>
        <v>0</v>
      </c>
      <c r="AG258" s="2">
        <f t="shared" si="237"/>
        <v>0</v>
      </c>
      <c r="AH258" s="2">
        <f t="shared" si="261"/>
        <v>0</v>
      </c>
      <c r="AI258" s="2">
        <f t="shared" si="262"/>
        <v>0</v>
      </c>
      <c r="AJ258" s="2">
        <f t="shared" si="238"/>
        <v>0</v>
      </c>
      <c r="AK258" s="2">
        <v>19357.900000000001</v>
      </c>
      <c r="AL258" s="2">
        <v>19357.900000000001</v>
      </c>
      <c r="AM258" s="2">
        <v>0</v>
      </c>
      <c r="AN258" s="2">
        <v>0</v>
      </c>
      <c r="AO258" s="2">
        <v>0</v>
      </c>
      <c r="AP258" s="2">
        <v>0</v>
      </c>
      <c r="AQ258" s="2">
        <v>0</v>
      </c>
      <c r="AR258" s="2">
        <v>0</v>
      </c>
      <c r="AS258" s="2">
        <v>0</v>
      </c>
      <c r="AT258" s="2">
        <v>0</v>
      </c>
      <c r="AU258" s="2">
        <v>0</v>
      </c>
      <c r="AV258" s="2">
        <v>1</v>
      </c>
      <c r="AW258" s="2">
        <v>1</v>
      </c>
      <c r="AX258" s="2"/>
      <c r="AY258" s="2"/>
      <c r="AZ258" s="2">
        <v>1</v>
      </c>
      <c r="BA258" s="2">
        <v>1</v>
      </c>
      <c r="BB258" s="2">
        <v>1</v>
      </c>
      <c r="BC258" s="2">
        <v>1</v>
      </c>
      <c r="BD258" s="2" t="s">
        <v>719</v>
      </c>
      <c r="BE258" s="2" t="s">
        <v>719</v>
      </c>
      <c r="BF258" s="2" t="s">
        <v>719</v>
      </c>
      <c r="BG258" s="2" t="s">
        <v>719</v>
      </c>
      <c r="BH258" s="2">
        <v>3</v>
      </c>
      <c r="BI258" s="2">
        <v>1</v>
      </c>
      <c r="BJ258" s="2" t="s">
        <v>241</v>
      </c>
      <c r="BK258" s="2"/>
      <c r="BL258" s="2"/>
      <c r="BM258" s="2">
        <v>500001</v>
      </c>
      <c r="BN258" s="2">
        <v>0</v>
      </c>
      <c r="BO258" s="2" t="s">
        <v>719</v>
      </c>
      <c r="BP258" s="2">
        <v>0</v>
      </c>
      <c r="BQ258" s="2">
        <v>8</v>
      </c>
      <c r="BR258" s="2">
        <v>0</v>
      </c>
      <c r="BS258" s="2">
        <v>1</v>
      </c>
      <c r="BT258" s="2">
        <v>1</v>
      </c>
      <c r="BU258" s="2">
        <v>1</v>
      </c>
      <c r="BV258" s="2">
        <v>1</v>
      </c>
      <c r="BW258" s="2">
        <v>1</v>
      </c>
      <c r="BX258" s="2">
        <v>1</v>
      </c>
      <c r="BY258" s="2" t="s">
        <v>719</v>
      </c>
      <c r="BZ258" s="2">
        <v>0</v>
      </c>
      <c r="CA258" s="2">
        <v>0</v>
      </c>
      <c r="CB258" s="2"/>
      <c r="CC258" s="2"/>
      <c r="CD258" s="2"/>
      <c r="CE258" s="2"/>
      <c r="CF258" s="2">
        <v>0</v>
      </c>
      <c r="CG258" s="2">
        <v>0</v>
      </c>
      <c r="CH258" s="2"/>
      <c r="CI258" s="2"/>
      <c r="CJ258" s="2"/>
      <c r="CK258" s="2"/>
      <c r="CL258" s="2"/>
      <c r="CM258" s="2">
        <v>0</v>
      </c>
      <c r="CN258" s="2" t="s">
        <v>719</v>
      </c>
      <c r="CO258" s="2">
        <v>0</v>
      </c>
      <c r="CP258" s="2">
        <f t="shared" si="239"/>
        <v>4227.7700000000004</v>
      </c>
      <c r="CQ258" s="2">
        <f t="shared" si="240"/>
        <v>19357.900000000001</v>
      </c>
      <c r="CR258" s="2">
        <f t="shared" si="241"/>
        <v>0</v>
      </c>
      <c r="CS258" s="2">
        <f t="shared" si="242"/>
        <v>0</v>
      </c>
      <c r="CT258" s="2">
        <f t="shared" si="243"/>
        <v>0</v>
      </c>
      <c r="CU258" s="2">
        <f t="shared" si="244"/>
        <v>0</v>
      </c>
      <c r="CV258" s="2">
        <f t="shared" si="245"/>
        <v>0</v>
      </c>
      <c r="CW258" s="2">
        <f t="shared" si="246"/>
        <v>0</v>
      </c>
      <c r="CX258" s="2">
        <f t="shared" si="247"/>
        <v>0</v>
      </c>
      <c r="CY258" s="2">
        <f t="shared" si="248"/>
        <v>0</v>
      </c>
      <c r="CZ258" s="2">
        <f t="shared" si="249"/>
        <v>0</v>
      </c>
      <c r="DA258" s="2"/>
      <c r="DB258" s="2"/>
      <c r="DC258" s="2" t="s">
        <v>719</v>
      </c>
      <c r="DD258" s="2" t="s">
        <v>719</v>
      </c>
      <c r="DE258" s="2" t="s">
        <v>719</v>
      </c>
      <c r="DF258" s="2" t="s">
        <v>719</v>
      </c>
      <c r="DG258" s="2" t="s">
        <v>719</v>
      </c>
      <c r="DH258" s="2" t="s">
        <v>719</v>
      </c>
      <c r="DI258" s="2" t="s">
        <v>719</v>
      </c>
      <c r="DJ258" s="2" t="s">
        <v>719</v>
      </c>
      <c r="DK258" s="2" t="s">
        <v>719</v>
      </c>
      <c r="DL258" s="2" t="s">
        <v>719</v>
      </c>
      <c r="DM258" s="2" t="s">
        <v>719</v>
      </c>
      <c r="DN258" s="2">
        <v>0</v>
      </c>
      <c r="DO258" s="2">
        <v>0</v>
      </c>
      <c r="DP258" s="2">
        <v>1</v>
      </c>
      <c r="DQ258" s="2">
        <v>1</v>
      </c>
      <c r="DR258" s="2"/>
      <c r="DS258" s="2"/>
      <c r="DT258" s="2"/>
      <c r="DU258" s="2">
        <v>1005</v>
      </c>
      <c r="DV258" s="2" t="s">
        <v>240</v>
      </c>
      <c r="DW258" s="2" t="s">
        <v>240</v>
      </c>
      <c r="DX258" s="2">
        <v>1000</v>
      </c>
      <c r="DY258" s="2"/>
      <c r="DZ258" s="2"/>
      <c r="EA258" s="2"/>
      <c r="EB258" s="2"/>
      <c r="EC258" s="2"/>
      <c r="ED258" s="2"/>
      <c r="EE258" s="2">
        <v>28232233</v>
      </c>
      <c r="EF258" s="2">
        <v>8</v>
      </c>
      <c r="EG258" s="2" t="s">
        <v>150</v>
      </c>
      <c r="EH258" s="2">
        <v>0</v>
      </c>
      <c r="EI258" s="2" t="s">
        <v>719</v>
      </c>
      <c r="EJ258" s="2">
        <v>1</v>
      </c>
      <c r="EK258" s="2">
        <v>500001</v>
      </c>
      <c r="EL258" s="2" t="s">
        <v>151</v>
      </c>
      <c r="EM258" s="2" t="s">
        <v>152</v>
      </c>
      <c r="EN258" s="2"/>
      <c r="EO258" s="2" t="s">
        <v>719</v>
      </c>
      <c r="EP258" s="2"/>
      <c r="EQ258" s="2">
        <v>0</v>
      </c>
      <c r="ER258" s="2">
        <v>19357.900000000001</v>
      </c>
      <c r="ES258" s="2">
        <v>19357.900000000001</v>
      </c>
      <c r="ET258" s="2">
        <v>0</v>
      </c>
      <c r="EU258" s="2">
        <v>0</v>
      </c>
      <c r="EV258" s="2">
        <v>0</v>
      </c>
      <c r="EW258" s="2">
        <v>0</v>
      </c>
      <c r="EX258" s="2">
        <v>0</v>
      </c>
      <c r="EY258" s="2">
        <v>0</v>
      </c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>
        <v>0</v>
      </c>
      <c r="FR258" s="2">
        <f t="shared" si="250"/>
        <v>0</v>
      </c>
      <c r="FS258" s="2">
        <v>0</v>
      </c>
      <c r="FT258" s="2"/>
      <c r="FU258" s="2"/>
      <c r="FV258" s="2"/>
      <c r="FW258" s="2"/>
      <c r="FX258" s="2">
        <v>0</v>
      </c>
      <c r="FY258" s="2">
        <v>0</v>
      </c>
      <c r="FZ258" s="2"/>
      <c r="GA258" s="2" t="s">
        <v>719</v>
      </c>
      <c r="GB258" s="2"/>
      <c r="GC258" s="2"/>
      <c r="GD258" s="2">
        <v>0</v>
      </c>
      <c r="GE258" s="2"/>
      <c r="GF258" s="2">
        <v>72307386</v>
      </c>
      <c r="GG258" s="2">
        <v>2</v>
      </c>
      <c r="GH258" s="2">
        <v>1</v>
      </c>
      <c r="GI258" s="2">
        <v>-2</v>
      </c>
      <c r="GJ258" s="2">
        <v>0</v>
      </c>
      <c r="GK258" s="2">
        <f>ROUND(R258*(R12)/100,2)</f>
        <v>0</v>
      </c>
      <c r="GL258" s="2">
        <f t="shared" si="251"/>
        <v>0</v>
      </c>
      <c r="GM258" s="2">
        <f t="shared" si="252"/>
        <v>4227.7700000000004</v>
      </c>
      <c r="GN258" s="2">
        <f t="shared" si="253"/>
        <v>4227.7700000000004</v>
      </c>
      <c r="GO258" s="2">
        <f t="shared" si="254"/>
        <v>0</v>
      </c>
      <c r="GP258" s="2">
        <f t="shared" si="255"/>
        <v>0</v>
      </c>
      <c r="GQ258" s="2"/>
      <c r="GR258" s="2">
        <v>0</v>
      </c>
      <c r="GS258" s="2">
        <v>3</v>
      </c>
      <c r="GT258" s="2">
        <v>0</v>
      </c>
      <c r="GU258" s="2" t="s">
        <v>719</v>
      </c>
      <c r="GV258" s="2">
        <f t="shared" si="256"/>
        <v>0</v>
      </c>
      <c r="GW258" s="2">
        <v>1</v>
      </c>
      <c r="GX258" s="2">
        <f t="shared" si="257"/>
        <v>0</v>
      </c>
      <c r="GY258" s="2"/>
      <c r="GZ258" s="2"/>
      <c r="HA258" s="2">
        <v>0</v>
      </c>
      <c r="HB258" s="2">
        <v>0</v>
      </c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>
        <v>0</v>
      </c>
      <c r="IL258" s="2"/>
      <c r="IM258" s="2"/>
      <c r="IN258" s="2"/>
      <c r="IO258" s="2"/>
      <c r="IP258" s="2"/>
      <c r="IQ258" s="2"/>
      <c r="IR258" s="2"/>
      <c r="IS258" s="2"/>
      <c r="IT258" s="2"/>
      <c r="IU258" s="2"/>
    </row>
    <row r="259" spans="1:255" x14ac:dyDescent="0.2">
      <c r="A259">
        <v>17</v>
      </c>
      <c r="B259">
        <v>1</v>
      </c>
      <c r="E259" t="s">
        <v>237</v>
      </c>
      <c r="F259" t="s">
        <v>238</v>
      </c>
      <c r="G259" t="s">
        <v>239</v>
      </c>
      <c r="H259" t="s">
        <v>240</v>
      </c>
      <c r="I259">
        <f>ROUND(218.4/1000,9)</f>
        <v>0.21840000000000001</v>
      </c>
      <c r="J259">
        <v>0</v>
      </c>
      <c r="O259">
        <f t="shared" si="224"/>
        <v>22026.66</v>
      </c>
      <c r="P259">
        <f t="shared" si="225"/>
        <v>22026.66</v>
      </c>
      <c r="Q259">
        <f t="shared" si="226"/>
        <v>0</v>
      </c>
      <c r="R259">
        <f t="shared" si="227"/>
        <v>0</v>
      </c>
      <c r="S259">
        <f t="shared" si="228"/>
        <v>0</v>
      </c>
      <c r="T259">
        <f t="shared" si="229"/>
        <v>0</v>
      </c>
      <c r="U259">
        <f t="shared" si="230"/>
        <v>0</v>
      </c>
      <c r="V259">
        <f t="shared" si="231"/>
        <v>0</v>
      </c>
      <c r="W259">
        <f t="shared" si="232"/>
        <v>0</v>
      </c>
      <c r="X259">
        <f t="shared" si="233"/>
        <v>0</v>
      </c>
      <c r="Y259">
        <f t="shared" si="234"/>
        <v>0</v>
      </c>
      <c r="AA259">
        <v>28925308</v>
      </c>
      <c r="AB259">
        <f t="shared" si="235"/>
        <v>19357.900000000001</v>
      </c>
      <c r="AC259">
        <f t="shared" si="236"/>
        <v>19357.900000000001</v>
      </c>
      <c r="AD259">
        <f t="shared" si="258"/>
        <v>0</v>
      </c>
      <c r="AE259">
        <f t="shared" si="259"/>
        <v>0</v>
      </c>
      <c r="AF259">
        <f t="shared" si="260"/>
        <v>0</v>
      </c>
      <c r="AG259">
        <f t="shared" si="237"/>
        <v>0</v>
      </c>
      <c r="AH259">
        <f t="shared" si="261"/>
        <v>0</v>
      </c>
      <c r="AI259">
        <f t="shared" si="262"/>
        <v>0</v>
      </c>
      <c r="AJ259">
        <f t="shared" si="238"/>
        <v>0</v>
      </c>
      <c r="AK259">
        <v>19357.900000000001</v>
      </c>
      <c r="AL259">
        <v>19357.900000000001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1</v>
      </c>
      <c r="AW259">
        <v>1</v>
      </c>
      <c r="AZ259">
        <v>1</v>
      </c>
      <c r="BA259">
        <v>1</v>
      </c>
      <c r="BB259">
        <v>1</v>
      </c>
      <c r="BC259">
        <v>5.21</v>
      </c>
      <c r="BD259" t="s">
        <v>719</v>
      </c>
      <c r="BE259" t="s">
        <v>719</v>
      </c>
      <c r="BF259" t="s">
        <v>719</v>
      </c>
      <c r="BG259" t="s">
        <v>719</v>
      </c>
      <c r="BH259">
        <v>3</v>
      </c>
      <c r="BI259">
        <v>1</v>
      </c>
      <c r="BJ259" t="s">
        <v>241</v>
      </c>
      <c r="BM259">
        <v>500001</v>
      </c>
      <c r="BN259">
        <v>0</v>
      </c>
      <c r="BO259" t="s">
        <v>750</v>
      </c>
      <c r="BP259">
        <v>1</v>
      </c>
      <c r="BQ259">
        <v>8</v>
      </c>
      <c r="BR259">
        <v>0</v>
      </c>
      <c r="BS259">
        <v>1</v>
      </c>
      <c r="BT259">
        <v>1</v>
      </c>
      <c r="BU259">
        <v>1</v>
      </c>
      <c r="BV259">
        <v>1</v>
      </c>
      <c r="BW259">
        <v>1</v>
      </c>
      <c r="BX259">
        <v>1</v>
      </c>
      <c r="BY259" t="s">
        <v>719</v>
      </c>
      <c r="BZ259">
        <v>0</v>
      </c>
      <c r="CA259">
        <v>0</v>
      </c>
      <c r="CF259">
        <v>0</v>
      </c>
      <c r="CG259">
        <v>0</v>
      </c>
      <c r="CM259">
        <v>0</v>
      </c>
      <c r="CN259" t="s">
        <v>719</v>
      </c>
      <c r="CO259">
        <v>0</v>
      </c>
      <c r="CP259">
        <f t="shared" si="239"/>
        <v>22026.66</v>
      </c>
      <c r="CQ259">
        <f t="shared" si="240"/>
        <v>100854.659</v>
      </c>
      <c r="CR259">
        <f t="shared" si="241"/>
        <v>0</v>
      </c>
      <c r="CS259">
        <f t="shared" si="242"/>
        <v>0</v>
      </c>
      <c r="CT259">
        <f t="shared" si="243"/>
        <v>0</v>
      </c>
      <c r="CU259">
        <f t="shared" si="244"/>
        <v>0</v>
      </c>
      <c r="CV259">
        <f t="shared" si="245"/>
        <v>0</v>
      </c>
      <c r="CW259">
        <f t="shared" si="246"/>
        <v>0</v>
      </c>
      <c r="CX259">
        <f t="shared" si="247"/>
        <v>0</v>
      </c>
      <c r="CY259">
        <f t="shared" si="248"/>
        <v>0</v>
      </c>
      <c r="CZ259">
        <f t="shared" si="249"/>
        <v>0</v>
      </c>
      <c r="DC259" t="s">
        <v>719</v>
      </c>
      <c r="DD259" t="s">
        <v>719</v>
      </c>
      <c r="DE259" t="s">
        <v>719</v>
      </c>
      <c r="DF259" t="s">
        <v>719</v>
      </c>
      <c r="DG259" t="s">
        <v>719</v>
      </c>
      <c r="DH259" t="s">
        <v>719</v>
      </c>
      <c r="DI259" t="s">
        <v>719</v>
      </c>
      <c r="DJ259" t="s">
        <v>719</v>
      </c>
      <c r="DK259" t="s">
        <v>719</v>
      </c>
      <c r="DL259" t="s">
        <v>719</v>
      </c>
      <c r="DM259" t="s">
        <v>719</v>
      </c>
      <c r="DN259">
        <v>0</v>
      </c>
      <c r="DO259">
        <v>0</v>
      </c>
      <c r="DP259">
        <v>1</v>
      </c>
      <c r="DQ259">
        <v>1</v>
      </c>
      <c r="DU259">
        <v>1005</v>
      </c>
      <c r="DV259" t="s">
        <v>240</v>
      </c>
      <c r="DW259" t="s">
        <v>240</v>
      </c>
      <c r="DX259">
        <v>1000</v>
      </c>
      <c r="EE259">
        <v>28232233</v>
      </c>
      <c r="EF259">
        <v>8</v>
      </c>
      <c r="EG259" t="s">
        <v>150</v>
      </c>
      <c r="EH259">
        <v>0</v>
      </c>
      <c r="EI259" t="s">
        <v>719</v>
      </c>
      <c r="EJ259">
        <v>1</v>
      </c>
      <c r="EK259">
        <v>500001</v>
      </c>
      <c r="EL259" t="s">
        <v>151</v>
      </c>
      <c r="EM259" t="s">
        <v>152</v>
      </c>
      <c r="EO259" t="s">
        <v>719</v>
      </c>
      <c r="EQ259">
        <v>0</v>
      </c>
      <c r="ER259">
        <v>19357.900000000001</v>
      </c>
      <c r="ES259">
        <v>19357.900000000001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FQ259">
        <v>0</v>
      </c>
      <c r="FR259">
        <f t="shared" si="250"/>
        <v>0</v>
      </c>
      <c r="FS259">
        <v>0</v>
      </c>
      <c r="FX259">
        <v>0</v>
      </c>
      <c r="FY259">
        <v>0</v>
      </c>
      <c r="GA259" t="s">
        <v>719</v>
      </c>
      <c r="GD259">
        <v>0</v>
      </c>
      <c r="GF259">
        <v>72307386</v>
      </c>
      <c r="GG259">
        <v>2</v>
      </c>
      <c r="GH259">
        <v>1</v>
      </c>
      <c r="GI259">
        <v>4</v>
      </c>
      <c r="GJ259">
        <v>0</v>
      </c>
      <c r="GK259">
        <f>ROUND(R259*(S12)/100,2)</f>
        <v>0</v>
      </c>
      <c r="GL259">
        <f t="shared" si="251"/>
        <v>0</v>
      </c>
      <c r="GM259">
        <f t="shared" si="252"/>
        <v>22026.66</v>
      </c>
      <c r="GN259">
        <f t="shared" si="253"/>
        <v>22026.66</v>
      </c>
      <c r="GO259">
        <f t="shared" si="254"/>
        <v>0</v>
      </c>
      <c r="GP259">
        <f t="shared" si="255"/>
        <v>0</v>
      </c>
      <c r="GR259">
        <v>0</v>
      </c>
      <c r="GS259">
        <v>3</v>
      </c>
      <c r="GT259">
        <v>0</v>
      </c>
      <c r="GU259" t="s">
        <v>719</v>
      </c>
      <c r="GV259">
        <f t="shared" si="256"/>
        <v>0</v>
      </c>
      <c r="GW259">
        <v>1</v>
      </c>
      <c r="GX259">
        <f t="shared" si="257"/>
        <v>0</v>
      </c>
      <c r="HA259">
        <v>0</v>
      </c>
      <c r="HB259">
        <v>0</v>
      </c>
      <c r="IK259">
        <v>0</v>
      </c>
    </row>
    <row r="260" spans="1:255" x14ac:dyDescent="0.2">
      <c r="A260" s="2">
        <v>17</v>
      </c>
      <c r="B260" s="2">
        <v>1</v>
      </c>
      <c r="C260" s="2">
        <f>ROW(SmtRes!A1225)</f>
        <v>1225</v>
      </c>
      <c r="D260" s="2">
        <f>ROW(EtalonRes!A1259)</f>
        <v>1259</v>
      </c>
      <c r="E260" s="2" t="s">
        <v>242</v>
      </c>
      <c r="F260" s="2" t="s">
        <v>792</v>
      </c>
      <c r="G260" s="2" t="s">
        <v>243</v>
      </c>
      <c r="H260" s="2" t="s">
        <v>794</v>
      </c>
      <c r="I260" s="2">
        <f>ROUND(150/100,9)</f>
        <v>1.5</v>
      </c>
      <c r="J260" s="2">
        <v>0</v>
      </c>
      <c r="K260" s="2"/>
      <c r="L260" s="2"/>
      <c r="M260" s="2"/>
      <c r="N260" s="2"/>
      <c r="O260" s="2">
        <f t="shared" si="224"/>
        <v>1778.12</v>
      </c>
      <c r="P260" s="2">
        <f t="shared" si="225"/>
        <v>1686.92</v>
      </c>
      <c r="Q260" s="2">
        <f t="shared" si="226"/>
        <v>20.16</v>
      </c>
      <c r="R260" s="2">
        <f t="shared" si="227"/>
        <v>2.1800000000000002</v>
      </c>
      <c r="S260" s="2">
        <f t="shared" si="228"/>
        <v>71.040000000000006</v>
      </c>
      <c r="T260" s="2">
        <f t="shared" si="229"/>
        <v>0</v>
      </c>
      <c r="U260" s="2">
        <f t="shared" si="230"/>
        <v>9.3356999999999992</v>
      </c>
      <c r="V260" s="2">
        <f t="shared" si="231"/>
        <v>0</v>
      </c>
      <c r="W260" s="2">
        <f t="shared" si="232"/>
        <v>0</v>
      </c>
      <c r="X260" s="2">
        <f t="shared" si="233"/>
        <v>76.88</v>
      </c>
      <c r="Y260" s="2">
        <f t="shared" si="234"/>
        <v>46.86</v>
      </c>
      <c r="Z260" s="2"/>
      <c r="AA260" s="2">
        <v>28925307</v>
      </c>
      <c r="AB260" s="2">
        <f t="shared" si="235"/>
        <v>1185.4115999999999</v>
      </c>
      <c r="AC260" s="2">
        <f t="shared" si="236"/>
        <v>1124.6099999999999</v>
      </c>
      <c r="AD260" s="2">
        <f>ROUND((((((ET260*1.2)*1.25))-(((EU260*1.2)*1.25)))+AE260),6)</f>
        <v>13.44</v>
      </c>
      <c r="AE260" s="2">
        <f>ROUND((((EU260*1.2)*1.25)),6)</f>
        <v>1.4550000000000001</v>
      </c>
      <c r="AF260" s="2">
        <f>ROUND((((EV260*1.2)*1.15)),6)</f>
        <v>47.361600000000003</v>
      </c>
      <c r="AG260" s="2">
        <f t="shared" si="237"/>
        <v>0</v>
      </c>
      <c r="AH260" s="2">
        <f>(((EW260*1.2)*1.15))</f>
        <v>6.2237999999999998</v>
      </c>
      <c r="AI260" s="2">
        <f>(((EX260*1.2)*1.25))</f>
        <v>0</v>
      </c>
      <c r="AJ260" s="2">
        <f t="shared" si="238"/>
        <v>0</v>
      </c>
      <c r="AK260" s="2">
        <v>1167.8900000000001</v>
      </c>
      <c r="AL260" s="2">
        <v>1124.6099999999999</v>
      </c>
      <c r="AM260" s="2">
        <v>8.9600000000000009</v>
      </c>
      <c r="AN260" s="2">
        <v>0.97</v>
      </c>
      <c r="AO260" s="2">
        <v>34.32</v>
      </c>
      <c r="AP260" s="2">
        <v>0</v>
      </c>
      <c r="AQ260" s="2">
        <v>4.51</v>
      </c>
      <c r="AR260" s="2">
        <v>0</v>
      </c>
      <c r="AS260" s="2">
        <v>0</v>
      </c>
      <c r="AT260" s="2">
        <v>105</v>
      </c>
      <c r="AU260" s="2">
        <v>64</v>
      </c>
      <c r="AV260" s="2">
        <v>1</v>
      </c>
      <c r="AW260" s="2">
        <v>1</v>
      </c>
      <c r="AX260" s="2"/>
      <c r="AY260" s="2"/>
      <c r="AZ260" s="2">
        <v>1</v>
      </c>
      <c r="BA260" s="2">
        <v>1</v>
      </c>
      <c r="BB260" s="2">
        <v>1</v>
      </c>
      <c r="BC260" s="2">
        <v>1</v>
      </c>
      <c r="BD260" s="2" t="s">
        <v>719</v>
      </c>
      <c r="BE260" s="2" t="s">
        <v>719</v>
      </c>
      <c r="BF260" s="2" t="s">
        <v>719</v>
      </c>
      <c r="BG260" s="2" t="s">
        <v>719</v>
      </c>
      <c r="BH260" s="2">
        <v>0</v>
      </c>
      <c r="BI260" s="2">
        <v>1</v>
      </c>
      <c r="BJ260" s="2" t="s">
        <v>0</v>
      </c>
      <c r="BK260" s="2"/>
      <c r="BL260" s="2"/>
      <c r="BM260" s="2">
        <v>45001</v>
      </c>
      <c r="BN260" s="2">
        <v>0</v>
      </c>
      <c r="BO260" s="2" t="s">
        <v>719</v>
      </c>
      <c r="BP260" s="2">
        <v>0</v>
      </c>
      <c r="BQ260" s="2">
        <v>2</v>
      </c>
      <c r="BR260" s="2">
        <v>0</v>
      </c>
      <c r="BS260" s="2">
        <v>1</v>
      </c>
      <c r="BT260" s="2">
        <v>1</v>
      </c>
      <c r="BU260" s="2">
        <v>1</v>
      </c>
      <c r="BV260" s="2">
        <v>1</v>
      </c>
      <c r="BW260" s="2">
        <v>1</v>
      </c>
      <c r="BX260" s="2">
        <v>1</v>
      </c>
      <c r="BY260" s="2" t="s">
        <v>719</v>
      </c>
      <c r="BZ260" s="2">
        <v>105</v>
      </c>
      <c r="CA260" s="2">
        <v>75</v>
      </c>
      <c r="CB260" s="2"/>
      <c r="CC260" s="2"/>
      <c r="CD260" s="2"/>
      <c r="CE260" s="2"/>
      <c r="CF260" s="2">
        <v>0</v>
      </c>
      <c r="CG260" s="2">
        <v>0</v>
      </c>
      <c r="CH260" s="2"/>
      <c r="CI260" s="2"/>
      <c r="CJ260" s="2"/>
      <c r="CK260" s="2"/>
      <c r="CL260" s="2"/>
      <c r="CM260" s="2">
        <v>0</v>
      </c>
      <c r="CN260" s="2" t="s">
        <v>714</v>
      </c>
      <c r="CO260" s="2">
        <v>0</v>
      </c>
      <c r="CP260" s="2">
        <f t="shared" si="239"/>
        <v>1778.1200000000001</v>
      </c>
      <c r="CQ260" s="2">
        <f t="shared" si="240"/>
        <v>1124.6099999999999</v>
      </c>
      <c r="CR260" s="2">
        <f t="shared" si="241"/>
        <v>13.44</v>
      </c>
      <c r="CS260" s="2">
        <f t="shared" si="242"/>
        <v>1.4550000000000001</v>
      </c>
      <c r="CT260" s="2">
        <f t="shared" si="243"/>
        <v>47.361600000000003</v>
      </c>
      <c r="CU260" s="2">
        <f t="shared" si="244"/>
        <v>0</v>
      </c>
      <c r="CV260" s="2">
        <f t="shared" si="245"/>
        <v>6.2237999999999998</v>
      </c>
      <c r="CW260" s="2">
        <f t="shared" si="246"/>
        <v>0</v>
      </c>
      <c r="CX260" s="2">
        <f t="shared" si="247"/>
        <v>0</v>
      </c>
      <c r="CY260" s="2">
        <f t="shared" si="248"/>
        <v>76.881000000000014</v>
      </c>
      <c r="CZ260" s="2">
        <f t="shared" si="249"/>
        <v>46.860800000000012</v>
      </c>
      <c r="DA260" s="2"/>
      <c r="DB260" s="2"/>
      <c r="DC260" s="2" t="s">
        <v>719</v>
      </c>
      <c r="DD260" s="2" t="s">
        <v>719</v>
      </c>
      <c r="DE260" s="2" t="s">
        <v>140</v>
      </c>
      <c r="DF260" s="2" t="s">
        <v>140</v>
      </c>
      <c r="DG260" s="2" t="s">
        <v>141</v>
      </c>
      <c r="DH260" s="2" t="s">
        <v>719</v>
      </c>
      <c r="DI260" s="2" t="s">
        <v>141</v>
      </c>
      <c r="DJ260" s="2" t="s">
        <v>140</v>
      </c>
      <c r="DK260" s="2" t="s">
        <v>719</v>
      </c>
      <c r="DL260" s="2" t="s">
        <v>719</v>
      </c>
      <c r="DM260" s="2" t="s">
        <v>719</v>
      </c>
      <c r="DN260" s="2">
        <v>0</v>
      </c>
      <c r="DO260" s="2">
        <v>0</v>
      </c>
      <c r="DP260" s="2">
        <v>1</v>
      </c>
      <c r="DQ260" s="2">
        <v>1</v>
      </c>
      <c r="DR260" s="2"/>
      <c r="DS260" s="2"/>
      <c r="DT260" s="2"/>
      <c r="DU260" s="2">
        <v>1009</v>
      </c>
      <c r="DV260" s="2" t="s">
        <v>794</v>
      </c>
      <c r="DW260" s="2" t="s">
        <v>794</v>
      </c>
      <c r="DX260" s="2">
        <v>100</v>
      </c>
      <c r="DY260" s="2"/>
      <c r="DZ260" s="2"/>
      <c r="EA260" s="2"/>
      <c r="EB260" s="2"/>
      <c r="EC260" s="2"/>
      <c r="ED260" s="2"/>
      <c r="EE260" s="2">
        <v>28232368</v>
      </c>
      <c r="EF260" s="2">
        <v>2</v>
      </c>
      <c r="EG260" s="2" t="s">
        <v>745</v>
      </c>
      <c r="EH260" s="2">
        <v>0</v>
      </c>
      <c r="EI260" s="2" t="s">
        <v>719</v>
      </c>
      <c r="EJ260" s="2">
        <v>1</v>
      </c>
      <c r="EK260" s="2">
        <v>45001</v>
      </c>
      <c r="EL260" s="2" t="s">
        <v>746</v>
      </c>
      <c r="EM260" s="2" t="s">
        <v>747</v>
      </c>
      <c r="EN260" s="2"/>
      <c r="EO260" s="2" t="s">
        <v>142</v>
      </c>
      <c r="EP260" s="2"/>
      <c r="EQ260" s="2">
        <v>256</v>
      </c>
      <c r="ER260" s="2">
        <v>1167.8900000000001</v>
      </c>
      <c r="ES260" s="2">
        <v>1124.6099999999999</v>
      </c>
      <c r="ET260" s="2">
        <v>8.9600000000000009</v>
      </c>
      <c r="EU260" s="2">
        <v>0.97</v>
      </c>
      <c r="EV260" s="2">
        <v>34.32</v>
      </c>
      <c r="EW260" s="2">
        <v>4.51</v>
      </c>
      <c r="EX260" s="2">
        <v>0</v>
      </c>
      <c r="EY260" s="2">
        <v>0</v>
      </c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>
        <v>0</v>
      </c>
      <c r="FR260" s="2">
        <f t="shared" si="250"/>
        <v>0</v>
      </c>
      <c r="FS260" s="2">
        <v>0</v>
      </c>
      <c r="FT260" s="2"/>
      <c r="FU260" s="2" t="s">
        <v>749</v>
      </c>
      <c r="FV260" s="2"/>
      <c r="FW260" s="2"/>
      <c r="FX260" s="2">
        <v>105</v>
      </c>
      <c r="FY260" s="2">
        <v>63.75</v>
      </c>
      <c r="FZ260" s="2"/>
      <c r="GA260" s="2" t="s">
        <v>719</v>
      </c>
      <c r="GB260" s="2"/>
      <c r="GC260" s="2"/>
      <c r="GD260" s="2">
        <v>0</v>
      </c>
      <c r="GE260" s="2"/>
      <c r="GF260" s="2">
        <v>-383628300</v>
      </c>
      <c r="GG260" s="2">
        <v>2</v>
      </c>
      <c r="GH260" s="2">
        <v>1</v>
      </c>
      <c r="GI260" s="2">
        <v>-2</v>
      </c>
      <c r="GJ260" s="2">
        <v>0</v>
      </c>
      <c r="GK260" s="2">
        <f>ROUND(R260*(R12)/100,2)</f>
        <v>0</v>
      </c>
      <c r="GL260" s="2">
        <f t="shared" si="251"/>
        <v>0</v>
      </c>
      <c r="GM260" s="2">
        <f t="shared" si="252"/>
        <v>1901.86</v>
      </c>
      <c r="GN260" s="2">
        <f t="shared" si="253"/>
        <v>1901.86</v>
      </c>
      <c r="GO260" s="2">
        <f t="shared" si="254"/>
        <v>0</v>
      </c>
      <c r="GP260" s="2">
        <f t="shared" si="255"/>
        <v>0</v>
      </c>
      <c r="GQ260" s="2"/>
      <c r="GR260" s="2">
        <v>0</v>
      </c>
      <c r="GS260" s="2">
        <v>3</v>
      </c>
      <c r="GT260" s="2">
        <v>0</v>
      </c>
      <c r="GU260" s="2" t="s">
        <v>719</v>
      </c>
      <c r="GV260" s="2">
        <f t="shared" si="256"/>
        <v>0</v>
      </c>
      <c r="GW260" s="2">
        <v>1</v>
      </c>
      <c r="GX260" s="2">
        <f t="shared" si="257"/>
        <v>0</v>
      </c>
      <c r="GY260" s="2"/>
      <c r="GZ260" s="2"/>
      <c r="HA260" s="2">
        <v>0</v>
      </c>
      <c r="HB260" s="2">
        <v>0</v>
      </c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>
        <v>0</v>
      </c>
      <c r="IL260" s="2"/>
      <c r="IM260" s="2"/>
      <c r="IN260" s="2"/>
      <c r="IO260" s="2"/>
      <c r="IP260" s="2"/>
      <c r="IQ260" s="2"/>
      <c r="IR260" s="2"/>
      <c r="IS260" s="2"/>
      <c r="IT260" s="2"/>
      <c r="IU260" s="2"/>
    </row>
    <row r="261" spans="1:255" x14ac:dyDescent="0.2">
      <c r="A261">
        <v>17</v>
      </c>
      <c r="B261">
        <v>1</v>
      </c>
      <c r="C261">
        <f>ROW(SmtRes!A1230)</f>
        <v>1230</v>
      </c>
      <c r="D261">
        <f>ROW(EtalonRes!A1264)</f>
        <v>1264</v>
      </c>
      <c r="E261" t="s">
        <v>242</v>
      </c>
      <c r="F261" t="s">
        <v>792</v>
      </c>
      <c r="G261" t="s">
        <v>243</v>
      </c>
      <c r="H261" t="s">
        <v>794</v>
      </c>
      <c r="I261">
        <f>ROUND(150/100,9)</f>
        <v>1.5</v>
      </c>
      <c r="J261">
        <v>0</v>
      </c>
      <c r="O261">
        <f t="shared" si="224"/>
        <v>10262.61</v>
      </c>
      <c r="P261">
        <f t="shared" si="225"/>
        <v>8788.83</v>
      </c>
      <c r="Q261">
        <f t="shared" si="226"/>
        <v>155.22999999999999</v>
      </c>
      <c r="R261">
        <f t="shared" si="227"/>
        <v>40.51</v>
      </c>
      <c r="S261">
        <f t="shared" si="228"/>
        <v>1318.55</v>
      </c>
      <c r="T261">
        <f t="shared" si="229"/>
        <v>0</v>
      </c>
      <c r="U261">
        <f t="shared" si="230"/>
        <v>9.3356999999999992</v>
      </c>
      <c r="V261">
        <f t="shared" si="231"/>
        <v>0</v>
      </c>
      <c r="W261">
        <f t="shared" si="232"/>
        <v>0</v>
      </c>
      <c r="X261">
        <f t="shared" si="233"/>
        <v>1209.56</v>
      </c>
      <c r="Y261">
        <f t="shared" si="234"/>
        <v>693.12</v>
      </c>
      <c r="AA261">
        <v>28925308</v>
      </c>
      <c r="AB261">
        <f t="shared" si="235"/>
        <v>1185.4115999999999</v>
      </c>
      <c r="AC261">
        <f t="shared" si="236"/>
        <v>1124.6099999999999</v>
      </c>
      <c r="AD261">
        <f>ROUND((((((ET261*1.2)*1.25))-(((EU261*1.2)*1.25)))+AE261),6)</f>
        <v>13.44</v>
      </c>
      <c r="AE261">
        <f>ROUND((((EU261*1.2)*1.25)),6)</f>
        <v>1.4550000000000001</v>
      </c>
      <c r="AF261">
        <f>ROUND((((EV261*1.2)*1.15)),6)</f>
        <v>47.361600000000003</v>
      </c>
      <c r="AG261">
        <f t="shared" si="237"/>
        <v>0</v>
      </c>
      <c r="AH261">
        <f>(((EW261*1.2)*1.15))</f>
        <v>6.2237999999999998</v>
      </c>
      <c r="AI261">
        <f>(((EX261*1.2)*1.25))</f>
        <v>0</v>
      </c>
      <c r="AJ261">
        <f t="shared" si="238"/>
        <v>0</v>
      </c>
      <c r="AK261">
        <v>1167.8900000000001</v>
      </c>
      <c r="AL261">
        <v>1124.6099999999999</v>
      </c>
      <c r="AM261">
        <v>8.9600000000000009</v>
      </c>
      <c r="AN261">
        <v>0.97</v>
      </c>
      <c r="AO261">
        <v>34.32</v>
      </c>
      <c r="AP261">
        <v>0</v>
      </c>
      <c r="AQ261">
        <v>4.51</v>
      </c>
      <c r="AR261">
        <v>0</v>
      </c>
      <c r="AS261">
        <v>0</v>
      </c>
      <c r="AT261">
        <v>89</v>
      </c>
      <c r="AU261">
        <v>51</v>
      </c>
      <c r="AV261">
        <v>1</v>
      </c>
      <c r="AW261">
        <v>1</v>
      </c>
      <c r="AZ261">
        <v>1</v>
      </c>
      <c r="BA261">
        <v>18.559999999999999</v>
      </c>
      <c r="BB261">
        <v>7.7</v>
      </c>
      <c r="BC261">
        <v>5.21</v>
      </c>
      <c r="BD261" t="s">
        <v>719</v>
      </c>
      <c r="BE261" t="s">
        <v>719</v>
      </c>
      <c r="BF261" t="s">
        <v>719</v>
      </c>
      <c r="BG261" t="s">
        <v>719</v>
      </c>
      <c r="BH261">
        <v>0</v>
      </c>
      <c r="BI261">
        <v>1</v>
      </c>
      <c r="BJ261" t="s">
        <v>0</v>
      </c>
      <c r="BM261">
        <v>45001</v>
      </c>
      <c r="BN261">
        <v>0</v>
      </c>
      <c r="BO261" t="s">
        <v>750</v>
      </c>
      <c r="BP261">
        <v>1</v>
      </c>
      <c r="BQ261">
        <v>2</v>
      </c>
      <c r="BR261">
        <v>0</v>
      </c>
      <c r="BS261">
        <v>18.559999999999999</v>
      </c>
      <c r="BT261">
        <v>1</v>
      </c>
      <c r="BU261">
        <v>1</v>
      </c>
      <c r="BV261">
        <v>1</v>
      </c>
      <c r="BW261">
        <v>1</v>
      </c>
      <c r="BX261">
        <v>1</v>
      </c>
      <c r="BY261" t="s">
        <v>719</v>
      </c>
      <c r="BZ261">
        <v>105</v>
      </c>
      <c r="CA261">
        <v>75</v>
      </c>
      <c r="CF261">
        <v>0</v>
      </c>
      <c r="CG261">
        <v>0</v>
      </c>
      <c r="CM261">
        <v>0</v>
      </c>
      <c r="CN261" t="s">
        <v>714</v>
      </c>
      <c r="CO261">
        <v>0</v>
      </c>
      <c r="CP261">
        <f t="shared" si="239"/>
        <v>10262.609999999999</v>
      </c>
      <c r="CQ261">
        <f t="shared" si="240"/>
        <v>5859.2180999999991</v>
      </c>
      <c r="CR261">
        <f t="shared" si="241"/>
        <v>103.488</v>
      </c>
      <c r="CS261">
        <f t="shared" si="242"/>
        <v>27.004799999999999</v>
      </c>
      <c r="CT261">
        <f t="shared" si="243"/>
        <v>879.031296</v>
      </c>
      <c r="CU261">
        <f t="shared" si="244"/>
        <v>0</v>
      </c>
      <c r="CV261">
        <f t="shared" si="245"/>
        <v>6.2237999999999998</v>
      </c>
      <c r="CW261">
        <f t="shared" si="246"/>
        <v>0</v>
      </c>
      <c r="CX261">
        <f t="shared" si="247"/>
        <v>0</v>
      </c>
      <c r="CY261">
        <f t="shared" si="248"/>
        <v>1209.5634</v>
      </c>
      <c r="CZ261">
        <f t="shared" si="249"/>
        <v>693.12059999999997</v>
      </c>
      <c r="DC261" t="s">
        <v>719</v>
      </c>
      <c r="DD261" t="s">
        <v>719</v>
      </c>
      <c r="DE261" t="s">
        <v>140</v>
      </c>
      <c r="DF261" t="s">
        <v>140</v>
      </c>
      <c r="DG261" t="s">
        <v>141</v>
      </c>
      <c r="DH261" t="s">
        <v>719</v>
      </c>
      <c r="DI261" t="s">
        <v>141</v>
      </c>
      <c r="DJ261" t="s">
        <v>140</v>
      </c>
      <c r="DK261" t="s">
        <v>719</v>
      </c>
      <c r="DL261" t="s">
        <v>719</v>
      </c>
      <c r="DM261" t="s">
        <v>719</v>
      </c>
      <c r="DN261">
        <v>0</v>
      </c>
      <c r="DO261">
        <v>0</v>
      </c>
      <c r="DP261">
        <v>1</v>
      </c>
      <c r="DQ261">
        <v>1</v>
      </c>
      <c r="DU261">
        <v>1009</v>
      </c>
      <c r="DV261" t="s">
        <v>794</v>
      </c>
      <c r="DW261" t="s">
        <v>794</v>
      </c>
      <c r="DX261">
        <v>100</v>
      </c>
      <c r="EE261">
        <v>28232368</v>
      </c>
      <c r="EF261">
        <v>2</v>
      </c>
      <c r="EG261" t="s">
        <v>745</v>
      </c>
      <c r="EH261">
        <v>0</v>
      </c>
      <c r="EI261" t="s">
        <v>719</v>
      </c>
      <c r="EJ261">
        <v>1</v>
      </c>
      <c r="EK261">
        <v>45001</v>
      </c>
      <c r="EL261" t="s">
        <v>746</v>
      </c>
      <c r="EM261" t="s">
        <v>747</v>
      </c>
      <c r="EO261" t="s">
        <v>142</v>
      </c>
      <c r="EQ261">
        <v>256</v>
      </c>
      <c r="ER261">
        <v>1167.8900000000001</v>
      </c>
      <c r="ES261">
        <v>1124.6099999999999</v>
      </c>
      <c r="ET261">
        <v>8.9600000000000009</v>
      </c>
      <c r="EU261">
        <v>0.97</v>
      </c>
      <c r="EV261">
        <v>34.32</v>
      </c>
      <c r="EW261">
        <v>4.51</v>
      </c>
      <c r="EX261">
        <v>0</v>
      </c>
      <c r="EY261">
        <v>0</v>
      </c>
      <c r="FQ261">
        <v>0</v>
      </c>
      <c r="FR261">
        <f t="shared" si="250"/>
        <v>0</v>
      </c>
      <c r="FS261">
        <v>0</v>
      </c>
      <c r="FU261" t="s">
        <v>749</v>
      </c>
      <c r="FV261" t="s">
        <v>749</v>
      </c>
      <c r="FW261" t="s">
        <v>751</v>
      </c>
      <c r="FX261">
        <v>105</v>
      </c>
      <c r="FY261">
        <v>63.75</v>
      </c>
      <c r="GA261" t="s">
        <v>719</v>
      </c>
      <c r="GD261">
        <v>0</v>
      </c>
      <c r="GF261">
        <v>-383628300</v>
      </c>
      <c r="GG261">
        <v>2</v>
      </c>
      <c r="GH261">
        <v>1</v>
      </c>
      <c r="GI261">
        <v>4</v>
      </c>
      <c r="GJ261">
        <v>0</v>
      </c>
      <c r="GK261">
        <f>ROUND(R261*(S12)/100,2)</f>
        <v>0</v>
      </c>
      <c r="GL261">
        <f t="shared" si="251"/>
        <v>0</v>
      </c>
      <c r="GM261">
        <f t="shared" si="252"/>
        <v>12165.29</v>
      </c>
      <c r="GN261">
        <f t="shared" si="253"/>
        <v>12165.29</v>
      </c>
      <c r="GO261">
        <f t="shared" si="254"/>
        <v>0</v>
      </c>
      <c r="GP261">
        <f t="shared" si="255"/>
        <v>0</v>
      </c>
      <c r="GR261">
        <v>0</v>
      </c>
      <c r="GS261">
        <v>3</v>
      </c>
      <c r="GT261">
        <v>0</v>
      </c>
      <c r="GU261" t="s">
        <v>719</v>
      </c>
      <c r="GV261">
        <f t="shared" si="256"/>
        <v>0</v>
      </c>
      <c r="GW261">
        <v>1</v>
      </c>
      <c r="GX261">
        <f t="shared" si="257"/>
        <v>0</v>
      </c>
      <c r="HA261">
        <v>0</v>
      </c>
      <c r="HB261">
        <v>0</v>
      </c>
      <c r="IK261">
        <v>0</v>
      </c>
    </row>
    <row r="262" spans="1:255" x14ac:dyDescent="0.2">
      <c r="A262" s="2">
        <v>17</v>
      </c>
      <c r="B262" s="2">
        <v>1</v>
      </c>
      <c r="C262" s="2">
        <f>ROW(SmtRes!A1235)</f>
        <v>1235</v>
      </c>
      <c r="D262" s="2">
        <f>ROW(EtalonRes!A1269)</f>
        <v>1269</v>
      </c>
      <c r="E262" s="2" t="s">
        <v>244</v>
      </c>
      <c r="F262" s="2" t="s">
        <v>2</v>
      </c>
      <c r="G262" s="2" t="s">
        <v>245</v>
      </c>
      <c r="H262" s="2" t="s">
        <v>794</v>
      </c>
      <c r="I262" s="2">
        <f>ROUND(45/100,9)</f>
        <v>0.45</v>
      </c>
      <c r="J262" s="2">
        <v>0</v>
      </c>
      <c r="K262" s="2"/>
      <c r="L262" s="2"/>
      <c r="M262" s="2"/>
      <c r="N262" s="2"/>
      <c r="O262" s="2">
        <f t="shared" si="224"/>
        <v>4023.73</v>
      </c>
      <c r="P262" s="2">
        <f t="shared" si="225"/>
        <v>3927.75</v>
      </c>
      <c r="Q262" s="2">
        <f t="shared" si="226"/>
        <v>6.05</v>
      </c>
      <c r="R262" s="2">
        <f t="shared" si="227"/>
        <v>0.65</v>
      </c>
      <c r="S262" s="2">
        <f t="shared" si="228"/>
        <v>89.93</v>
      </c>
      <c r="T262" s="2">
        <f t="shared" si="229"/>
        <v>0</v>
      </c>
      <c r="U262" s="2">
        <f t="shared" si="230"/>
        <v>11.817630000000001</v>
      </c>
      <c r="V262" s="2">
        <f t="shared" si="231"/>
        <v>0</v>
      </c>
      <c r="W262" s="2">
        <f t="shared" si="232"/>
        <v>0</v>
      </c>
      <c r="X262" s="2">
        <f t="shared" si="233"/>
        <v>95.11</v>
      </c>
      <c r="Y262" s="2">
        <f t="shared" si="234"/>
        <v>57.97</v>
      </c>
      <c r="Z262" s="2"/>
      <c r="AA262" s="2">
        <v>28925307</v>
      </c>
      <c r="AB262" s="2">
        <f t="shared" si="235"/>
        <v>8941.6216000000004</v>
      </c>
      <c r="AC262" s="2">
        <f t="shared" si="236"/>
        <v>8728.33</v>
      </c>
      <c r="AD262" s="2">
        <f>ROUND((((((ET262*1.2)*1.25))-(((EU262*1.2)*1.25)))+AE262),6)</f>
        <v>13.44</v>
      </c>
      <c r="AE262" s="2">
        <f>ROUND((((EU262*1.2)*1.25)),6)</f>
        <v>1.4550000000000001</v>
      </c>
      <c r="AF262" s="2">
        <f>ROUND((((EV262*1.2)*1.15)),6)</f>
        <v>199.85159999999999</v>
      </c>
      <c r="AG262" s="2">
        <f t="shared" si="237"/>
        <v>0</v>
      </c>
      <c r="AH262" s="2">
        <f>(((EW262*1.2)*1.15))</f>
        <v>26.261400000000002</v>
      </c>
      <c r="AI262" s="2">
        <f>(((EX262*1.2)*1.25))</f>
        <v>0</v>
      </c>
      <c r="AJ262" s="2">
        <f t="shared" si="238"/>
        <v>0</v>
      </c>
      <c r="AK262" s="2">
        <v>8882.11</v>
      </c>
      <c r="AL262" s="2">
        <v>8728.33</v>
      </c>
      <c r="AM262" s="2">
        <v>8.9600000000000009</v>
      </c>
      <c r="AN262" s="2">
        <v>0.97</v>
      </c>
      <c r="AO262" s="2">
        <v>144.82</v>
      </c>
      <c r="AP262" s="2">
        <v>0</v>
      </c>
      <c r="AQ262" s="2">
        <v>19.03</v>
      </c>
      <c r="AR262" s="2">
        <v>0</v>
      </c>
      <c r="AS262" s="2">
        <v>0</v>
      </c>
      <c r="AT262" s="2">
        <v>105</v>
      </c>
      <c r="AU262" s="2">
        <v>64</v>
      </c>
      <c r="AV262" s="2">
        <v>1</v>
      </c>
      <c r="AW262" s="2">
        <v>1</v>
      </c>
      <c r="AX262" s="2"/>
      <c r="AY262" s="2"/>
      <c r="AZ262" s="2">
        <v>1</v>
      </c>
      <c r="BA262" s="2">
        <v>1</v>
      </c>
      <c r="BB262" s="2">
        <v>1</v>
      </c>
      <c r="BC262" s="2">
        <v>1</v>
      </c>
      <c r="BD262" s="2" t="s">
        <v>719</v>
      </c>
      <c r="BE262" s="2" t="s">
        <v>719</v>
      </c>
      <c r="BF262" s="2" t="s">
        <v>719</v>
      </c>
      <c r="BG262" s="2" t="s">
        <v>719</v>
      </c>
      <c r="BH262" s="2">
        <v>0</v>
      </c>
      <c r="BI262" s="2">
        <v>1</v>
      </c>
      <c r="BJ262" s="2" t="s">
        <v>4</v>
      </c>
      <c r="BK262" s="2"/>
      <c r="BL262" s="2"/>
      <c r="BM262" s="2">
        <v>45001</v>
      </c>
      <c r="BN262" s="2">
        <v>0</v>
      </c>
      <c r="BO262" s="2" t="s">
        <v>719</v>
      </c>
      <c r="BP262" s="2">
        <v>0</v>
      </c>
      <c r="BQ262" s="2">
        <v>2</v>
      </c>
      <c r="BR262" s="2">
        <v>0</v>
      </c>
      <c r="BS262" s="2">
        <v>1</v>
      </c>
      <c r="BT262" s="2">
        <v>1</v>
      </c>
      <c r="BU262" s="2">
        <v>1</v>
      </c>
      <c r="BV262" s="2">
        <v>1</v>
      </c>
      <c r="BW262" s="2">
        <v>1</v>
      </c>
      <c r="BX262" s="2">
        <v>1</v>
      </c>
      <c r="BY262" s="2" t="s">
        <v>719</v>
      </c>
      <c r="BZ262" s="2">
        <v>105</v>
      </c>
      <c r="CA262" s="2">
        <v>75</v>
      </c>
      <c r="CB262" s="2"/>
      <c r="CC262" s="2"/>
      <c r="CD262" s="2"/>
      <c r="CE262" s="2"/>
      <c r="CF262" s="2">
        <v>0</v>
      </c>
      <c r="CG262" s="2">
        <v>0</v>
      </c>
      <c r="CH262" s="2"/>
      <c r="CI262" s="2"/>
      <c r="CJ262" s="2"/>
      <c r="CK262" s="2"/>
      <c r="CL262" s="2"/>
      <c r="CM262" s="2">
        <v>0</v>
      </c>
      <c r="CN262" s="2" t="s">
        <v>714</v>
      </c>
      <c r="CO262" s="2">
        <v>0</v>
      </c>
      <c r="CP262" s="2">
        <f t="shared" si="239"/>
        <v>4023.73</v>
      </c>
      <c r="CQ262" s="2">
        <f t="shared" si="240"/>
        <v>8728.33</v>
      </c>
      <c r="CR262" s="2">
        <f t="shared" si="241"/>
        <v>13.44</v>
      </c>
      <c r="CS262" s="2">
        <f t="shared" si="242"/>
        <v>1.4550000000000001</v>
      </c>
      <c r="CT262" s="2">
        <f t="shared" si="243"/>
        <v>199.85159999999999</v>
      </c>
      <c r="CU262" s="2">
        <f t="shared" si="244"/>
        <v>0</v>
      </c>
      <c r="CV262" s="2">
        <f t="shared" si="245"/>
        <v>26.261400000000002</v>
      </c>
      <c r="CW262" s="2">
        <f t="shared" si="246"/>
        <v>0</v>
      </c>
      <c r="CX262" s="2">
        <f t="shared" si="247"/>
        <v>0</v>
      </c>
      <c r="CY262" s="2">
        <f t="shared" si="248"/>
        <v>95.109000000000009</v>
      </c>
      <c r="CZ262" s="2">
        <f t="shared" si="249"/>
        <v>57.97120000000001</v>
      </c>
      <c r="DA262" s="2"/>
      <c r="DB262" s="2"/>
      <c r="DC262" s="2" t="s">
        <v>719</v>
      </c>
      <c r="DD262" s="2" t="s">
        <v>719</v>
      </c>
      <c r="DE262" s="2" t="s">
        <v>140</v>
      </c>
      <c r="DF262" s="2" t="s">
        <v>140</v>
      </c>
      <c r="DG262" s="2" t="s">
        <v>141</v>
      </c>
      <c r="DH262" s="2" t="s">
        <v>719</v>
      </c>
      <c r="DI262" s="2" t="s">
        <v>141</v>
      </c>
      <c r="DJ262" s="2" t="s">
        <v>140</v>
      </c>
      <c r="DK262" s="2" t="s">
        <v>719</v>
      </c>
      <c r="DL262" s="2" t="s">
        <v>719</v>
      </c>
      <c r="DM262" s="2" t="s">
        <v>719</v>
      </c>
      <c r="DN262" s="2">
        <v>0</v>
      </c>
      <c r="DO262" s="2">
        <v>0</v>
      </c>
      <c r="DP262" s="2">
        <v>1</v>
      </c>
      <c r="DQ262" s="2">
        <v>1</v>
      </c>
      <c r="DR262" s="2"/>
      <c r="DS262" s="2"/>
      <c r="DT262" s="2"/>
      <c r="DU262" s="2">
        <v>1009</v>
      </c>
      <c r="DV262" s="2" t="s">
        <v>794</v>
      </c>
      <c r="DW262" s="2" t="s">
        <v>794</v>
      </c>
      <c r="DX262" s="2">
        <v>100</v>
      </c>
      <c r="DY262" s="2"/>
      <c r="DZ262" s="2"/>
      <c r="EA262" s="2"/>
      <c r="EB262" s="2"/>
      <c r="EC262" s="2"/>
      <c r="ED262" s="2"/>
      <c r="EE262" s="2">
        <v>28232368</v>
      </c>
      <c r="EF262" s="2">
        <v>2</v>
      </c>
      <c r="EG262" s="2" t="s">
        <v>745</v>
      </c>
      <c r="EH262" s="2">
        <v>0</v>
      </c>
      <c r="EI262" s="2" t="s">
        <v>719</v>
      </c>
      <c r="EJ262" s="2">
        <v>1</v>
      </c>
      <c r="EK262" s="2">
        <v>45001</v>
      </c>
      <c r="EL262" s="2" t="s">
        <v>746</v>
      </c>
      <c r="EM262" s="2" t="s">
        <v>747</v>
      </c>
      <c r="EN262" s="2"/>
      <c r="EO262" s="2" t="s">
        <v>142</v>
      </c>
      <c r="EP262" s="2"/>
      <c r="EQ262" s="2">
        <v>256</v>
      </c>
      <c r="ER262" s="2">
        <v>8882.11</v>
      </c>
      <c r="ES262" s="2">
        <v>8728.33</v>
      </c>
      <c r="ET262" s="2">
        <v>8.9600000000000009</v>
      </c>
      <c r="EU262" s="2">
        <v>0.97</v>
      </c>
      <c r="EV262" s="2">
        <v>144.82</v>
      </c>
      <c r="EW262" s="2">
        <v>19.03</v>
      </c>
      <c r="EX262" s="2">
        <v>0</v>
      </c>
      <c r="EY262" s="2">
        <v>0</v>
      </c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>
        <v>0</v>
      </c>
      <c r="FR262" s="2">
        <f t="shared" si="250"/>
        <v>0</v>
      </c>
      <c r="FS262" s="2">
        <v>0</v>
      </c>
      <c r="FT262" s="2"/>
      <c r="FU262" s="2" t="s">
        <v>749</v>
      </c>
      <c r="FV262" s="2"/>
      <c r="FW262" s="2"/>
      <c r="FX262" s="2">
        <v>105</v>
      </c>
      <c r="FY262" s="2">
        <v>63.75</v>
      </c>
      <c r="FZ262" s="2"/>
      <c r="GA262" s="2" t="s">
        <v>719</v>
      </c>
      <c r="GB262" s="2"/>
      <c r="GC262" s="2"/>
      <c r="GD262" s="2">
        <v>0</v>
      </c>
      <c r="GE262" s="2"/>
      <c r="GF262" s="2">
        <v>290326631</v>
      </c>
      <c r="GG262" s="2">
        <v>2</v>
      </c>
      <c r="GH262" s="2">
        <v>1</v>
      </c>
      <c r="GI262" s="2">
        <v>-2</v>
      </c>
      <c r="GJ262" s="2">
        <v>0</v>
      </c>
      <c r="GK262" s="2">
        <f>ROUND(R262*(R12)/100,2)</f>
        <v>0</v>
      </c>
      <c r="GL262" s="2">
        <f t="shared" si="251"/>
        <v>0</v>
      </c>
      <c r="GM262" s="2">
        <f t="shared" si="252"/>
        <v>4176.8100000000004</v>
      </c>
      <c r="GN262" s="2">
        <f t="shared" si="253"/>
        <v>4176.8100000000004</v>
      </c>
      <c r="GO262" s="2">
        <f t="shared" si="254"/>
        <v>0</v>
      </c>
      <c r="GP262" s="2">
        <f t="shared" si="255"/>
        <v>0</v>
      </c>
      <c r="GQ262" s="2"/>
      <c r="GR262" s="2">
        <v>0</v>
      </c>
      <c r="GS262" s="2">
        <v>3</v>
      </c>
      <c r="GT262" s="2">
        <v>0</v>
      </c>
      <c r="GU262" s="2" t="s">
        <v>719</v>
      </c>
      <c r="GV262" s="2">
        <f t="shared" si="256"/>
        <v>0</v>
      </c>
      <c r="GW262" s="2">
        <v>1</v>
      </c>
      <c r="GX262" s="2">
        <f t="shared" si="257"/>
        <v>0</v>
      </c>
      <c r="GY262" s="2"/>
      <c r="GZ262" s="2"/>
      <c r="HA262" s="2">
        <v>0</v>
      </c>
      <c r="HB262" s="2">
        <v>0</v>
      </c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>
        <v>0</v>
      </c>
      <c r="IL262" s="2"/>
      <c r="IM262" s="2"/>
      <c r="IN262" s="2"/>
      <c r="IO262" s="2"/>
      <c r="IP262" s="2"/>
      <c r="IQ262" s="2"/>
      <c r="IR262" s="2"/>
      <c r="IS262" s="2"/>
      <c r="IT262" s="2"/>
      <c r="IU262" s="2"/>
    </row>
    <row r="263" spans="1:255" x14ac:dyDescent="0.2">
      <c r="A263">
        <v>17</v>
      </c>
      <c r="B263">
        <v>1</v>
      </c>
      <c r="C263">
        <f>ROW(SmtRes!A1240)</f>
        <v>1240</v>
      </c>
      <c r="D263">
        <f>ROW(EtalonRes!A1274)</f>
        <v>1274</v>
      </c>
      <c r="E263" t="s">
        <v>244</v>
      </c>
      <c r="F263" t="s">
        <v>2</v>
      </c>
      <c r="G263" t="s">
        <v>245</v>
      </c>
      <c r="H263" t="s">
        <v>794</v>
      </c>
      <c r="I263">
        <f>ROUND(45/100,9)</f>
        <v>0.45</v>
      </c>
      <c r="J263">
        <v>0</v>
      </c>
      <c r="O263">
        <f t="shared" si="224"/>
        <v>22179.3</v>
      </c>
      <c r="P263">
        <f t="shared" si="225"/>
        <v>20463.57</v>
      </c>
      <c r="Q263">
        <f t="shared" si="226"/>
        <v>46.57</v>
      </c>
      <c r="R263">
        <f t="shared" si="227"/>
        <v>12.15</v>
      </c>
      <c r="S263">
        <f t="shared" si="228"/>
        <v>1669.16</v>
      </c>
      <c r="T263">
        <f t="shared" si="229"/>
        <v>0</v>
      </c>
      <c r="U263">
        <f t="shared" si="230"/>
        <v>11.817630000000001</v>
      </c>
      <c r="V263">
        <f t="shared" si="231"/>
        <v>0</v>
      </c>
      <c r="W263">
        <f t="shared" si="232"/>
        <v>0</v>
      </c>
      <c r="X263">
        <f t="shared" si="233"/>
        <v>1496.37</v>
      </c>
      <c r="Y263">
        <f t="shared" si="234"/>
        <v>857.47</v>
      </c>
      <c r="AA263">
        <v>28925308</v>
      </c>
      <c r="AB263">
        <f t="shared" si="235"/>
        <v>8941.6216000000004</v>
      </c>
      <c r="AC263">
        <f t="shared" si="236"/>
        <v>8728.33</v>
      </c>
      <c r="AD263">
        <f>ROUND((((((ET263*1.2)*1.25))-(((EU263*1.2)*1.25)))+AE263),6)</f>
        <v>13.44</v>
      </c>
      <c r="AE263">
        <f>ROUND((((EU263*1.2)*1.25)),6)</f>
        <v>1.4550000000000001</v>
      </c>
      <c r="AF263">
        <f>ROUND((((EV263*1.2)*1.15)),6)</f>
        <v>199.85159999999999</v>
      </c>
      <c r="AG263">
        <f t="shared" si="237"/>
        <v>0</v>
      </c>
      <c r="AH263">
        <f>(((EW263*1.2)*1.15))</f>
        <v>26.261400000000002</v>
      </c>
      <c r="AI263">
        <f>(((EX263*1.2)*1.25))</f>
        <v>0</v>
      </c>
      <c r="AJ263">
        <f t="shared" si="238"/>
        <v>0</v>
      </c>
      <c r="AK263">
        <v>8882.11</v>
      </c>
      <c r="AL263">
        <v>8728.33</v>
      </c>
      <c r="AM263">
        <v>8.9600000000000009</v>
      </c>
      <c r="AN263">
        <v>0.97</v>
      </c>
      <c r="AO263">
        <v>144.82</v>
      </c>
      <c r="AP263">
        <v>0</v>
      </c>
      <c r="AQ263">
        <v>19.03</v>
      </c>
      <c r="AR263">
        <v>0</v>
      </c>
      <c r="AS263">
        <v>0</v>
      </c>
      <c r="AT263">
        <v>89</v>
      </c>
      <c r="AU263">
        <v>51</v>
      </c>
      <c r="AV263">
        <v>1</v>
      </c>
      <c r="AW263">
        <v>1</v>
      </c>
      <c r="AZ263">
        <v>1</v>
      </c>
      <c r="BA263">
        <v>18.559999999999999</v>
      </c>
      <c r="BB263">
        <v>7.7</v>
      </c>
      <c r="BC263">
        <v>5.21</v>
      </c>
      <c r="BD263" t="s">
        <v>719</v>
      </c>
      <c r="BE263" t="s">
        <v>719</v>
      </c>
      <c r="BF263" t="s">
        <v>719</v>
      </c>
      <c r="BG263" t="s">
        <v>719</v>
      </c>
      <c r="BH263">
        <v>0</v>
      </c>
      <c r="BI263">
        <v>1</v>
      </c>
      <c r="BJ263" t="s">
        <v>4</v>
      </c>
      <c r="BM263">
        <v>45001</v>
      </c>
      <c r="BN263">
        <v>0</v>
      </c>
      <c r="BO263" t="s">
        <v>750</v>
      </c>
      <c r="BP263">
        <v>1</v>
      </c>
      <c r="BQ263">
        <v>2</v>
      </c>
      <c r="BR263">
        <v>0</v>
      </c>
      <c r="BS263">
        <v>18.559999999999999</v>
      </c>
      <c r="BT263">
        <v>1</v>
      </c>
      <c r="BU263">
        <v>1</v>
      </c>
      <c r="BV263">
        <v>1</v>
      </c>
      <c r="BW263">
        <v>1</v>
      </c>
      <c r="BX263">
        <v>1</v>
      </c>
      <c r="BY263" t="s">
        <v>719</v>
      </c>
      <c r="BZ263">
        <v>105</v>
      </c>
      <c r="CA263">
        <v>75</v>
      </c>
      <c r="CF263">
        <v>0</v>
      </c>
      <c r="CG263">
        <v>0</v>
      </c>
      <c r="CM263">
        <v>0</v>
      </c>
      <c r="CN263" t="s">
        <v>714</v>
      </c>
      <c r="CO263">
        <v>0</v>
      </c>
      <c r="CP263">
        <f t="shared" si="239"/>
        <v>22179.3</v>
      </c>
      <c r="CQ263">
        <f t="shared" si="240"/>
        <v>45474.599300000002</v>
      </c>
      <c r="CR263">
        <f t="shared" si="241"/>
        <v>103.488</v>
      </c>
      <c r="CS263">
        <f t="shared" si="242"/>
        <v>27.004799999999999</v>
      </c>
      <c r="CT263">
        <f t="shared" si="243"/>
        <v>3709.2456959999995</v>
      </c>
      <c r="CU263">
        <f t="shared" si="244"/>
        <v>0</v>
      </c>
      <c r="CV263">
        <f t="shared" si="245"/>
        <v>26.261400000000002</v>
      </c>
      <c r="CW263">
        <f t="shared" si="246"/>
        <v>0</v>
      </c>
      <c r="CX263">
        <f t="shared" si="247"/>
        <v>0</v>
      </c>
      <c r="CY263">
        <f t="shared" si="248"/>
        <v>1496.3659000000002</v>
      </c>
      <c r="CZ263">
        <f t="shared" si="249"/>
        <v>857.46810000000016</v>
      </c>
      <c r="DC263" t="s">
        <v>719</v>
      </c>
      <c r="DD263" t="s">
        <v>719</v>
      </c>
      <c r="DE263" t="s">
        <v>140</v>
      </c>
      <c r="DF263" t="s">
        <v>140</v>
      </c>
      <c r="DG263" t="s">
        <v>141</v>
      </c>
      <c r="DH263" t="s">
        <v>719</v>
      </c>
      <c r="DI263" t="s">
        <v>141</v>
      </c>
      <c r="DJ263" t="s">
        <v>140</v>
      </c>
      <c r="DK263" t="s">
        <v>719</v>
      </c>
      <c r="DL263" t="s">
        <v>719</v>
      </c>
      <c r="DM263" t="s">
        <v>719</v>
      </c>
      <c r="DN263">
        <v>0</v>
      </c>
      <c r="DO263">
        <v>0</v>
      </c>
      <c r="DP263">
        <v>1</v>
      </c>
      <c r="DQ263">
        <v>1</v>
      </c>
      <c r="DU263">
        <v>1009</v>
      </c>
      <c r="DV263" t="s">
        <v>794</v>
      </c>
      <c r="DW263" t="s">
        <v>794</v>
      </c>
      <c r="DX263">
        <v>100</v>
      </c>
      <c r="EE263">
        <v>28232368</v>
      </c>
      <c r="EF263">
        <v>2</v>
      </c>
      <c r="EG263" t="s">
        <v>745</v>
      </c>
      <c r="EH263">
        <v>0</v>
      </c>
      <c r="EI263" t="s">
        <v>719</v>
      </c>
      <c r="EJ263">
        <v>1</v>
      </c>
      <c r="EK263">
        <v>45001</v>
      </c>
      <c r="EL263" t="s">
        <v>746</v>
      </c>
      <c r="EM263" t="s">
        <v>747</v>
      </c>
      <c r="EO263" t="s">
        <v>142</v>
      </c>
      <c r="EQ263">
        <v>256</v>
      </c>
      <c r="ER263">
        <v>8882.11</v>
      </c>
      <c r="ES263">
        <v>8728.33</v>
      </c>
      <c r="ET263">
        <v>8.9600000000000009</v>
      </c>
      <c r="EU263">
        <v>0.97</v>
      </c>
      <c r="EV263">
        <v>144.82</v>
      </c>
      <c r="EW263">
        <v>19.03</v>
      </c>
      <c r="EX263">
        <v>0</v>
      </c>
      <c r="EY263">
        <v>0</v>
      </c>
      <c r="FQ263">
        <v>0</v>
      </c>
      <c r="FR263">
        <f t="shared" si="250"/>
        <v>0</v>
      </c>
      <c r="FS263">
        <v>0</v>
      </c>
      <c r="FU263" t="s">
        <v>749</v>
      </c>
      <c r="FV263" t="s">
        <v>749</v>
      </c>
      <c r="FW263" t="s">
        <v>751</v>
      </c>
      <c r="FX263">
        <v>105</v>
      </c>
      <c r="FY263">
        <v>63.75</v>
      </c>
      <c r="GA263" t="s">
        <v>719</v>
      </c>
      <c r="GD263">
        <v>0</v>
      </c>
      <c r="GF263">
        <v>290326631</v>
      </c>
      <c r="GG263">
        <v>2</v>
      </c>
      <c r="GH263">
        <v>1</v>
      </c>
      <c r="GI263">
        <v>4</v>
      </c>
      <c r="GJ263">
        <v>0</v>
      </c>
      <c r="GK263">
        <f>ROUND(R263*(S12)/100,2)</f>
        <v>0</v>
      </c>
      <c r="GL263">
        <f t="shared" si="251"/>
        <v>0</v>
      </c>
      <c r="GM263">
        <f t="shared" si="252"/>
        <v>24533.14</v>
      </c>
      <c r="GN263">
        <f t="shared" si="253"/>
        <v>24533.14</v>
      </c>
      <c r="GO263">
        <f t="shared" si="254"/>
        <v>0</v>
      </c>
      <c r="GP263">
        <f t="shared" si="255"/>
        <v>0</v>
      </c>
      <c r="GR263">
        <v>0</v>
      </c>
      <c r="GS263">
        <v>3</v>
      </c>
      <c r="GT263">
        <v>0</v>
      </c>
      <c r="GU263" t="s">
        <v>719</v>
      </c>
      <c r="GV263">
        <f t="shared" si="256"/>
        <v>0</v>
      </c>
      <c r="GW263">
        <v>1</v>
      </c>
      <c r="GX263">
        <f t="shared" si="257"/>
        <v>0</v>
      </c>
      <c r="HA263">
        <v>0</v>
      </c>
      <c r="HB263">
        <v>0</v>
      </c>
      <c r="IK263">
        <v>0</v>
      </c>
    </row>
    <row r="264" spans="1:255" x14ac:dyDescent="0.2">
      <c r="A264" s="2">
        <v>17</v>
      </c>
      <c r="B264" s="2">
        <v>1</v>
      </c>
      <c r="C264" s="2">
        <f>ROW(SmtRes!A1252)</f>
        <v>1252</v>
      </c>
      <c r="D264" s="2">
        <f>ROW(EtalonRes!A1287)</f>
        <v>1287</v>
      </c>
      <c r="E264" s="2" t="s">
        <v>246</v>
      </c>
      <c r="F264" s="2" t="s">
        <v>247</v>
      </c>
      <c r="G264" s="2" t="s">
        <v>248</v>
      </c>
      <c r="H264" s="2" t="s">
        <v>97</v>
      </c>
      <c r="I264" s="2">
        <f>ROUND(50/100,9)</f>
        <v>0.5</v>
      </c>
      <c r="J264" s="2">
        <v>0</v>
      </c>
      <c r="K264" s="2"/>
      <c r="L264" s="2"/>
      <c r="M264" s="2"/>
      <c r="N264" s="2"/>
      <c r="O264" s="2">
        <f t="shared" si="224"/>
        <v>3445.35</v>
      </c>
      <c r="P264" s="2">
        <f t="shared" si="225"/>
        <v>123.63</v>
      </c>
      <c r="Q264" s="2">
        <f t="shared" si="226"/>
        <v>2461</v>
      </c>
      <c r="R264" s="2">
        <f t="shared" si="227"/>
        <v>142.07</v>
      </c>
      <c r="S264" s="2">
        <f t="shared" si="228"/>
        <v>860.72</v>
      </c>
      <c r="T264" s="2">
        <f t="shared" si="229"/>
        <v>0</v>
      </c>
      <c r="U264" s="2">
        <f t="shared" si="230"/>
        <v>100.2</v>
      </c>
      <c r="V264" s="2">
        <f t="shared" si="231"/>
        <v>0</v>
      </c>
      <c r="W264" s="2">
        <f t="shared" si="232"/>
        <v>0</v>
      </c>
      <c r="X264" s="2">
        <f t="shared" si="233"/>
        <v>802.23</v>
      </c>
      <c r="Y264" s="2">
        <f t="shared" si="234"/>
        <v>601.66999999999996</v>
      </c>
      <c r="Z264" s="2"/>
      <c r="AA264" s="2">
        <v>28925307</v>
      </c>
      <c r="AB264" s="2">
        <f t="shared" si="235"/>
        <v>6890.7</v>
      </c>
      <c r="AC264" s="2">
        <f t="shared" si="236"/>
        <v>247.26</v>
      </c>
      <c r="AD264" s="2">
        <f>ROUND(((((ET264*1.2))-((EU264*1.2)))+AE264),6)</f>
        <v>4922.0039999999999</v>
      </c>
      <c r="AE264" s="2">
        <f>ROUND(((EU264*1.2)),6)</f>
        <v>284.13600000000002</v>
      </c>
      <c r="AF264" s="2">
        <f>ROUND(((EV264*1.2)),6)</f>
        <v>1721.4359999999999</v>
      </c>
      <c r="AG264" s="2">
        <f t="shared" si="237"/>
        <v>0</v>
      </c>
      <c r="AH264" s="2">
        <f>((EW264*1.2))</f>
        <v>200.4</v>
      </c>
      <c r="AI264" s="2">
        <f>((EX264*1.2))</f>
        <v>0</v>
      </c>
      <c r="AJ264" s="2">
        <f t="shared" si="238"/>
        <v>0</v>
      </c>
      <c r="AK264" s="2">
        <v>5783.46</v>
      </c>
      <c r="AL264" s="2">
        <v>247.26</v>
      </c>
      <c r="AM264" s="2">
        <v>4101.67</v>
      </c>
      <c r="AN264" s="2">
        <v>236.78</v>
      </c>
      <c r="AO264" s="2">
        <v>1434.53</v>
      </c>
      <c r="AP264" s="2">
        <v>0</v>
      </c>
      <c r="AQ264" s="2">
        <v>167</v>
      </c>
      <c r="AR264" s="2">
        <v>0</v>
      </c>
      <c r="AS264" s="2">
        <v>0</v>
      </c>
      <c r="AT264" s="2">
        <v>80</v>
      </c>
      <c r="AU264" s="2">
        <v>60</v>
      </c>
      <c r="AV264" s="2">
        <v>1</v>
      </c>
      <c r="AW264" s="2">
        <v>1</v>
      </c>
      <c r="AX264" s="2"/>
      <c r="AY264" s="2"/>
      <c r="AZ264" s="2">
        <v>1</v>
      </c>
      <c r="BA264" s="2">
        <v>1</v>
      </c>
      <c r="BB264" s="2">
        <v>1</v>
      </c>
      <c r="BC264" s="2">
        <v>1</v>
      </c>
      <c r="BD264" s="2" t="s">
        <v>719</v>
      </c>
      <c r="BE264" s="2" t="s">
        <v>719</v>
      </c>
      <c r="BF264" s="2" t="s">
        <v>719</v>
      </c>
      <c r="BG264" s="2" t="s">
        <v>719</v>
      </c>
      <c r="BH264" s="2">
        <v>0</v>
      </c>
      <c r="BI264" s="2">
        <v>2</v>
      </c>
      <c r="BJ264" s="2" t="s">
        <v>249</v>
      </c>
      <c r="BK264" s="2"/>
      <c r="BL264" s="2"/>
      <c r="BM264" s="2">
        <v>112001</v>
      </c>
      <c r="BN264" s="2">
        <v>0</v>
      </c>
      <c r="BO264" s="2" t="s">
        <v>719</v>
      </c>
      <c r="BP264" s="2">
        <v>0</v>
      </c>
      <c r="BQ264" s="2">
        <v>3</v>
      </c>
      <c r="BR264" s="2">
        <v>0</v>
      </c>
      <c r="BS264" s="2">
        <v>1</v>
      </c>
      <c r="BT264" s="2">
        <v>1</v>
      </c>
      <c r="BU264" s="2">
        <v>1</v>
      </c>
      <c r="BV264" s="2">
        <v>1</v>
      </c>
      <c r="BW264" s="2">
        <v>1</v>
      </c>
      <c r="BX264" s="2">
        <v>1</v>
      </c>
      <c r="BY264" s="2" t="s">
        <v>719</v>
      </c>
      <c r="BZ264" s="2">
        <v>80</v>
      </c>
      <c r="CA264" s="2">
        <v>60</v>
      </c>
      <c r="CB264" s="2"/>
      <c r="CC264" s="2"/>
      <c r="CD264" s="2"/>
      <c r="CE264" s="2"/>
      <c r="CF264" s="2">
        <v>0</v>
      </c>
      <c r="CG264" s="2">
        <v>0</v>
      </c>
      <c r="CH264" s="2"/>
      <c r="CI264" s="2"/>
      <c r="CJ264" s="2"/>
      <c r="CK264" s="2"/>
      <c r="CL264" s="2"/>
      <c r="CM264" s="2">
        <v>0</v>
      </c>
      <c r="CN264" s="2" t="s">
        <v>706</v>
      </c>
      <c r="CO264" s="2">
        <v>0</v>
      </c>
      <c r="CP264" s="2">
        <f t="shared" si="239"/>
        <v>3445.3500000000004</v>
      </c>
      <c r="CQ264" s="2">
        <f t="shared" si="240"/>
        <v>247.26</v>
      </c>
      <c r="CR264" s="2">
        <f t="shared" si="241"/>
        <v>4922.0039999999999</v>
      </c>
      <c r="CS264" s="2">
        <f t="shared" si="242"/>
        <v>284.13600000000002</v>
      </c>
      <c r="CT264" s="2">
        <f t="shared" si="243"/>
        <v>1721.4359999999999</v>
      </c>
      <c r="CU264" s="2">
        <f t="shared" si="244"/>
        <v>0</v>
      </c>
      <c r="CV264" s="2">
        <f t="shared" si="245"/>
        <v>200.4</v>
      </c>
      <c r="CW264" s="2">
        <f t="shared" si="246"/>
        <v>0</v>
      </c>
      <c r="CX264" s="2">
        <f t="shared" si="247"/>
        <v>0</v>
      </c>
      <c r="CY264" s="2">
        <f t="shared" si="248"/>
        <v>802.23199999999997</v>
      </c>
      <c r="CZ264" s="2">
        <f t="shared" si="249"/>
        <v>601.67399999999998</v>
      </c>
      <c r="DA264" s="2"/>
      <c r="DB264" s="2"/>
      <c r="DC264" s="2" t="s">
        <v>719</v>
      </c>
      <c r="DD264" s="2" t="s">
        <v>719</v>
      </c>
      <c r="DE264" s="2" t="s">
        <v>744</v>
      </c>
      <c r="DF264" s="2" t="s">
        <v>744</v>
      </c>
      <c r="DG264" s="2" t="s">
        <v>744</v>
      </c>
      <c r="DH264" s="2" t="s">
        <v>719</v>
      </c>
      <c r="DI264" s="2" t="s">
        <v>744</v>
      </c>
      <c r="DJ264" s="2" t="s">
        <v>744</v>
      </c>
      <c r="DK264" s="2" t="s">
        <v>719</v>
      </c>
      <c r="DL264" s="2" t="s">
        <v>719</v>
      </c>
      <c r="DM264" s="2" t="s">
        <v>719</v>
      </c>
      <c r="DN264" s="2">
        <v>0</v>
      </c>
      <c r="DO264" s="2">
        <v>0</v>
      </c>
      <c r="DP264" s="2">
        <v>1</v>
      </c>
      <c r="DQ264" s="2">
        <v>1</v>
      </c>
      <c r="DR264" s="2"/>
      <c r="DS264" s="2"/>
      <c r="DT264" s="2"/>
      <c r="DU264" s="2">
        <v>1003</v>
      </c>
      <c r="DV264" s="2" t="s">
        <v>97</v>
      </c>
      <c r="DW264" s="2" t="s">
        <v>97</v>
      </c>
      <c r="DX264" s="2">
        <v>100</v>
      </c>
      <c r="DY264" s="2"/>
      <c r="DZ264" s="2"/>
      <c r="EA264" s="2"/>
      <c r="EB264" s="2"/>
      <c r="EC264" s="2"/>
      <c r="ED264" s="2"/>
      <c r="EE264" s="2">
        <v>28232192</v>
      </c>
      <c r="EF264" s="2">
        <v>3</v>
      </c>
      <c r="EG264" s="2" t="s">
        <v>64</v>
      </c>
      <c r="EH264" s="2">
        <v>0</v>
      </c>
      <c r="EI264" s="2" t="s">
        <v>719</v>
      </c>
      <c r="EJ264" s="2">
        <v>2</v>
      </c>
      <c r="EK264" s="2">
        <v>112001</v>
      </c>
      <c r="EL264" s="2" t="s">
        <v>100</v>
      </c>
      <c r="EM264" s="2" t="s">
        <v>101</v>
      </c>
      <c r="EN264" s="2"/>
      <c r="EO264" s="2" t="s">
        <v>748</v>
      </c>
      <c r="EP264" s="2"/>
      <c r="EQ264" s="2">
        <v>256</v>
      </c>
      <c r="ER264" s="2">
        <v>5783.46</v>
      </c>
      <c r="ES264" s="2">
        <v>247.26</v>
      </c>
      <c r="ET264" s="2">
        <v>4101.67</v>
      </c>
      <c r="EU264" s="2">
        <v>236.78</v>
      </c>
      <c r="EV264" s="2">
        <v>1434.53</v>
      </c>
      <c r="EW264" s="2">
        <v>167</v>
      </c>
      <c r="EX264" s="2">
        <v>0</v>
      </c>
      <c r="EY264" s="2">
        <v>0</v>
      </c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>
        <v>0</v>
      </c>
      <c r="FR264" s="2">
        <f t="shared" si="250"/>
        <v>0</v>
      </c>
      <c r="FS264" s="2">
        <v>0</v>
      </c>
      <c r="FT264" s="2"/>
      <c r="FU264" s="2"/>
      <c r="FV264" s="2"/>
      <c r="FW264" s="2"/>
      <c r="FX264" s="2">
        <v>80</v>
      </c>
      <c r="FY264" s="2">
        <v>60</v>
      </c>
      <c r="FZ264" s="2"/>
      <c r="GA264" s="2" t="s">
        <v>719</v>
      </c>
      <c r="GB264" s="2"/>
      <c r="GC264" s="2"/>
      <c r="GD264" s="2">
        <v>0</v>
      </c>
      <c r="GE264" s="2"/>
      <c r="GF264" s="2">
        <v>1177298279</v>
      </c>
      <c r="GG264" s="2">
        <v>2</v>
      </c>
      <c r="GH264" s="2">
        <v>1</v>
      </c>
      <c r="GI264" s="2">
        <v>-2</v>
      </c>
      <c r="GJ264" s="2">
        <v>0</v>
      </c>
      <c r="GK264" s="2">
        <f>ROUND(R264*(R12)/100,2)</f>
        <v>0</v>
      </c>
      <c r="GL264" s="2">
        <f t="shared" si="251"/>
        <v>0</v>
      </c>
      <c r="GM264" s="2">
        <f t="shared" si="252"/>
        <v>4849.25</v>
      </c>
      <c r="GN264" s="2">
        <f t="shared" si="253"/>
        <v>0</v>
      </c>
      <c r="GO264" s="2">
        <f t="shared" si="254"/>
        <v>4849.25</v>
      </c>
      <c r="GP264" s="2">
        <f t="shared" si="255"/>
        <v>0</v>
      </c>
      <c r="GQ264" s="2"/>
      <c r="GR264" s="2">
        <v>0</v>
      </c>
      <c r="GS264" s="2">
        <v>3</v>
      </c>
      <c r="GT264" s="2">
        <v>0</v>
      </c>
      <c r="GU264" s="2" t="s">
        <v>719</v>
      </c>
      <c r="GV264" s="2">
        <f t="shared" si="256"/>
        <v>0</v>
      </c>
      <c r="GW264" s="2">
        <v>1</v>
      </c>
      <c r="GX264" s="2">
        <f t="shared" si="257"/>
        <v>0</v>
      </c>
      <c r="GY264" s="2"/>
      <c r="GZ264" s="2"/>
      <c r="HA264" s="2">
        <v>0</v>
      </c>
      <c r="HB264" s="2">
        <v>0</v>
      </c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>
        <v>0</v>
      </c>
      <c r="IL264" s="2"/>
      <c r="IM264" s="2"/>
      <c r="IN264" s="2"/>
      <c r="IO264" s="2"/>
      <c r="IP264" s="2"/>
      <c r="IQ264" s="2"/>
      <c r="IR264" s="2"/>
      <c r="IS264" s="2"/>
      <c r="IT264" s="2"/>
      <c r="IU264" s="2"/>
    </row>
    <row r="265" spans="1:255" x14ac:dyDescent="0.2">
      <c r="A265">
        <v>17</v>
      </c>
      <c r="B265">
        <v>1</v>
      </c>
      <c r="C265">
        <f>ROW(SmtRes!A1264)</f>
        <v>1264</v>
      </c>
      <c r="D265">
        <f>ROW(EtalonRes!A1300)</f>
        <v>1300</v>
      </c>
      <c r="E265" t="s">
        <v>246</v>
      </c>
      <c r="F265" t="s">
        <v>247</v>
      </c>
      <c r="G265" t="s">
        <v>248</v>
      </c>
      <c r="H265" t="s">
        <v>97</v>
      </c>
      <c r="I265">
        <f>ROUND(50/100,9)</f>
        <v>0.5</v>
      </c>
      <c r="J265">
        <v>0</v>
      </c>
      <c r="O265">
        <f t="shared" si="224"/>
        <v>35568.76</v>
      </c>
      <c r="P265">
        <f t="shared" si="225"/>
        <v>644.11</v>
      </c>
      <c r="Q265">
        <f t="shared" si="226"/>
        <v>18949.72</v>
      </c>
      <c r="R265">
        <f t="shared" si="227"/>
        <v>2636.78</v>
      </c>
      <c r="S265">
        <f t="shared" si="228"/>
        <v>15974.93</v>
      </c>
      <c r="T265">
        <f t="shared" si="229"/>
        <v>0</v>
      </c>
      <c r="U265">
        <f t="shared" si="230"/>
        <v>100.2</v>
      </c>
      <c r="V265">
        <f t="shared" si="231"/>
        <v>0</v>
      </c>
      <c r="W265">
        <f t="shared" si="232"/>
        <v>0</v>
      </c>
      <c r="X265">
        <f t="shared" si="233"/>
        <v>12655.96</v>
      </c>
      <c r="Y265">
        <f t="shared" si="234"/>
        <v>8933.6200000000008</v>
      </c>
      <c r="AA265">
        <v>28925308</v>
      </c>
      <c r="AB265">
        <f t="shared" si="235"/>
        <v>6890.7</v>
      </c>
      <c r="AC265">
        <f t="shared" si="236"/>
        <v>247.26</v>
      </c>
      <c r="AD265">
        <f>ROUND(((((ET265*1.2))-((EU265*1.2)))+AE265),6)</f>
        <v>4922.0039999999999</v>
      </c>
      <c r="AE265">
        <f>ROUND(((EU265*1.2)),6)</f>
        <v>284.13600000000002</v>
      </c>
      <c r="AF265">
        <f>ROUND(((EV265*1.2)),6)</f>
        <v>1721.4359999999999</v>
      </c>
      <c r="AG265">
        <f t="shared" si="237"/>
        <v>0</v>
      </c>
      <c r="AH265">
        <f>((EW265*1.2))</f>
        <v>200.4</v>
      </c>
      <c r="AI265">
        <f>((EX265*1.2))</f>
        <v>0</v>
      </c>
      <c r="AJ265">
        <f t="shared" si="238"/>
        <v>0</v>
      </c>
      <c r="AK265">
        <v>5783.46</v>
      </c>
      <c r="AL265">
        <v>247.26</v>
      </c>
      <c r="AM265">
        <v>4101.67</v>
      </c>
      <c r="AN265">
        <v>236.78</v>
      </c>
      <c r="AO265">
        <v>1434.53</v>
      </c>
      <c r="AP265">
        <v>0</v>
      </c>
      <c r="AQ265">
        <v>167</v>
      </c>
      <c r="AR265">
        <v>0</v>
      </c>
      <c r="AS265">
        <v>0</v>
      </c>
      <c r="AT265">
        <v>68</v>
      </c>
      <c r="AU265">
        <v>48</v>
      </c>
      <c r="AV265">
        <v>1</v>
      </c>
      <c r="AW265">
        <v>1</v>
      </c>
      <c r="AZ265">
        <v>1</v>
      </c>
      <c r="BA265">
        <v>18.559999999999999</v>
      </c>
      <c r="BB265">
        <v>7.7</v>
      </c>
      <c r="BC265">
        <v>5.21</v>
      </c>
      <c r="BD265" t="s">
        <v>719</v>
      </c>
      <c r="BE265" t="s">
        <v>719</v>
      </c>
      <c r="BF265" t="s">
        <v>719</v>
      </c>
      <c r="BG265" t="s">
        <v>719</v>
      </c>
      <c r="BH265">
        <v>0</v>
      </c>
      <c r="BI265">
        <v>2</v>
      </c>
      <c r="BJ265" t="s">
        <v>249</v>
      </c>
      <c r="BM265">
        <v>112001</v>
      </c>
      <c r="BN265">
        <v>0</v>
      </c>
      <c r="BO265" t="s">
        <v>750</v>
      </c>
      <c r="BP265">
        <v>1</v>
      </c>
      <c r="BQ265">
        <v>3</v>
      </c>
      <c r="BR265">
        <v>0</v>
      </c>
      <c r="BS265">
        <v>18.559999999999999</v>
      </c>
      <c r="BT265">
        <v>1</v>
      </c>
      <c r="BU265">
        <v>1</v>
      </c>
      <c r="BV265">
        <v>1</v>
      </c>
      <c r="BW265">
        <v>1</v>
      </c>
      <c r="BX265">
        <v>1</v>
      </c>
      <c r="BY265" t="s">
        <v>719</v>
      </c>
      <c r="BZ265">
        <v>80</v>
      </c>
      <c r="CA265">
        <v>60</v>
      </c>
      <c r="CF265">
        <v>0</v>
      </c>
      <c r="CG265">
        <v>0</v>
      </c>
      <c r="CM265">
        <v>0</v>
      </c>
      <c r="CN265" t="s">
        <v>706</v>
      </c>
      <c r="CO265">
        <v>0</v>
      </c>
      <c r="CP265">
        <f t="shared" si="239"/>
        <v>35568.76</v>
      </c>
      <c r="CQ265">
        <f t="shared" si="240"/>
        <v>1288.2246</v>
      </c>
      <c r="CR265">
        <f t="shared" si="241"/>
        <v>37899.430800000002</v>
      </c>
      <c r="CS265">
        <f t="shared" si="242"/>
        <v>5273.5641599999999</v>
      </c>
      <c r="CT265">
        <f t="shared" si="243"/>
        <v>31949.852159999995</v>
      </c>
      <c r="CU265">
        <f t="shared" si="244"/>
        <v>0</v>
      </c>
      <c r="CV265">
        <f t="shared" si="245"/>
        <v>200.4</v>
      </c>
      <c r="CW265">
        <f t="shared" si="246"/>
        <v>0</v>
      </c>
      <c r="CX265">
        <f t="shared" si="247"/>
        <v>0</v>
      </c>
      <c r="CY265">
        <f t="shared" si="248"/>
        <v>12655.962800000001</v>
      </c>
      <c r="CZ265">
        <f t="shared" si="249"/>
        <v>8933.6207999999988</v>
      </c>
      <c r="DC265" t="s">
        <v>719</v>
      </c>
      <c r="DD265" t="s">
        <v>719</v>
      </c>
      <c r="DE265" t="s">
        <v>744</v>
      </c>
      <c r="DF265" t="s">
        <v>744</v>
      </c>
      <c r="DG265" t="s">
        <v>744</v>
      </c>
      <c r="DH265" t="s">
        <v>719</v>
      </c>
      <c r="DI265" t="s">
        <v>744</v>
      </c>
      <c r="DJ265" t="s">
        <v>744</v>
      </c>
      <c r="DK265" t="s">
        <v>719</v>
      </c>
      <c r="DL265" t="s">
        <v>719</v>
      </c>
      <c r="DM265" t="s">
        <v>719</v>
      </c>
      <c r="DN265">
        <v>0</v>
      </c>
      <c r="DO265">
        <v>0</v>
      </c>
      <c r="DP265">
        <v>1</v>
      </c>
      <c r="DQ265">
        <v>1</v>
      </c>
      <c r="DU265">
        <v>1003</v>
      </c>
      <c r="DV265" t="s">
        <v>97</v>
      </c>
      <c r="DW265" t="s">
        <v>97</v>
      </c>
      <c r="DX265">
        <v>100</v>
      </c>
      <c r="EE265">
        <v>28232192</v>
      </c>
      <c r="EF265">
        <v>3</v>
      </c>
      <c r="EG265" t="s">
        <v>64</v>
      </c>
      <c r="EH265">
        <v>0</v>
      </c>
      <c r="EI265" t="s">
        <v>719</v>
      </c>
      <c r="EJ265">
        <v>2</v>
      </c>
      <c r="EK265">
        <v>112001</v>
      </c>
      <c r="EL265" t="s">
        <v>100</v>
      </c>
      <c r="EM265" t="s">
        <v>101</v>
      </c>
      <c r="EO265" t="s">
        <v>748</v>
      </c>
      <c r="EQ265">
        <v>256</v>
      </c>
      <c r="ER265">
        <v>5783.46</v>
      </c>
      <c r="ES265">
        <v>247.26</v>
      </c>
      <c r="ET265">
        <v>4101.67</v>
      </c>
      <c r="EU265">
        <v>236.78</v>
      </c>
      <c r="EV265">
        <v>1434.53</v>
      </c>
      <c r="EW265">
        <v>167</v>
      </c>
      <c r="EX265">
        <v>0</v>
      </c>
      <c r="EY265">
        <v>0</v>
      </c>
      <c r="FQ265">
        <v>0</v>
      </c>
      <c r="FR265">
        <f t="shared" si="250"/>
        <v>0</v>
      </c>
      <c r="FS265">
        <v>0</v>
      </c>
      <c r="FV265" t="s">
        <v>749</v>
      </c>
      <c r="FW265" t="s">
        <v>751</v>
      </c>
      <c r="FX265">
        <v>80</v>
      </c>
      <c r="FY265">
        <v>60</v>
      </c>
      <c r="GA265" t="s">
        <v>719</v>
      </c>
      <c r="GD265">
        <v>0</v>
      </c>
      <c r="GF265">
        <v>1177298279</v>
      </c>
      <c r="GG265">
        <v>2</v>
      </c>
      <c r="GH265">
        <v>1</v>
      </c>
      <c r="GI265">
        <v>4</v>
      </c>
      <c r="GJ265">
        <v>0</v>
      </c>
      <c r="GK265">
        <f>ROUND(R265*(S12)/100,2)</f>
        <v>0</v>
      </c>
      <c r="GL265">
        <f t="shared" si="251"/>
        <v>0</v>
      </c>
      <c r="GM265">
        <f t="shared" si="252"/>
        <v>57158.34</v>
      </c>
      <c r="GN265">
        <f t="shared" si="253"/>
        <v>0</v>
      </c>
      <c r="GO265">
        <f t="shared" si="254"/>
        <v>57158.34</v>
      </c>
      <c r="GP265">
        <f t="shared" si="255"/>
        <v>0</v>
      </c>
      <c r="GR265">
        <v>0</v>
      </c>
      <c r="GS265">
        <v>3</v>
      </c>
      <c r="GT265">
        <v>0</v>
      </c>
      <c r="GU265" t="s">
        <v>719</v>
      </c>
      <c r="GV265">
        <f t="shared" si="256"/>
        <v>0</v>
      </c>
      <c r="GW265">
        <v>1</v>
      </c>
      <c r="GX265">
        <f t="shared" si="257"/>
        <v>0</v>
      </c>
      <c r="HA265">
        <v>0</v>
      </c>
      <c r="HB265">
        <v>0</v>
      </c>
      <c r="IK265">
        <v>0</v>
      </c>
    </row>
    <row r="266" spans="1:255" x14ac:dyDescent="0.2">
      <c r="A266" s="2">
        <v>17</v>
      </c>
      <c r="B266" s="2">
        <v>1</v>
      </c>
      <c r="C266" s="2"/>
      <c r="D266" s="2"/>
      <c r="E266" s="2" t="s">
        <v>250</v>
      </c>
      <c r="F266" s="2" t="s">
        <v>251</v>
      </c>
      <c r="G266" s="2" t="s">
        <v>252</v>
      </c>
      <c r="H266" s="2" t="s">
        <v>253</v>
      </c>
      <c r="I266" s="2">
        <v>1</v>
      </c>
      <c r="J266" s="2">
        <v>0</v>
      </c>
      <c r="K266" s="2"/>
      <c r="L266" s="2"/>
      <c r="M266" s="2"/>
      <c r="N266" s="2"/>
      <c r="O266" s="2">
        <f t="shared" si="224"/>
        <v>27652.17</v>
      </c>
      <c r="P266" s="2">
        <f t="shared" si="225"/>
        <v>27652.17</v>
      </c>
      <c r="Q266" s="2">
        <f t="shared" si="226"/>
        <v>0</v>
      </c>
      <c r="R266" s="2">
        <f t="shared" si="227"/>
        <v>0</v>
      </c>
      <c r="S266" s="2">
        <f t="shared" si="228"/>
        <v>0</v>
      </c>
      <c r="T266" s="2">
        <f t="shared" si="229"/>
        <v>0</v>
      </c>
      <c r="U266" s="2">
        <f t="shared" si="230"/>
        <v>0</v>
      </c>
      <c r="V266" s="2">
        <f t="shared" si="231"/>
        <v>0</v>
      </c>
      <c r="W266" s="2">
        <f t="shared" si="232"/>
        <v>0</v>
      </c>
      <c r="X266" s="2">
        <f t="shared" si="233"/>
        <v>0</v>
      </c>
      <c r="Y266" s="2">
        <f t="shared" si="234"/>
        <v>0</v>
      </c>
      <c r="Z266" s="2"/>
      <c r="AA266" s="2">
        <v>28925307</v>
      </c>
      <c r="AB266" s="2">
        <f t="shared" si="235"/>
        <v>27652.17</v>
      </c>
      <c r="AC266" s="2">
        <f t="shared" si="236"/>
        <v>27652.17</v>
      </c>
      <c r="AD266" s="2">
        <f>ROUND((((ET266)-(EU266))+AE266),6)</f>
        <v>0</v>
      </c>
      <c r="AE266" s="2">
        <f>ROUND((EU266),6)</f>
        <v>0</v>
      </c>
      <c r="AF266" s="2">
        <f>ROUND((EV266),6)</f>
        <v>0</v>
      </c>
      <c r="AG266" s="2">
        <f t="shared" si="237"/>
        <v>0</v>
      </c>
      <c r="AH266" s="2">
        <f>(EW266)</f>
        <v>0</v>
      </c>
      <c r="AI266" s="2">
        <f>(EX266)</f>
        <v>0</v>
      </c>
      <c r="AJ266" s="2">
        <f t="shared" si="238"/>
        <v>0</v>
      </c>
      <c r="AK266" s="2">
        <v>27652.17</v>
      </c>
      <c r="AL266" s="2">
        <v>27652.17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2">
        <v>1</v>
      </c>
      <c r="AW266" s="2">
        <v>1</v>
      </c>
      <c r="AX266" s="2"/>
      <c r="AY266" s="2"/>
      <c r="AZ266" s="2">
        <v>1</v>
      </c>
      <c r="BA266" s="2">
        <v>1</v>
      </c>
      <c r="BB266" s="2">
        <v>1</v>
      </c>
      <c r="BC266" s="2">
        <v>1</v>
      </c>
      <c r="BD266" s="2" t="s">
        <v>719</v>
      </c>
      <c r="BE266" s="2" t="s">
        <v>719</v>
      </c>
      <c r="BF266" s="2" t="s">
        <v>719</v>
      </c>
      <c r="BG266" s="2" t="s">
        <v>719</v>
      </c>
      <c r="BH266" s="2">
        <v>3</v>
      </c>
      <c r="BI266" s="2">
        <v>1</v>
      </c>
      <c r="BJ266" s="2" t="s">
        <v>719</v>
      </c>
      <c r="BK266" s="2"/>
      <c r="BL266" s="2"/>
      <c r="BM266" s="2">
        <v>1100</v>
      </c>
      <c r="BN266" s="2">
        <v>0</v>
      </c>
      <c r="BO266" s="2" t="s">
        <v>719</v>
      </c>
      <c r="BP266" s="2">
        <v>0</v>
      </c>
      <c r="BQ266" s="2">
        <v>8</v>
      </c>
      <c r="BR266" s="2">
        <v>0</v>
      </c>
      <c r="BS266" s="2">
        <v>1</v>
      </c>
      <c r="BT266" s="2">
        <v>1</v>
      </c>
      <c r="BU266" s="2">
        <v>1</v>
      </c>
      <c r="BV266" s="2">
        <v>1</v>
      </c>
      <c r="BW266" s="2">
        <v>1</v>
      </c>
      <c r="BX266" s="2">
        <v>1</v>
      </c>
      <c r="BY266" s="2" t="s">
        <v>719</v>
      </c>
      <c r="BZ266" s="2">
        <v>0</v>
      </c>
      <c r="CA266" s="2">
        <v>0</v>
      </c>
      <c r="CB266" s="2"/>
      <c r="CC266" s="2"/>
      <c r="CD266" s="2"/>
      <c r="CE266" s="2"/>
      <c r="CF266" s="2">
        <v>0</v>
      </c>
      <c r="CG266" s="2">
        <v>0</v>
      </c>
      <c r="CH266" s="2"/>
      <c r="CI266" s="2"/>
      <c r="CJ266" s="2"/>
      <c r="CK266" s="2"/>
      <c r="CL266" s="2"/>
      <c r="CM266" s="2">
        <v>0</v>
      </c>
      <c r="CN266" s="2" t="s">
        <v>719</v>
      </c>
      <c r="CO266" s="2">
        <v>0</v>
      </c>
      <c r="CP266" s="2">
        <f t="shared" si="239"/>
        <v>27652.17</v>
      </c>
      <c r="CQ266" s="2">
        <f t="shared" si="240"/>
        <v>27652.17</v>
      </c>
      <c r="CR266" s="2">
        <f t="shared" si="241"/>
        <v>0</v>
      </c>
      <c r="CS266" s="2">
        <f t="shared" si="242"/>
        <v>0</v>
      </c>
      <c r="CT266" s="2">
        <f t="shared" si="243"/>
        <v>0</v>
      </c>
      <c r="CU266" s="2">
        <f t="shared" si="244"/>
        <v>0</v>
      </c>
      <c r="CV266" s="2">
        <f t="shared" si="245"/>
        <v>0</v>
      </c>
      <c r="CW266" s="2">
        <f t="shared" si="246"/>
        <v>0</v>
      </c>
      <c r="CX266" s="2">
        <f t="shared" si="247"/>
        <v>0</v>
      </c>
      <c r="CY266" s="2">
        <f t="shared" si="248"/>
        <v>0</v>
      </c>
      <c r="CZ266" s="2">
        <f t="shared" si="249"/>
        <v>0</v>
      </c>
      <c r="DA266" s="2"/>
      <c r="DB266" s="2"/>
      <c r="DC266" s="2" t="s">
        <v>719</v>
      </c>
      <c r="DD266" s="2" t="s">
        <v>719</v>
      </c>
      <c r="DE266" s="2" t="s">
        <v>719</v>
      </c>
      <c r="DF266" s="2" t="s">
        <v>719</v>
      </c>
      <c r="DG266" s="2" t="s">
        <v>719</v>
      </c>
      <c r="DH266" s="2" t="s">
        <v>719</v>
      </c>
      <c r="DI266" s="2" t="s">
        <v>719</v>
      </c>
      <c r="DJ266" s="2" t="s">
        <v>719</v>
      </c>
      <c r="DK266" s="2" t="s">
        <v>719</v>
      </c>
      <c r="DL266" s="2" t="s">
        <v>719</v>
      </c>
      <c r="DM266" s="2" t="s">
        <v>719</v>
      </c>
      <c r="DN266" s="2">
        <v>0</v>
      </c>
      <c r="DO266" s="2">
        <v>0</v>
      </c>
      <c r="DP266" s="2">
        <v>1</v>
      </c>
      <c r="DQ266" s="2">
        <v>1</v>
      </c>
      <c r="DR266" s="2"/>
      <c r="DS266" s="2"/>
      <c r="DT266" s="2"/>
      <c r="DU266" s="2">
        <v>1010</v>
      </c>
      <c r="DV266" s="2" t="s">
        <v>253</v>
      </c>
      <c r="DW266" s="2" t="s">
        <v>253</v>
      </c>
      <c r="DX266" s="2">
        <v>2</v>
      </c>
      <c r="DY266" s="2"/>
      <c r="DZ266" s="2"/>
      <c r="EA266" s="2"/>
      <c r="EB266" s="2"/>
      <c r="EC266" s="2"/>
      <c r="ED266" s="2"/>
      <c r="EE266" s="2">
        <v>28232481</v>
      </c>
      <c r="EF266" s="2">
        <v>8</v>
      </c>
      <c r="EG266" s="2" t="s">
        <v>150</v>
      </c>
      <c r="EH266" s="2">
        <v>0</v>
      </c>
      <c r="EI266" s="2" t="s">
        <v>719</v>
      </c>
      <c r="EJ266" s="2">
        <v>1</v>
      </c>
      <c r="EK266" s="2">
        <v>1100</v>
      </c>
      <c r="EL266" s="2" t="s">
        <v>254</v>
      </c>
      <c r="EM266" s="2" t="s">
        <v>255</v>
      </c>
      <c r="EN266" s="2"/>
      <c r="EO266" s="2" t="s">
        <v>719</v>
      </c>
      <c r="EP266" s="2"/>
      <c r="EQ266" s="2">
        <v>0</v>
      </c>
      <c r="ER266" s="2">
        <v>27652.17</v>
      </c>
      <c r="ES266" s="2">
        <v>27652.17</v>
      </c>
      <c r="ET266" s="2">
        <v>0</v>
      </c>
      <c r="EU266" s="2">
        <v>0</v>
      </c>
      <c r="EV266" s="2">
        <v>0</v>
      </c>
      <c r="EW266" s="2">
        <v>0</v>
      </c>
      <c r="EX266" s="2">
        <v>0</v>
      </c>
      <c r="EY266" s="2">
        <v>0</v>
      </c>
      <c r="EZ266" s="2">
        <v>5</v>
      </c>
      <c r="FA266" s="2"/>
      <c r="FB266" s="2"/>
      <c r="FC266" s="2">
        <v>0</v>
      </c>
      <c r="FD266" s="2">
        <v>18</v>
      </c>
      <c r="FE266" s="2"/>
      <c r="FF266" s="2">
        <v>27652.17</v>
      </c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>
        <v>0</v>
      </c>
      <c r="FR266" s="2">
        <f t="shared" si="250"/>
        <v>0</v>
      </c>
      <c r="FS266" s="2">
        <v>0</v>
      </c>
      <c r="FT266" s="2"/>
      <c r="FU266" s="2"/>
      <c r="FV266" s="2"/>
      <c r="FW266" s="2"/>
      <c r="FX266" s="2">
        <v>0</v>
      </c>
      <c r="FY266" s="2">
        <v>0</v>
      </c>
      <c r="FZ266" s="2"/>
      <c r="GA266" s="2" t="s">
        <v>256</v>
      </c>
      <c r="GB266" s="2"/>
      <c r="GC266" s="2"/>
      <c r="GD266" s="2">
        <v>0</v>
      </c>
      <c r="GE266" s="2"/>
      <c r="GF266" s="2">
        <v>102197309</v>
      </c>
      <c r="GG266" s="2">
        <v>2</v>
      </c>
      <c r="GH266" s="2">
        <v>3</v>
      </c>
      <c r="GI266" s="2">
        <v>-2</v>
      </c>
      <c r="GJ266" s="2">
        <v>0</v>
      </c>
      <c r="GK266" s="2">
        <f>ROUND(R266*(R12)/100,2)</f>
        <v>0</v>
      </c>
      <c r="GL266" s="2">
        <f t="shared" si="251"/>
        <v>0</v>
      </c>
      <c r="GM266" s="2">
        <f t="shared" si="252"/>
        <v>27652.17</v>
      </c>
      <c r="GN266" s="2">
        <f t="shared" si="253"/>
        <v>27652.17</v>
      </c>
      <c r="GO266" s="2">
        <f t="shared" si="254"/>
        <v>0</v>
      </c>
      <c r="GP266" s="2">
        <f t="shared" si="255"/>
        <v>0</v>
      </c>
      <c r="GQ266" s="2"/>
      <c r="GR266" s="2">
        <v>1</v>
      </c>
      <c r="GS266" s="2">
        <v>1</v>
      </c>
      <c r="GT266" s="2">
        <v>0</v>
      </c>
      <c r="GU266" s="2" t="s">
        <v>719</v>
      </c>
      <c r="GV266" s="2">
        <f t="shared" si="256"/>
        <v>0</v>
      </c>
      <c r="GW266" s="2">
        <v>1</v>
      </c>
      <c r="GX266" s="2">
        <f t="shared" si="257"/>
        <v>0</v>
      </c>
      <c r="GY266" s="2"/>
      <c r="GZ266" s="2"/>
      <c r="HA266" s="2">
        <v>0</v>
      </c>
      <c r="HB266" s="2">
        <v>0</v>
      </c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>
        <v>0</v>
      </c>
      <c r="IL266" s="2"/>
      <c r="IM266" s="2"/>
      <c r="IN266" s="2"/>
      <c r="IO266" s="2"/>
      <c r="IP266" s="2"/>
      <c r="IQ266" s="2"/>
      <c r="IR266" s="2"/>
      <c r="IS266" s="2"/>
      <c r="IT266" s="2"/>
      <c r="IU266" s="2"/>
    </row>
    <row r="267" spans="1:255" x14ac:dyDescent="0.2">
      <c r="A267">
        <v>17</v>
      </c>
      <c r="B267">
        <v>1</v>
      </c>
      <c r="E267" t="s">
        <v>250</v>
      </c>
      <c r="F267" t="s">
        <v>251</v>
      </c>
      <c r="G267" t="s">
        <v>252</v>
      </c>
      <c r="H267" t="s">
        <v>253</v>
      </c>
      <c r="I267">
        <v>1</v>
      </c>
      <c r="J267">
        <v>0</v>
      </c>
      <c r="O267">
        <f t="shared" si="224"/>
        <v>144067.81</v>
      </c>
      <c r="P267">
        <f t="shared" si="225"/>
        <v>144067.81</v>
      </c>
      <c r="Q267">
        <f t="shared" si="226"/>
        <v>0</v>
      </c>
      <c r="R267">
        <f t="shared" si="227"/>
        <v>0</v>
      </c>
      <c r="S267">
        <f t="shared" si="228"/>
        <v>0</v>
      </c>
      <c r="T267">
        <f t="shared" si="229"/>
        <v>0</v>
      </c>
      <c r="U267">
        <f t="shared" si="230"/>
        <v>0</v>
      </c>
      <c r="V267">
        <f t="shared" si="231"/>
        <v>0</v>
      </c>
      <c r="W267">
        <f t="shared" si="232"/>
        <v>0</v>
      </c>
      <c r="X267">
        <f t="shared" si="233"/>
        <v>0</v>
      </c>
      <c r="Y267">
        <f t="shared" si="234"/>
        <v>0</v>
      </c>
      <c r="AA267">
        <v>28925308</v>
      </c>
      <c r="AB267">
        <f t="shared" si="235"/>
        <v>27652.17</v>
      </c>
      <c r="AC267">
        <f t="shared" si="236"/>
        <v>27652.17</v>
      </c>
      <c r="AD267">
        <f>ROUND((((ET267)-(EU267))+AE267),6)</f>
        <v>0</v>
      </c>
      <c r="AE267">
        <f>ROUND((EU267),6)</f>
        <v>0</v>
      </c>
      <c r="AF267">
        <f>ROUND((EV267),6)</f>
        <v>0</v>
      </c>
      <c r="AG267">
        <f t="shared" si="237"/>
        <v>0</v>
      </c>
      <c r="AH267">
        <f>(EW267)</f>
        <v>0</v>
      </c>
      <c r="AI267">
        <f>(EX267)</f>
        <v>0</v>
      </c>
      <c r="AJ267">
        <f t="shared" si="238"/>
        <v>0</v>
      </c>
      <c r="AK267">
        <v>27652.17</v>
      </c>
      <c r="AL267">
        <v>27652.17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1</v>
      </c>
      <c r="AW267">
        <v>1</v>
      </c>
      <c r="AZ267">
        <v>1</v>
      </c>
      <c r="BA267">
        <v>1</v>
      </c>
      <c r="BB267">
        <v>1</v>
      </c>
      <c r="BC267">
        <v>5.21</v>
      </c>
      <c r="BD267" t="s">
        <v>719</v>
      </c>
      <c r="BE267" t="s">
        <v>719</v>
      </c>
      <c r="BF267" t="s">
        <v>719</v>
      </c>
      <c r="BG267" t="s">
        <v>719</v>
      </c>
      <c r="BH267">
        <v>3</v>
      </c>
      <c r="BI267">
        <v>1</v>
      </c>
      <c r="BJ267" t="s">
        <v>719</v>
      </c>
      <c r="BM267">
        <v>1100</v>
      </c>
      <c r="BN267">
        <v>0</v>
      </c>
      <c r="BO267" t="s">
        <v>750</v>
      </c>
      <c r="BP267">
        <v>1</v>
      </c>
      <c r="BQ267">
        <v>8</v>
      </c>
      <c r="BR267">
        <v>0</v>
      </c>
      <c r="BS267">
        <v>1</v>
      </c>
      <c r="BT267">
        <v>1</v>
      </c>
      <c r="BU267">
        <v>1</v>
      </c>
      <c r="BV267">
        <v>1</v>
      </c>
      <c r="BW267">
        <v>1</v>
      </c>
      <c r="BX267">
        <v>1</v>
      </c>
      <c r="BY267" t="s">
        <v>719</v>
      </c>
      <c r="BZ267">
        <v>0</v>
      </c>
      <c r="CA267">
        <v>0</v>
      </c>
      <c r="CF267">
        <v>0</v>
      </c>
      <c r="CG267">
        <v>0</v>
      </c>
      <c r="CM267">
        <v>0</v>
      </c>
      <c r="CN267" t="s">
        <v>719</v>
      </c>
      <c r="CO267">
        <v>0</v>
      </c>
      <c r="CP267">
        <f t="shared" si="239"/>
        <v>144067.81</v>
      </c>
      <c r="CQ267">
        <f t="shared" si="240"/>
        <v>144067.8057</v>
      </c>
      <c r="CR267">
        <f t="shared" si="241"/>
        <v>0</v>
      </c>
      <c r="CS267">
        <f t="shared" si="242"/>
        <v>0</v>
      </c>
      <c r="CT267">
        <f t="shared" si="243"/>
        <v>0</v>
      </c>
      <c r="CU267">
        <f t="shared" si="244"/>
        <v>0</v>
      </c>
      <c r="CV267">
        <f t="shared" si="245"/>
        <v>0</v>
      </c>
      <c r="CW267">
        <f t="shared" si="246"/>
        <v>0</v>
      </c>
      <c r="CX267">
        <f t="shared" si="247"/>
        <v>0</v>
      </c>
      <c r="CY267">
        <f t="shared" si="248"/>
        <v>0</v>
      </c>
      <c r="CZ267">
        <f t="shared" si="249"/>
        <v>0</v>
      </c>
      <c r="DC267" t="s">
        <v>719</v>
      </c>
      <c r="DD267" t="s">
        <v>719</v>
      </c>
      <c r="DE267" t="s">
        <v>719</v>
      </c>
      <c r="DF267" t="s">
        <v>719</v>
      </c>
      <c r="DG267" t="s">
        <v>719</v>
      </c>
      <c r="DH267" t="s">
        <v>719</v>
      </c>
      <c r="DI267" t="s">
        <v>719</v>
      </c>
      <c r="DJ267" t="s">
        <v>719</v>
      </c>
      <c r="DK267" t="s">
        <v>719</v>
      </c>
      <c r="DL267" t="s">
        <v>719</v>
      </c>
      <c r="DM267" t="s">
        <v>719</v>
      </c>
      <c r="DN267">
        <v>0</v>
      </c>
      <c r="DO267">
        <v>0</v>
      </c>
      <c r="DP267">
        <v>1</v>
      </c>
      <c r="DQ267">
        <v>1</v>
      </c>
      <c r="DU267">
        <v>1010</v>
      </c>
      <c r="DV267" t="s">
        <v>253</v>
      </c>
      <c r="DW267" t="s">
        <v>253</v>
      </c>
      <c r="DX267">
        <v>2</v>
      </c>
      <c r="EE267">
        <v>28232481</v>
      </c>
      <c r="EF267">
        <v>8</v>
      </c>
      <c r="EG267" t="s">
        <v>150</v>
      </c>
      <c r="EH267">
        <v>0</v>
      </c>
      <c r="EI267" t="s">
        <v>719</v>
      </c>
      <c r="EJ267">
        <v>1</v>
      </c>
      <c r="EK267">
        <v>1100</v>
      </c>
      <c r="EL267" t="s">
        <v>254</v>
      </c>
      <c r="EM267" t="s">
        <v>255</v>
      </c>
      <c r="EO267" t="s">
        <v>719</v>
      </c>
      <c r="EQ267">
        <v>0</v>
      </c>
      <c r="ER267">
        <v>27652.17</v>
      </c>
      <c r="ES267">
        <v>27652.17</v>
      </c>
      <c r="ET267">
        <v>0</v>
      </c>
      <c r="EU267">
        <v>0</v>
      </c>
      <c r="EV267">
        <v>0</v>
      </c>
      <c r="EW267">
        <v>0</v>
      </c>
      <c r="EX267">
        <v>0</v>
      </c>
      <c r="EY267">
        <v>0</v>
      </c>
      <c r="FQ267">
        <v>0</v>
      </c>
      <c r="FR267">
        <f t="shared" si="250"/>
        <v>0</v>
      </c>
      <c r="FS267">
        <v>0</v>
      </c>
      <c r="FX267">
        <v>0</v>
      </c>
      <c r="FY267">
        <v>0</v>
      </c>
      <c r="GA267" t="s">
        <v>256</v>
      </c>
      <c r="GD267">
        <v>0</v>
      </c>
      <c r="GF267">
        <v>102197309</v>
      </c>
      <c r="GG267">
        <v>2</v>
      </c>
      <c r="GH267">
        <v>4</v>
      </c>
      <c r="GI267">
        <v>4</v>
      </c>
      <c r="GJ267">
        <v>0</v>
      </c>
      <c r="GK267">
        <f>ROUND(R267*(S12)/100,2)</f>
        <v>0</v>
      </c>
      <c r="GL267">
        <f t="shared" si="251"/>
        <v>0</v>
      </c>
      <c r="GM267">
        <f t="shared" si="252"/>
        <v>144067.81</v>
      </c>
      <c r="GN267">
        <f t="shared" si="253"/>
        <v>144067.81</v>
      </c>
      <c r="GO267">
        <f t="shared" si="254"/>
        <v>0</v>
      </c>
      <c r="GP267">
        <f t="shared" si="255"/>
        <v>0</v>
      </c>
      <c r="GR267">
        <v>0</v>
      </c>
      <c r="GS267">
        <v>2</v>
      </c>
      <c r="GT267">
        <v>0</v>
      </c>
      <c r="GU267" t="s">
        <v>719</v>
      </c>
      <c r="GV267">
        <f t="shared" si="256"/>
        <v>0</v>
      </c>
      <c r="GW267">
        <v>1</v>
      </c>
      <c r="GX267">
        <f t="shared" si="257"/>
        <v>0</v>
      </c>
      <c r="HA267">
        <v>0</v>
      </c>
      <c r="HB267">
        <v>0</v>
      </c>
      <c r="IK267">
        <v>0</v>
      </c>
    </row>
    <row r="269" spans="1:255" x14ac:dyDescent="0.2">
      <c r="A269" s="3">
        <v>51</v>
      </c>
      <c r="B269" s="3">
        <f>B212</f>
        <v>1</v>
      </c>
      <c r="C269" s="3">
        <f>A212</f>
        <v>4</v>
      </c>
      <c r="D269" s="3">
        <f>ROW(A212)</f>
        <v>212</v>
      </c>
      <c r="E269" s="3"/>
      <c r="F269" s="3" t="str">
        <f>IF(F212&lt;&gt;"",F212,"")</f>
        <v>4</v>
      </c>
      <c r="G269" s="3" t="str">
        <f>IF(G212&lt;&gt;"",G212,"")</f>
        <v>обмуровочные работы</v>
      </c>
      <c r="H269" s="3">
        <v>0</v>
      </c>
      <c r="I269" s="3"/>
      <c r="J269" s="3"/>
      <c r="K269" s="3"/>
      <c r="L269" s="3"/>
      <c r="M269" s="3"/>
      <c r="N269" s="3"/>
      <c r="O269" s="3">
        <f t="shared" ref="O269:T269" si="263">ROUND(AB269,2)</f>
        <v>145837.9</v>
      </c>
      <c r="P269" s="3">
        <f t="shared" si="263"/>
        <v>127434.72</v>
      </c>
      <c r="Q269" s="3">
        <f t="shared" si="263"/>
        <v>11626.14</v>
      </c>
      <c r="R269" s="3">
        <f t="shared" si="263"/>
        <v>1351.38</v>
      </c>
      <c r="S269" s="3">
        <f t="shared" si="263"/>
        <v>6777.04</v>
      </c>
      <c r="T269" s="3">
        <f t="shared" si="263"/>
        <v>0</v>
      </c>
      <c r="U269" s="3">
        <f>AH269</f>
        <v>783.46440400000006</v>
      </c>
      <c r="V269" s="3">
        <f>AI269</f>
        <v>0</v>
      </c>
      <c r="W269" s="3">
        <f>ROUND(AJ269,2)</f>
        <v>0</v>
      </c>
      <c r="X269" s="3">
        <f>ROUND(AK269,2)</f>
        <v>8293.65</v>
      </c>
      <c r="Y269" s="3">
        <f>ROUND(AL269,2)</f>
        <v>5138.8500000000004</v>
      </c>
      <c r="Z269" s="3"/>
      <c r="AA269" s="3"/>
      <c r="AB269" s="3">
        <f>ROUND(SUMIF(AA216:AA267,"=28925307",O216:O267),2)</f>
        <v>145837.9</v>
      </c>
      <c r="AC269" s="3">
        <f>ROUND(SUMIF(AA216:AA267,"=28925307",P216:P267),2)</f>
        <v>127434.72</v>
      </c>
      <c r="AD269" s="3">
        <f>ROUND(SUMIF(AA216:AA267,"=28925307",Q216:Q267),2)</f>
        <v>11626.14</v>
      </c>
      <c r="AE269" s="3">
        <f>ROUND(SUMIF(AA216:AA267,"=28925307",R216:R267),2)</f>
        <v>1351.38</v>
      </c>
      <c r="AF269" s="3">
        <f>ROUND(SUMIF(AA216:AA267,"=28925307",S216:S267),2)</f>
        <v>6777.04</v>
      </c>
      <c r="AG269" s="3">
        <f>ROUND(SUMIF(AA216:AA267,"=28925307",T216:T267),2)</f>
        <v>0</v>
      </c>
      <c r="AH269" s="3">
        <f>SUMIF(AA216:AA267,"=28925307",U216:U267)</f>
        <v>783.46440400000006</v>
      </c>
      <c r="AI269" s="3">
        <f>SUMIF(AA216:AA267,"=28925307",V216:V267)</f>
        <v>0</v>
      </c>
      <c r="AJ269" s="3">
        <f>ROUND(SUMIF(AA216:AA267,"=28925307",W216:W267),2)</f>
        <v>0</v>
      </c>
      <c r="AK269" s="3">
        <f>ROUND(SUMIF(AA216:AA267,"=28925307",X216:X267),2)</f>
        <v>8293.65</v>
      </c>
      <c r="AL269" s="3">
        <f>ROUND(SUMIF(AA216:AA267,"=28925307",Y216:Y267),2)</f>
        <v>5138.8500000000004</v>
      </c>
      <c r="AM269" s="3"/>
      <c r="AN269" s="3"/>
      <c r="AO269" s="3">
        <f t="shared" ref="AO269:BC269" si="264">ROUND(BX269,2)</f>
        <v>0</v>
      </c>
      <c r="AP269" s="3">
        <f t="shared" si="264"/>
        <v>0</v>
      </c>
      <c r="AQ269" s="3">
        <f t="shared" si="264"/>
        <v>0</v>
      </c>
      <c r="AR269" s="3">
        <f t="shared" si="264"/>
        <v>159270.39999999999</v>
      </c>
      <c r="AS269" s="3">
        <f t="shared" si="264"/>
        <v>154421.15</v>
      </c>
      <c r="AT269" s="3">
        <f t="shared" si="264"/>
        <v>4849.25</v>
      </c>
      <c r="AU269" s="3">
        <f t="shared" si="264"/>
        <v>0</v>
      </c>
      <c r="AV269" s="3">
        <f t="shared" si="264"/>
        <v>127434.72</v>
      </c>
      <c r="AW269" s="3">
        <f t="shared" si="264"/>
        <v>127434.72</v>
      </c>
      <c r="AX269" s="3">
        <f t="shared" si="264"/>
        <v>0</v>
      </c>
      <c r="AY269" s="3">
        <f t="shared" si="264"/>
        <v>127434.72</v>
      </c>
      <c r="AZ269" s="3">
        <f t="shared" si="264"/>
        <v>0</v>
      </c>
      <c r="BA269" s="3">
        <f t="shared" si="264"/>
        <v>0</v>
      </c>
      <c r="BB269" s="3">
        <f t="shared" si="264"/>
        <v>0</v>
      </c>
      <c r="BC269" s="3">
        <f t="shared" si="264"/>
        <v>0</v>
      </c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>
        <f>ROUND(SUMIF(AA216:AA267,"=28925307",FQ216:FQ267),2)</f>
        <v>0</v>
      </c>
      <c r="BY269" s="3">
        <f>ROUND(SUMIF(AA216:AA267,"=28925307",FR216:FR267),2)</f>
        <v>0</v>
      </c>
      <c r="BZ269" s="3">
        <f>ROUND(SUMIF(AA216:AA267,"=28925307",GL216:GL267),2)</f>
        <v>0</v>
      </c>
      <c r="CA269" s="3">
        <f>ROUND(SUMIF(AA216:AA267,"=28925307",GM216:GM267),2)</f>
        <v>159270.39999999999</v>
      </c>
      <c r="CB269" s="3">
        <f>ROUND(SUMIF(AA216:AA267,"=28925307",GN216:GN267),2)</f>
        <v>154421.15</v>
      </c>
      <c r="CC269" s="3">
        <f>ROUND(SUMIF(AA216:AA267,"=28925307",GO216:GO267),2)</f>
        <v>4849.25</v>
      </c>
      <c r="CD269" s="3">
        <f>ROUND(SUMIF(AA216:AA267,"=28925307",GP216:GP267),2)</f>
        <v>0</v>
      </c>
      <c r="CE269" s="3">
        <f>AC269-BX269</f>
        <v>127434.72</v>
      </c>
      <c r="CF269" s="3">
        <f>AC269-BY269</f>
        <v>127434.72</v>
      </c>
      <c r="CG269" s="3">
        <f>BX269-BZ269</f>
        <v>0</v>
      </c>
      <c r="CH269" s="3">
        <f>AC269-BX269-BY269+BZ269</f>
        <v>127434.72</v>
      </c>
      <c r="CI269" s="3">
        <f>BY269-BZ269</f>
        <v>0</v>
      </c>
      <c r="CJ269" s="3">
        <f>ROUND(SUMIF(AA216:AA267,"=28925307",GX216:GX267),2)</f>
        <v>0</v>
      </c>
      <c r="CK269" s="3">
        <f>ROUND(SUMIF(AA216:AA267,"=28925307",GY216:GY267),2)</f>
        <v>0</v>
      </c>
      <c r="CL269" s="3">
        <f>ROUND(SUMIF(AA216:AA267,"=28925307",GZ216:GZ267),2)</f>
        <v>0</v>
      </c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4">
        <f t="shared" ref="DG269:DL269" si="265">ROUND(DT269,2)</f>
        <v>879238.09</v>
      </c>
      <c r="DH269" s="4">
        <f t="shared" si="265"/>
        <v>663934.82999999996</v>
      </c>
      <c r="DI269" s="4">
        <f t="shared" si="265"/>
        <v>89521.31</v>
      </c>
      <c r="DJ269" s="4">
        <f t="shared" si="265"/>
        <v>25081.99</v>
      </c>
      <c r="DK269" s="4">
        <f t="shared" si="265"/>
        <v>125781.95</v>
      </c>
      <c r="DL269" s="4">
        <f t="shared" si="265"/>
        <v>0</v>
      </c>
      <c r="DM269" s="4">
        <f>DZ269</f>
        <v>783.46440400000006</v>
      </c>
      <c r="DN269" s="4">
        <f>EA269</f>
        <v>0</v>
      </c>
      <c r="DO269" s="4">
        <f>ROUND(EB269,2)</f>
        <v>0</v>
      </c>
      <c r="DP269" s="4">
        <f>ROUND(EC269,2)</f>
        <v>130585.01</v>
      </c>
      <c r="DQ269" s="4">
        <f>ROUND(ED269,2)</f>
        <v>76059.289999999994</v>
      </c>
      <c r="DR269" s="4"/>
      <c r="DS269" s="4"/>
      <c r="DT269" s="4">
        <f>ROUND(SUMIF(AA216:AA267,"=28925308",O216:O267),2)</f>
        <v>879238.09</v>
      </c>
      <c r="DU269" s="4">
        <f>ROUND(SUMIF(AA216:AA267,"=28925308",P216:P267),2)</f>
        <v>663934.82999999996</v>
      </c>
      <c r="DV269" s="4">
        <f>ROUND(SUMIF(AA216:AA267,"=28925308",Q216:Q267),2)</f>
        <v>89521.31</v>
      </c>
      <c r="DW269" s="4">
        <f>ROUND(SUMIF(AA216:AA267,"=28925308",R216:R267),2)</f>
        <v>25081.99</v>
      </c>
      <c r="DX269" s="4">
        <f>ROUND(SUMIF(AA216:AA267,"=28925308",S216:S267),2)</f>
        <v>125781.95</v>
      </c>
      <c r="DY269" s="4">
        <f>ROUND(SUMIF(AA216:AA267,"=28925308",T216:T267),2)</f>
        <v>0</v>
      </c>
      <c r="DZ269" s="4">
        <f>SUMIF(AA216:AA267,"=28925308",U216:U267)</f>
        <v>783.46440400000006</v>
      </c>
      <c r="EA269" s="4">
        <f>SUMIF(AA216:AA267,"=28925308",V216:V267)</f>
        <v>0</v>
      </c>
      <c r="EB269" s="4">
        <f>ROUND(SUMIF(AA216:AA267,"=28925308",W216:W267),2)</f>
        <v>0</v>
      </c>
      <c r="EC269" s="4">
        <f>ROUND(SUMIF(AA216:AA267,"=28925308",X216:X267),2)</f>
        <v>130585.01</v>
      </c>
      <c r="ED269" s="4">
        <f>ROUND(SUMIF(AA216:AA267,"=28925308",Y216:Y267),2)</f>
        <v>76059.289999999994</v>
      </c>
      <c r="EE269" s="4"/>
      <c r="EF269" s="4"/>
      <c r="EG269" s="4">
        <f t="shared" ref="EG269:EU269" si="266">ROUND(FP269,2)</f>
        <v>0</v>
      </c>
      <c r="EH269" s="4">
        <f t="shared" si="266"/>
        <v>0</v>
      </c>
      <c r="EI269" s="4">
        <f t="shared" si="266"/>
        <v>0</v>
      </c>
      <c r="EJ269" s="4">
        <f t="shared" si="266"/>
        <v>1085882.3899999999</v>
      </c>
      <c r="EK269" s="4">
        <f t="shared" si="266"/>
        <v>1028724.05</v>
      </c>
      <c r="EL269" s="4">
        <f t="shared" si="266"/>
        <v>57158.34</v>
      </c>
      <c r="EM269" s="4">
        <f t="shared" si="266"/>
        <v>0</v>
      </c>
      <c r="EN269" s="4">
        <f t="shared" si="266"/>
        <v>663934.82999999996</v>
      </c>
      <c r="EO269" s="4">
        <f t="shared" si="266"/>
        <v>663934.82999999996</v>
      </c>
      <c r="EP269" s="4">
        <f t="shared" si="266"/>
        <v>0</v>
      </c>
      <c r="EQ269" s="4">
        <f t="shared" si="266"/>
        <v>663934.82999999996</v>
      </c>
      <c r="ER269" s="4">
        <f t="shared" si="266"/>
        <v>0</v>
      </c>
      <c r="ES269" s="4">
        <f t="shared" si="266"/>
        <v>0</v>
      </c>
      <c r="ET269" s="4">
        <f t="shared" si="266"/>
        <v>0</v>
      </c>
      <c r="EU269" s="4">
        <f t="shared" si="266"/>
        <v>0</v>
      </c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>
        <f>ROUND(SUMIF(AA216:AA267,"=28925308",FQ216:FQ267),2)</f>
        <v>0</v>
      </c>
      <c r="FQ269" s="4">
        <f>ROUND(SUMIF(AA216:AA267,"=28925308",FR216:FR267),2)</f>
        <v>0</v>
      </c>
      <c r="FR269" s="4">
        <f>ROUND(SUMIF(AA216:AA267,"=28925308",GL216:GL267),2)</f>
        <v>0</v>
      </c>
      <c r="FS269" s="4">
        <f>ROUND(SUMIF(AA216:AA267,"=28925308",GM216:GM267),2)</f>
        <v>1085882.3899999999</v>
      </c>
      <c r="FT269" s="4">
        <f>ROUND(SUMIF(AA216:AA267,"=28925308",GN216:GN267),2)</f>
        <v>1028724.05</v>
      </c>
      <c r="FU269" s="4">
        <f>ROUND(SUMIF(AA216:AA267,"=28925308",GO216:GO267),2)</f>
        <v>57158.34</v>
      </c>
      <c r="FV269" s="4">
        <f>ROUND(SUMIF(AA216:AA267,"=28925308",GP216:GP267),2)</f>
        <v>0</v>
      </c>
      <c r="FW269" s="4">
        <f>DU269-FP269</f>
        <v>663934.82999999996</v>
      </c>
      <c r="FX269" s="4">
        <f>DU269-FQ269</f>
        <v>663934.82999999996</v>
      </c>
      <c r="FY269" s="4">
        <f>FP269-FR269</f>
        <v>0</v>
      </c>
      <c r="FZ269" s="4">
        <f>DU269-FP269-FQ269+FR269</f>
        <v>663934.82999999996</v>
      </c>
      <c r="GA269" s="4">
        <f>FQ269-FR269</f>
        <v>0</v>
      </c>
      <c r="GB269" s="4">
        <f>ROUND(SUMIF(AA216:AA267,"=28925308",GX216:GX267),2)</f>
        <v>0</v>
      </c>
      <c r="GC269" s="4">
        <f>ROUND(SUMIF(AA216:AA267,"=28925308",GY216:GY267),2)</f>
        <v>0</v>
      </c>
      <c r="GD269" s="4">
        <f>ROUND(SUMIF(AA216:AA267,"=28925308",GZ216:GZ267),2)</f>
        <v>0</v>
      </c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>
        <v>0</v>
      </c>
    </row>
    <row r="271" spans="1:255" x14ac:dyDescent="0.2">
      <c r="A271" s="5">
        <v>50</v>
      </c>
      <c r="B271" s="5">
        <v>0</v>
      </c>
      <c r="C271" s="5">
        <v>0</v>
      </c>
      <c r="D271" s="5">
        <v>1</v>
      </c>
      <c r="E271" s="5">
        <v>201</v>
      </c>
      <c r="F271" s="5">
        <f>ROUND(Source!O269,O271)</f>
        <v>145837.9</v>
      </c>
      <c r="G271" s="5" t="s">
        <v>5</v>
      </c>
      <c r="H271" s="5" t="s">
        <v>6</v>
      </c>
      <c r="I271" s="5"/>
      <c r="J271" s="5"/>
      <c r="K271" s="5">
        <v>201</v>
      </c>
      <c r="L271" s="5">
        <v>1</v>
      </c>
      <c r="M271" s="5">
        <v>3</v>
      </c>
      <c r="N271" s="5" t="s">
        <v>719</v>
      </c>
      <c r="O271" s="5">
        <v>2</v>
      </c>
      <c r="P271" s="5">
        <f>ROUND(Source!DG269,O271)</f>
        <v>879238.09</v>
      </c>
      <c r="Q271" s="5"/>
      <c r="R271" s="5"/>
      <c r="S271" s="5"/>
      <c r="T271" s="5"/>
      <c r="U271" s="5"/>
      <c r="V271" s="5"/>
      <c r="W271" s="5"/>
    </row>
    <row r="272" spans="1:255" x14ac:dyDescent="0.2">
      <c r="A272" s="5">
        <v>50</v>
      </c>
      <c r="B272" s="5">
        <v>0</v>
      </c>
      <c r="C272" s="5">
        <v>0</v>
      </c>
      <c r="D272" s="5">
        <v>1</v>
      </c>
      <c r="E272" s="5">
        <v>202</v>
      </c>
      <c r="F272" s="5">
        <f>ROUND(Source!P269,O272)</f>
        <v>127434.72</v>
      </c>
      <c r="G272" s="5" t="s">
        <v>7</v>
      </c>
      <c r="H272" s="5" t="s">
        <v>8</v>
      </c>
      <c r="I272" s="5"/>
      <c r="J272" s="5"/>
      <c r="K272" s="5">
        <v>202</v>
      </c>
      <c r="L272" s="5">
        <v>2</v>
      </c>
      <c r="M272" s="5">
        <v>3</v>
      </c>
      <c r="N272" s="5" t="s">
        <v>719</v>
      </c>
      <c r="O272" s="5">
        <v>2</v>
      </c>
      <c r="P272" s="5">
        <f>ROUND(Source!DH269,O272)</f>
        <v>663934.82999999996</v>
      </c>
      <c r="Q272" s="5"/>
      <c r="R272" s="5"/>
      <c r="S272" s="5"/>
      <c r="T272" s="5"/>
      <c r="U272" s="5"/>
      <c r="V272" s="5"/>
      <c r="W272" s="5"/>
    </row>
    <row r="273" spans="1:23" x14ac:dyDescent="0.2">
      <c r="A273" s="5">
        <v>50</v>
      </c>
      <c r="B273" s="5">
        <v>0</v>
      </c>
      <c r="C273" s="5">
        <v>0</v>
      </c>
      <c r="D273" s="5">
        <v>1</v>
      </c>
      <c r="E273" s="5">
        <v>222</v>
      </c>
      <c r="F273" s="5">
        <f>ROUND(Source!AO269,O273)</f>
        <v>0</v>
      </c>
      <c r="G273" s="5" t="s">
        <v>9</v>
      </c>
      <c r="H273" s="5" t="s">
        <v>10</v>
      </c>
      <c r="I273" s="5"/>
      <c r="J273" s="5"/>
      <c r="K273" s="5">
        <v>222</v>
      </c>
      <c r="L273" s="5">
        <v>3</v>
      </c>
      <c r="M273" s="5">
        <v>3</v>
      </c>
      <c r="N273" s="5" t="s">
        <v>719</v>
      </c>
      <c r="O273" s="5">
        <v>2</v>
      </c>
      <c r="P273" s="5">
        <f>ROUND(Source!EG269,O273)</f>
        <v>0</v>
      </c>
      <c r="Q273" s="5"/>
      <c r="R273" s="5"/>
      <c r="S273" s="5"/>
      <c r="T273" s="5"/>
      <c r="U273" s="5"/>
      <c r="V273" s="5"/>
      <c r="W273" s="5"/>
    </row>
    <row r="274" spans="1:23" x14ac:dyDescent="0.2">
      <c r="A274" s="5">
        <v>50</v>
      </c>
      <c r="B274" s="5">
        <v>0</v>
      </c>
      <c r="C274" s="5">
        <v>0</v>
      </c>
      <c r="D274" s="5">
        <v>1</v>
      </c>
      <c r="E274" s="5">
        <v>225</v>
      </c>
      <c r="F274" s="5">
        <f>ROUND(Source!AV269,O274)</f>
        <v>127434.72</v>
      </c>
      <c r="G274" s="5" t="s">
        <v>11</v>
      </c>
      <c r="H274" s="5" t="s">
        <v>12</v>
      </c>
      <c r="I274" s="5"/>
      <c r="J274" s="5"/>
      <c r="K274" s="5">
        <v>225</v>
      </c>
      <c r="L274" s="5">
        <v>4</v>
      </c>
      <c r="M274" s="5">
        <v>3</v>
      </c>
      <c r="N274" s="5" t="s">
        <v>719</v>
      </c>
      <c r="O274" s="5">
        <v>2</v>
      </c>
      <c r="P274" s="5">
        <f>ROUND(Source!EN269,O274)</f>
        <v>663934.82999999996</v>
      </c>
      <c r="Q274" s="5"/>
      <c r="R274" s="5"/>
      <c r="S274" s="5"/>
      <c r="T274" s="5"/>
      <c r="U274" s="5"/>
      <c r="V274" s="5"/>
      <c r="W274" s="5"/>
    </row>
    <row r="275" spans="1:23" x14ac:dyDescent="0.2">
      <c r="A275" s="5">
        <v>50</v>
      </c>
      <c r="B275" s="5">
        <v>0</v>
      </c>
      <c r="C275" s="5">
        <v>0</v>
      </c>
      <c r="D275" s="5">
        <v>1</v>
      </c>
      <c r="E275" s="5">
        <v>226</v>
      </c>
      <c r="F275" s="5">
        <f>ROUND(Source!AW269,O275)</f>
        <v>127434.72</v>
      </c>
      <c r="G275" s="5" t="s">
        <v>13</v>
      </c>
      <c r="H275" s="5" t="s">
        <v>14</v>
      </c>
      <c r="I275" s="5"/>
      <c r="J275" s="5"/>
      <c r="K275" s="5">
        <v>226</v>
      </c>
      <c r="L275" s="5">
        <v>5</v>
      </c>
      <c r="M275" s="5">
        <v>3</v>
      </c>
      <c r="N275" s="5" t="s">
        <v>719</v>
      </c>
      <c r="O275" s="5">
        <v>2</v>
      </c>
      <c r="P275" s="5">
        <f>ROUND(Source!EO269,O275)</f>
        <v>663934.82999999996</v>
      </c>
      <c r="Q275" s="5"/>
      <c r="R275" s="5"/>
      <c r="S275" s="5"/>
      <c r="T275" s="5"/>
      <c r="U275" s="5"/>
      <c r="V275" s="5"/>
      <c r="W275" s="5"/>
    </row>
    <row r="276" spans="1:23" x14ac:dyDescent="0.2">
      <c r="A276" s="5">
        <v>50</v>
      </c>
      <c r="B276" s="5">
        <v>0</v>
      </c>
      <c r="C276" s="5">
        <v>0</v>
      </c>
      <c r="D276" s="5">
        <v>1</v>
      </c>
      <c r="E276" s="5">
        <v>227</v>
      </c>
      <c r="F276" s="5">
        <f>ROUND(Source!AX269,O276)</f>
        <v>0</v>
      </c>
      <c r="G276" s="5" t="s">
        <v>15</v>
      </c>
      <c r="H276" s="5" t="s">
        <v>16</v>
      </c>
      <c r="I276" s="5"/>
      <c r="J276" s="5"/>
      <c r="K276" s="5">
        <v>227</v>
      </c>
      <c r="L276" s="5">
        <v>6</v>
      </c>
      <c r="M276" s="5">
        <v>3</v>
      </c>
      <c r="N276" s="5" t="s">
        <v>719</v>
      </c>
      <c r="O276" s="5">
        <v>2</v>
      </c>
      <c r="P276" s="5">
        <f>ROUND(Source!EP269,O276)</f>
        <v>0</v>
      </c>
      <c r="Q276" s="5"/>
      <c r="R276" s="5"/>
      <c r="S276" s="5"/>
      <c r="T276" s="5"/>
      <c r="U276" s="5"/>
      <c r="V276" s="5"/>
      <c r="W276" s="5"/>
    </row>
    <row r="277" spans="1:23" x14ac:dyDescent="0.2">
      <c r="A277" s="5">
        <v>50</v>
      </c>
      <c r="B277" s="5">
        <v>0</v>
      </c>
      <c r="C277" s="5">
        <v>0</v>
      </c>
      <c r="D277" s="5">
        <v>1</v>
      </c>
      <c r="E277" s="5">
        <v>228</v>
      </c>
      <c r="F277" s="5">
        <f>ROUND(Source!AY269,O277)</f>
        <v>127434.72</v>
      </c>
      <c r="G277" s="5" t="s">
        <v>17</v>
      </c>
      <c r="H277" s="5" t="s">
        <v>18</v>
      </c>
      <c r="I277" s="5"/>
      <c r="J277" s="5"/>
      <c r="K277" s="5">
        <v>228</v>
      </c>
      <c r="L277" s="5">
        <v>7</v>
      </c>
      <c r="M277" s="5">
        <v>3</v>
      </c>
      <c r="N277" s="5" t="s">
        <v>719</v>
      </c>
      <c r="O277" s="5">
        <v>2</v>
      </c>
      <c r="P277" s="5">
        <f>ROUND(Source!EQ269,O277)</f>
        <v>663934.82999999996</v>
      </c>
      <c r="Q277" s="5"/>
      <c r="R277" s="5"/>
      <c r="S277" s="5"/>
      <c r="T277" s="5"/>
      <c r="U277" s="5"/>
      <c r="V277" s="5"/>
      <c r="W277" s="5"/>
    </row>
    <row r="278" spans="1:23" x14ac:dyDescent="0.2">
      <c r="A278" s="5">
        <v>50</v>
      </c>
      <c r="B278" s="5">
        <v>0</v>
      </c>
      <c r="C278" s="5">
        <v>0</v>
      </c>
      <c r="D278" s="5">
        <v>1</v>
      </c>
      <c r="E278" s="5">
        <v>216</v>
      </c>
      <c r="F278" s="5">
        <f>ROUND(Source!AP269,O278)</f>
        <v>0</v>
      </c>
      <c r="G278" s="5" t="s">
        <v>19</v>
      </c>
      <c r="H278" s="5" t="s">
        <v>20</v>
      </c>
      <c r="I278" s="5"/>
      <c r="J278" s="5"/>
      <c r="K278" s="5">
        <v>216</v>
      </c>
      <c r="L278" s="5">
        <v>8</v>
      </c>
      <c r="M278" s="5">
        <v>3</v>
      </c>
      <c r="N278" s="5" t="s">
        <v>719</v>
      </c>
      <c r="O278" s="5">
        <v>2</v>
      </c>
      <c r="P278" s="5">
        <f>ROUND(Source!EH269,O278)</f>
        <v>0</v>
      </c>
      <c r="Q278" s="5"/>
      <c r="R278" s="5"/>
      <c r="S278" s="5"/>
      <c r="T278" s="5"/>
      <c r="U278" s="5"/>
      <c r="V278" s="5"/>
      <c r="W278" s="5"/>
    </row>
    <row r="279" spans="1:23" x14ac:dyDescent="0.2">
      <c r="A279" s="5">
        <v>50</v>
      </c>
      <c r="B279" s="5">
        <v>0</v>
      </c>
      <c r="C279" s="5">
        <v>0</v>
      </c>
      <c r="D279" s="5">
        <v>1</v>
      </c>
      <c r="E279" s="5">
        <v>223</v>
      </c>
      <c r="F279" s="5">
        <f>ROUND(Source!AQ269,O279)</f>
        <v>0</v>
      </c>
      <c r="G279" s="5" t="s">
        <v>21</v>
      </c>
      <c r="H279" s="5" t="s">
        <v>22</v>
      </c>
      <c r="I279" s="5"/>
      <c r="J279" s="5"/>
      <c r="K279" s="5">
        <v>223</v>
      </c>
      <c r="L279" s="5">
        <v>9</v>
      </c>
      <c r="M279" s="5">
        <v>3</v>
      </c>
      <c r="N279" s="5" t="s">
        <v>719</v>
      </c>
      <c r="O279" s="5">
        <v>2</v>
      </c>
      <c r="P279" s="5">
        <f>ROUND(Source!EI269,O279)</f>
        <v>0</v>
      </c>
      <c r="Q279" s="5"/>
      <c r="R279" s="5"/>
      <c r="S279" s="5"/>
      <c r="T279" s="5"/>
      <c r="U279" s="5"/>
      <c r="V279" s="5"/>
      <c r="W279" s="5"/>
    </row>
    <row r="280" spans="1:23" x14ac:dyDescent="0.2">
      <c r="A280" s="5">
        <v>50</v>
      </c>
      <c r="B280" s="5">
        <v>0</v>
      </c>
      <c r="C280" s="5">
        <v>0</v>
      </c>
      <c r="D280" s="5">
        <v>1</v>
      </c>
      <c r="E280" s="5">
        <v>229</v>
      </c>
      <c r="F280" s="5">
        <f>ROUND(Source!AZ269,O280)</f>
        <v>0</v>
      </c>
      <c r="G280" s="5" t="s">
        <v>23</v>
      </c>
      <c r="H280" s="5" t="s">
        <v>24</v>
      </c>
      <c r="I280" s="5"/>
      <c r="J280" s="5"/>
      <c r="K280" s="5">
        <v>229</v>
      </c>
      <c r="L280" s="5">
        <v>10</v>
      </c>
      <c r="M280" s="5">
        <v>3</v>
      </c>
      <c r="N280" s="5" t="s">
        <v>719</v>
      </c>
      <c r="O280" s="5">
        <v>2</v>
      </c>
      <c r="P280" s="5">
        <f>ROUND(Source!ER269,O280)</f>
        <v>0</v>
      </c>
      <c r="Q280" s="5"/>
      <c r="R280" s="5"/>
      <c r="S280" s="5"/>
      <c r="T280" s="5"/>
      <c r="U280" s="5"/>
      <c r="V280" s="5"/>
      <c r="W280" s="5"/>
    </row>
    <row r="281" spans="1:23" x14ac:dyDescent="0.2">
      <c r="A281" s="5">
        <v>50</v>
      </c>
      <c r="B281" s="5">
        <v>0</v>
      </c>
      <c r="C281" s="5">
        <v>0</v>
      </c>
      <c r="D281" s="5">
        <v>1</v>
      </c>
      <c r="E281" s="5">
        <v>203</v>
      </c>
      <c r="F281" s="5">
        <f>ROUND(Source!Q269,O281)</f>
        <v>11626.14</v>
      </c>
      <c r="G281" s="5" t="s">
        <v>25</v>
      </c>
      <c r="H281" s="5" t="s">
        <v>26</v>
      </c>
      <c r="I281" s="5"/>
      <c r="J281" s="5"/>
      <c r="K281" s="5">
        <v>203</v>
      </c>
      <c r="L281" s="5">
        <v>11</v>
      </c>
      <c r="M281" s="5">
        <v>3</v>
      </c>
      <c r="N281" s="5" t="s">
        <v>719</v>
      </c>
      <c r="O281" s="5">
        <v>2</v>
      </c>
      <c r="P281" s="5">
        <f>ROUND(Source!DI269,O281)</f>
        <v>89521.31</v>
      </c>
      <c r="Q281" s="5"/>
      <c r="R281" s="5"/>
      <c r="S281" s="5"/>
      <c r="T281" s="5"/>
      <c r="U281" s="5"/>
      <c r="V281" s="5"/>
      <c r="W281" s="5"/>
    </row>
    <row r="282" spans="1:23" x14ac:dyDescent="0.2">
      <c r="A282" s="5">
        <v>50</v>
      </c>
      <c r="B282" s="5">
        <v>0</v>
      </c>
      <c r="C282" s="5">
        <v>0</v>
      </c>
      <c r="D282" s="5">
        <v>1</v>
      </c>
      <c r="E282" s="5">
        <v>231</v>
      </c>
      <c r="F282" s="5">
        <f>ROUND(Source!BB269,O282)</f>
        <v>0</v>
      </c>
      <c r="G282" s="5" t="s">
        <v>27</v>
      </c>
      <c r="H282" s="5" t="s">
        <v>28</v>
      </c>
      <c r="I282" s="5"/>
      <c r="J282" s="5"/>
      <c r="K282" s="5">
        <v>231</v>
      </c>
      <c r="L282" s="5">
        <v>12</v>
      </c>
      <c r="M282" s="5">
        <v>3</v>
      </c>
      <c r="N282" s="5" t="s">
        <v>719</v>
      </c>
      <c r="O282" s="5">
        <v>2</v>
      </c>
      <c r="P282" s="5">
        <f>ROUND(Source!ET269,O282)</f>
        <v>0</v>
      </c>
      <c r="Q282" s="5"/>
      <c r="R282" s="5"/>
      <c r="S282" s="5"/>
      <c r="T282" s="5"/>
      <c r="U282" s="5"/>
      <c r="V282" s="5"/>
      <c r="W282" s="5"/>
    </row>
    <row r="283" spans="1:23" x14ac:dyDescent="0.2">
      <c r="A283" s="5">
        <v>50</v>
      </c>
      <c r="B283" s="5">
        <v>0</v>
      </c>
      <c r="C283" s="5">
        <v>0</v>
      </c>
      <c r="D283" s="5">
        <v>1</v>
      </c>
      <c r="E283" s="5">
        <v>204</v>
      </c>
      <c r="F283" s="5">
        <f>ROUND(Source!R269,O283)</f>
        <v>1351.38</v>
      </c>
      <c r="G283" s="5" t="s">
        <v>29</v>
      </c>
      <c r="H283" s="5" t="s">
        <v>30</v>
      </c>
      <c r="I283" s="5"/>
      <c r="J283" s="5"/>
      <c r="K283" s="5">
        <v>204</v>
      </c>
      <c r="L283" s="5">
        <v>13</v>
      </c>
      <c r="M283" s="5">
        <v>3</v>
      </c>
      <c r="N283" s="5" t="s">
        <v>719</v>
      </c>
      <c r="O283" s="5">
        <v>2</v>
      </c>
      <c r="P283" s="5">
        <f>ROUND(Source!DJ269,O283)</f>
        <v>25081.99</v>
      </c>
      <c r="Q283" s="5"/>
      <c r="R283" s="5"/>
      <c r="S283" s="5"/>
      <c r="T283" s="5"/>
      <c r="U283" s="5"/>
      <c r="V283" s="5"/>
      <c r="W283" s="5"/>
    </row>
    <row r="284" spans="1:23" x14ac:dyDescent="0.2">
      <c r="A284" s="5">
        <v>50</v>
      </c>
      <c r="B284" s="5">
        <v>0</v>
      </c>
      <c r="C284" s="5">
        <v>0</v>
      </c>
      <c r="D284" s="5">
        <v>1</v>
      </c>
      <c r="E284" s="5">
        <v>205</v>
      </c>
      <c r="F284" s="5">
        <f>ROUND(Source!S269,O284)</f>
        <v>6777.04</v>
      </c>
      <c r="G284" s="5" t="s">
        <v>31</v>
      </c>
      <c r="H284" s="5" t="s">
        <v>32</v>
      </c>
      <c r="I284" s="5"/>
      <c r="J284" s="5"/>
      <c r="K284" s="5">
        <v>205</v>
      </c>
      <c r="L284" s="5">
        <v>14</v>
      </c>
      <c r="M284" s="5">
        <v>3</v>
      </c>
      <c r="N284" s="5" t="s">
        <v>719</v>
      </c>
      <c r="O284" s="5">
        <v>2</v>
      </c>
      <c r="P284" s="5">
        <f>ROUND(Source!DK269,O284)</f>
        <v>125781.95</v>
      </c>
      <c r="Q284" s="5"/>
      <c r="R284" s="5"/>
      <c r="S284" s="5"/>
      <c r="T284" s="5"/>
      <c r="U284" s="5"/>
      <c r="V284" s="5"/>
      <c r="W284" s="5"/>
    </row>
    <row r="285" spans="1:23" x14ac:dyDescent="0.2">
      <c r="A285" s="5">
        <v>50</v>
      </c>
      <c r="B285" s="5">
        <v>0</v>
      </c>
      <c r="C285" s="5">
        <v>0</v>
      </c>
      <c r="D285" s="5">
        <v>1</v>
      </c>
      <c r="E285" s="5">
        <v>232</v>
      </c>
      <c r="F285" s="5">
        <f>ROUND(Source!BC269,O285)</f>
        <v>0</v>
      </c>
      <c r="G285" s="5" t="s">
        <v>33</v>
      </c>
      <c r="H285" s="5" t="s">
        <v>34</v>
      </c>
      <c r="I285" s="5"/>
      <c r="J285" s="5"/>
      <c r="K285" s="5">
        <v>232</v>
      </c>
      <c r="L285" s="5">
        <v>15</v>
      </c>
      <c r="M285" s="5">
        <v>3</v>
      </c>
      <c r="N285" s="5" t="s">
        <v>719</v>
      </c>
      <c r="O285" s="5">
        <v>2</v>
      </c>
      <c r="P285" s="5">
        <f>ROUND(Source!EU269,O285)</f>
        <v>0</v>
      </c>
      <c r="Q285" s="5"/>
      <c r="R285" s="5"/>
      <c r="S285" s="5"/>
      <c r="T285" s="5"/>
      <c r="U285" s="5"/>
      <c r="V285" s="5"/>
      <c r="W285" s="5"/>
    </row>
    <row r="286" spans="1:23" x14ac:dyDescent="0.2">
      <c r="A286" s="5">
        <v>50</v>
      </c>
      <c r="B286" s="5">
        <v>0</v>
      </c>
      <c r="C286" s="5">
        <v>0</v>
      </c>
      <c r="D286" s="5">
        <v>1</v>
      </c>
      <c r="E286" s="5">
        <v>214</v>
      </c>
      <c r="F286" s="5">
        <f>ROUND(Source!AS269,O286)</f>
        <v>154421.15</v>
      </c>
      <c r="G286" s="5" t="s">
        <v>35</v>
      </c>
      <c r="H286" s="5" t="s">
        <v>36</v>
      </c>
      <c r="I286" s="5"/>
      <c r="J286" s="5"/>
      <c r="K286" s="5">
        <v>214</v>
      </c>
      <c r="L286" s="5">
        <v>16</v>
      </c>
      <c r="M286" s="5">
        <v>3</v>
      </c>
      <c r="N286" s="5" t="s">
        <v>719</v>
      </c>
      <c r="O286" s="5">
        <v>2</v>
      </c>
      <c r="P286" s="5">
        <f>ROUND(Source!EK269,O286)</f>
        <v>1028724.05</v>
      </c>
      <c r="Q286" s="5"/>
      <c r="R286" s="5"/>
      <c r="S286" s="5"/>
      <c r="T286" s="5"/>
      <c r="U286" s="5"/>
      <c r="V286" s="5"/>
      <c r="W286" s="5"/>
    </row>
    <row r="287" spans="1:23" x14ac:dyDescent="0.2">
      <c r="A287" s="5">
        <v>50</v>
      </c>
      <c r="B287" s="5">
        <v>0</v>
      </c>
      <c r="C287" s="5">
        <v>0</v>
      </c>
      <c r="D287" s="5">
        <v>1</v>
      </c>
      <c r="E287" s="5">
        <v>215</v>
      </c>
      <c r="F287" s="5">
        <f>ROUND(Source!AT269,O287)</f>
        <v>4849.25</v>
      </c>
      <c r="G287" s="5" t="s">
        <v>37</v>
      </c>
      <c r="H287" s="5" t="s">
        <v>38</v>
      </c>
      <c r="I287" s="5"/>
      <c r="J287" s="5"/>
      <c r="K287" s="5">
        <v>215</v>
      </c>
      <c r="L287" s="5">
        <v>17</v>
      </c>
      <c r="M287" s="5">
        <v>3</v>
      </c>
      <c r="N287" s="5" t="s">
        <v>719</v>
      </c>
      <c r="O287" s="5">
        <v>2</v>
      </c>
      <c r="P287" s="5">
        <f>ROUND(Source!EL269,O287)</f>
        <v>57158.34</v>
      </c>
      <c r="Q287" s="5"/>
      <c r="R287" s="5"/>
      <c r="S287" s="5"/>
      <c r="T287" s="5"/>
      <c r="U287" s="5"/>
      <c r="V287" s="5"/>
      <c r="W287" s="5"/>
    </row>
    <row r="288" spans="1:23" x14ac:dyDescent="0.2">
      <c r="A288" s="5">
        <v>50</v>
      </c>
      <c r="B288" s="5">
        <v>0</v>
      </c>
      <c r="C288" s="5">
        <v>0</v>
      </c>
      <c r="D288" s="5">
        <v>1</v>
      </c>
      <c r="E288" s="5">
        <v>217</v>
      </c>
      <c r="F288" s="5">
        <f>ROUND(Source!AU269,O288)</f>
        <v>0</v>
      </c>
      <c r="G288" s="5" t="s">
        <v>39</v>
      </c>
      <c r="H288" s="5" t="s">
        <v>40</v>
      </c>
      <c r="I288" s="5"/>
      <c r="J288" s="5"/>
      <c r="K288" s="5">
        <v>217</v>
      </c>
      <c r="L288" s="5">
        <v>18</v>
      </c>
      <c r="M288" s="5">
        <v>3</v>
      </c>
      <c r="N288" s="5" t="s">
        <v>719</v>
      </c>
      <c r="O288" s="5">
        <v>2</v>
      </c>
      <c r="P288" s="5">
        <f>ROUND(Source!EM269,O288)</f>
        <v>0</v>
      </c>
      <c r="Q288" s="5"/>
      <c r="R288" s="5"/>
      <c r="S288" s="5"/>
      <c r="T288" s="5"/>
      <c r="U288" s="5"/>
      <c r="V288" s="5"/>
      <c r="W288" s="5"/>
    </row>
    <row r="289" spans="1:255" x14ac:dyDescent="0.2">
      <c r="A289" s="5">
        <v>50</v>
      </c>
      <c r="B289" s="5">
        <v>0</v>
      </c>
      <c r="C289" s="5">
        <v>0</v>
      </c>
      <c r="D289" s="5">
        <v>1</v>
      </c>
      <c r="E289" s="5">
        <v>230</v>
      </c>
      <c r="F289" s="5">
        <f>ROUND(Source!BA269,O289)</f>
        <v>0</v>
      </c>
      <c r="G289" s="5" t="s">
        <v>41</v>
      </c>
      <c r="H289" s="5" t="s">
        <v>42</v>
      </c>
      <c r="I289" s="5"/>
      <c r="J289" s="5"/>
      <c r="K289" s="5">
        <v>230</v>
      </c>
      <c r="L289" s="5">
        <v>19</v>
      </c>
      <c r="M289" s="5">
        <v>3</v>
      </c>
      <c r="N289" s="5" t="s">
        <v>719</v>
      </c>
      <c r="O289" s="5">
        <v>2</v>
      </c>
      <c r="P289" s="5">
        <f>ROUND(Source!ES269,O289)</f>
        <v>0</v>
      </c>
      <c r="Q289" s="5"/>
      <c r="R289" s="5"/>
      <c r="S289" s="5"/>
      <c r="T289" s="5"/>
      <c r="U289" s="5"/>
      <c r="V289" s="5"/>
      <c r="W289" s="5"/>
    </row>
    <row r="290" spans="1:255" x14ac:dyDescent="0.2">
      <c r="A290" s="5">
        <v>50</v>
      </c>
      <c r="B290" s="5">
        <v>0</v>
      </c>
      <c r="C290" s="5">
        <v>0</v>
      </c>
      <c r="D290" s="5">
        <v>1</v>
      </c>
      <c r="E290" s="5">
        <v>206</v>
      </c>
      <c r="F290" s="5">
        <f>ROUND(Source!T269,O290)</f>
        <v>0</v>
      </c>
      <c r="G290" s="5" t="s">
        <v>43</v>
      </c>
      <c r="H290" s="5" t="s">
        <v>44</v>
      </c>
      <c r="I290" s="5"/>
      <c r="J290" s="5"/>
      <c r="K290" s="5">
        <v>206</v>
      </c>
      <c r="L290" s="5">
        <v>20</v>
      </c>
      <c r="M290" s="5">
        <v>3</v>
      </c>
      <c r="N290" s="5" t="s">
        <v>719</v>
      </c>
      <c r="O290" s="5">
        <v>2</v>
      </c>
      <c r="P290" s="5">
        <f>ROUND(Source!DL269,O290)</f>
        <v>0</v>
      </c>
      <c r="Q290" s="5"/>
      <c r="R290" s="5"/>
      <c r="S290" s="5"/>
      <c r="T290" s="5"/>
      <c r="U290" s="5"/>
      <c r="V290" s="5"/>
      <c r="W290" s="5"/>
    </row>
    <row r="291" spans="1:255" x14ac:dyDescent="0.2">
      <c r="A291" s="5">
        <v>50</v>
      </c>
      <c r="B291" s="5">
        <v>0</v>
      </c>
      <c r="C291" s="5">
        <v>0</v>
      </c>
      <c r="D291" s="5">
        <v>1</v>
      </c>
      <c r="E291" s="5">
        <v>207</v>
      </c>
      <c r="F291" s="5">
        <f>Source!U269</f>
        <v>783.46440400000006</v>
      </c>
      <c r="G291" s="5" t="s">
        <v>45</v>
      </c>
      <c r="H291" s="5" t="s">
        <v>46</v>
      </c>
      <c r="I291" s="5"/>
      <c r="J291" s="5"/>
      <c r="K291" s="5">
        <v>207</v>
      </c>
      <c r="L291" s="5">
        <v>21</v>
      </c>
      <c r="M291" s="5">
        <v>3</v>
      </c>
      <c r="N291" s="5" t="s">
        <v>719</v>
      </c>
      <c r="O291" s="5">
        <v>-1</v>
      </c>
      <c r="P291" s="5">
        <f>Source!DM269</f>
        <v>783.46440400000006</v>
      </c>
      <c r="Q291" s="5"/>
      <c r="R291" s="5"/>
      <c r="S291" s="5"/>
      <c r="T291" s="5"/>
      <c r="U291" s="5"/>
      <c r="V291" s="5"/>
      <c r="W291" s="5"/>
    </row>
    <row r="292" spans="1:255" x14ac:dyDescent="0.2">
      <c r="A292" s="5">
        <v>50</v>
      </c>
      <c r="B292" s="5">
        <v>0</v>
      </c>
      <c r="C292" s="5">
        <v>0</v>
      </c>
      <c r="D292" s="5">
        <v>1</v>
      </c>
      <c r="E292" s="5">
        <v>208</v>
      </c>
      <c r="F292" s="5">
        <f>Source!V269</f>
        <v>0</v>
      </c>
      <c r="G292" s="5" t="s">
        <v>47</v>
      </c>
      <c r="H292" s="5" t="s">
        <v>48</v>
      </c>
      <c r="I292" s="5"/>
      <c r="J292" s="5"/>
      <c r="K292" s="5">
        <v>208</v>
      </c>
      <c r="L292" s="5">
        <v>22</v>
      </c>
      <c r="M292" s="5">
        <v>3</v>
      </c>
      <c r="N292" s="5" t="s">
        <v>719</v>
      </c>
      <c r="O292" s="5">
        <v>-1</v>
      </c>
      <c r="P292" s="5">
        <f>Source!DN269</f>
        <v>0</v>
      </c>
      <c r="Q292" s="5"/>
      <c r="R292" s="5"/>
      <c r="S292" s="5"/>
      <c r="T292" s="5"/>
      <c r="U292" s="5"/>
      <c r="V292" s="5"/>
      <c r="W292" s="5"/>
    </row>
    <row r="293" spans="1:255" x14ac:dyDescent="0.2">
      <c r="A293" s="5">
        <v>50</v>
      </c>
      <c r="B293" s="5">
        <v>0</v>
      </c>
      <c r="C293" s="5">
        <v>0</v>
      </c>
      <c r="D293" s="5">
        <v>1</v>
      </c>
      <c r="E293" s="5">
        <v>209</v>
      </c>
      <c r="F293" s="5">
        <f>ROUND(Source!W269,O293)</f>
        <v>0</v>
      </c>
      <c r="G293" s="5" t="s">
        <v>49</v>
      </c>
      <c r="H293" s="5" t="s">
        <v>50</v>
      </c>
      <c r="I293" s="5"/>
      <c r="J293" s="5"/>
      <c r="K293" s="5">
        <v>209</v>
      </c>
      <c r="L293" s="5">
        <v>23</v>
      </c>
      <c r="M293" s="5">
        <v>3</v>
      </c>
      <c r="N293" s="5" t="s">
        <v>719</v>
      </c>
      <c r="O293" s="5">
        <v>2</v>
      </c>
      <c r="P293" s="5">
        <f>ROUND(Source!DO269,O293)</f>
        <v>0</v>
      </c>
      <c r="Q293" s="5"/>
      <c r="R293" s="5"/>
      <c r="S293" s="5"/>
      <c r="T293" s="5"/>
      <c r="U293" s="5"/>
      <c r="V293" s="5"/>
      <c r="W293" s="5"/>
    </row>
    <row r="294" spans="1:255" x14ac:dyDescent="0.2">
      <c r="A294" s="5">
        <v>50</v>
      </c>
      <c r="B294" s="5">
        <v>0</v>
      </c>
      <c r="C294" s="5">
        <v>0</v>
      </c>
      <c r="D294" s="5">
        <v>1</v>
      </c>
      <c r="E294" s="5">
        <v>210</v>
      </c>
      <c r="F294" s="5">
        <f>ROUND(Source!X269,O294)</f>
        <v>8293.65</v>
      </c>
      <c r="G294" s="5" t="s">
        <v>51</v>
      </c>
      <c r="H294" s="5" t="s">
        <v>52</v>
      </c>
      <c r="I294" s="5"/>
      <c r="J294" s="5"/>
      <c r="K294" s="5">
        <v>210</v>
      </c>
      <c r="L294" s="5">
        <v>24</v>
      </c>
      <c r="M294" s="5">
        <v>3</v>
      </c>
      <c r="N294" s="5" t="s">
        <v>719</v>
      </c>
      <c r="O294" s="5">
        <v>2</v>
      </c>
      <c r="P294" s="5">
        <f>ROUND(Source!DP269,O294)</f>
        <v>130585.01</v>
      </c>
      <c r="Q294" s="5"/>
      <c r="R294" s="5"/>
      <c r="S294" s="5"/>
      <c r="T294" s="5"/>
      <c r="U294" s="5"/>
      <c r="V294" s="5"/>
      <c r="W294" s="5"/>
    </row>
    <row r="295" spans="1:255" x14ac:dyDescent="0.2">
      <c r="A295" s="5">
        <v>50</v>
      </c>
      <c r="B295" s="5">
        <v>0</v>
      </c>
      <c r="C295" s="5">
        <v>0</v>
      </c>
      <c r="D295" s="5">
        <v>1</v>
      </c>
      <c r="E295" s="5">
        <v>211</v>
      </c>
      <c r="F295" s="5">
        <f>ROUND(Source!Y269,O295)</f>
        <v>5138.8500000000004</v>
      </c>
      <c r="G295" s="5" t="s">
        <v>53</v>
      </c>
      <c r="H295" s="5" t="s">
        <v>54</v>
      </c>
      <c r="I295" s="5"/>
      <c r="J295" s="5"/>
      <c r="K295" s="5">
        <v>211</v>
      </c>
      <c r="L295" s="5">
        <v>25</v>
      </c>
      <c r="M295" s="5">
        <v>3</v>
      </c>
      <c r="N295" s="5" t="s">
        <v>719</v>
      </c>
      <c r="O295" s="5">
        <v>2</v>
      </c>
      <c r="P295" s="5">
        <f>ROUND(Source!DQ269,O295)</f>
        <v>76059.289999999994</v>
      </c>
      <c r="Q295" s="5"/>
      <c r="R295" s="5"/>
      <c r="S295" s="5"/>
      <c r="T295" s="5"/>
      <c r="U295" s="5"/>
      <c r="V295" s="5"/>
      <c r="W295" s="5"/>
    </row>
    <row r="296" spans="1:255" x14ac:dyDescent="0.2">
      <c r="A296" s="5">
        <v>50</v>
      </c>
      <c r="B296" s="5">
        <v>0</v>
      </c>
      <c r="C296" s="5">
        <v>0</v>
      </c>
      <c r="D296" s="5">
        <v>1</v>
      </c>
      <c r="E296" s="5">
        <v>224</v>
      </c>
      <c r="F296" s="5">
        <f>ROUND(Source!AR269,O296)</f>
        <v>159270.39999999999</v>
      </c>
      <c r="G296" s="5" t="s">
        <v>55</v>
      </c>
      <c r="H296" s="5" t="s">
        <v>56</v>
      </c>
      <c r="I296" s="5"/>
      <c r="J296" s="5"/>
      <c r="K296" s="5">
        <v>224</v>
      </c>
      <c r="L296" s="5">
        <v>26</v>
      </c>
      <c r="M296" s="5">
        <v>3</v>
      </c>
      <c r="N296" s="5" t="s">
        <v>719</v>
      </c>
      <c r="O296" s="5">
        <v>2</v>
      </c>
      <c r="P296" s="5">
        <f>ROUND(Source!EJ269,O296)</f>
        <v>1085882.3899999999</v>
      </c>
      <c r="Q296" s="5"/>
      <c r="R296" s="5"/>
      <c r="S296" s="5"/>
      <c r="T296" s="5"/>
      <c r="U296" s="5"/>
      <c r="V296" s="5"/>
      <c r="W296" s="5"/>
    </row>
    <row r="298" spans="1:255" x14ac:dyDescent="0.2">
      <c r="A298" s="1">
        <v>4</v>
      </c>
      <c r="B298" s="1">
        <v>1</v>
      </c>
      <c r="C298" s="1"/>
      <c r="D298" s="1">
        <f>ROW(A315)</f>
        <v>315</v>
      </c>
      <c r="E298" s="1"/>
      <c r="F298" s="1" t="s">
        <v>767</v>
      </c>
      <c r="G298" s="1" t="s">
        <v>257</v>
      </c>
      <c r="H298" s="1" t="s">
        <v>719</v>
      </c>
      <c r="I298" s="1">
        <v>0</v>
      </c>
      <c r="J298" s="1"/>
      <c r="K298" s="1">
        <v>-1</v>
      </c>
      <c r="L298" s="1"/>
      <c r="M298" s="1"/>
      <c r="N298" s="1"/>
      <c r="O298" s="1"/>
      <c r="P298" s="1"/>
      <c r="Q298" s="1"/>
      <c r="R298" s="1"/>
      <c r="S298" s="1"/>
      <c r="T298" s="1"/>
      <c r="U298" s="1" t="s">
        <v>719</v>
      </c>
      <c r="V298" s="1">
        <v>2</v>
      </c>
      <c r="W298" s="1"/>
      <c r="X298" s="1"/>
      <c r="Y298" s="1"/>
      <c r="Z298" s="1"/>
      <c r="AA298" s="1"/>
      <c r="AB298" s="1" t="s">
        <v>719</v>
      </c>
      <c r="AC298" s="1" t="s">
        <v>719</v>
      </c>
      <c r="AD298" s="1" t="s">
        <v>719</v>
      </c>
      <c r="AE298" s="1" t="s">
        <v>719</v>
      </c>
      <c r="AF298" s="1" t="s">
        <v>719</v>
      </c>
      <c r="AG298" s="1" t="s">
        <v>719</v>
      </c>
      <c r="AH298" s="1"/>
      <c r="AI298" s="1"/>
      <c r="AJ298" s="1"/>
      <c r="AK298" s="1"/>
      <c r="AL298" s="1"/>
      <c r="AM298" s="1"/>
      <c r="AN298" s="1"/>
      <c r="AO298" s="1"/>
      <c r="AP298" s="1" t="s">
        <v>719</v>
      </c>
      <c r="AQ298" s="1" t="s">
        <v>719</v>
      </c>
      <c r="AR298" s="1" t="s">
        <v>719</v>
      </c>
      <c r="AS298" s="1"/>
      <c r="AT298" s="1"/>
      <c r="AU298" s="1"/>
      <c r="AV298" s="1"/>
      <c r="AW298" s="1"/>
      <c r="AX298" s="1"/>
      <c r="AY298" s="1"/>
      <c r="AZ298" s="1" t="s">
        <v>719</v>
      </c>
      <c r="BA298" s="1"/>
      <c r="BB298" s="1" t="s">
        <v>719</v>
      </c>
      <c r="BC298" s="1" t="s">
        <v>719</v>
      </c>
      <c r="BD298" s="1" t="s">
        <v>719</v>
      </c>
      <c r="BE298" s="1" t="s">
        <v>719</v>
      </c>
      <c r="BF298" s="1" t="s">
        <v>719</v>
      </c>
      <c r="BG298" s="1" t="s">
        <v>719</v>
      </c>
      <c r="BH298" s="1" t="s">
        <v>719</v>
      </c>
      <c r="BI298" s="1" t="s">
        <v>719</v>
      </c>
      <c r="BJ298" s="1" t="s">
        <v>719</v>
      </c>
      <c r="BK298" s="1" t="s">
        <v>719</v>
      </c>
      <c r="BL298" s="1" t="s">
        <v>719</v>
      </c>
      <c r="BM298" s="1" t="s">
        <v>719</v>
      </c>
      <c r="BN298" s="1" t="s">
        <v>719</v>
      </c>
      <c r="BO298" s="1" t="s">
        <v>719</v>
      </c>
      <c r="BP298" s="1" t="s">
        <v>719</v>
      </c>
      <c r="BQ298" s="1"/>
      <c r="BR298" s="1"/>
      <c r="BS298" s="1"/>
      <c r="BT298" s="1"/>
      <c r="BU298" s="1"/>
      <c r="BV298" s="1"/>
      <c r="BW298" s="1"/>
      <c r="BX298" s="1">
        <v>0</v>
      </c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>
        <v>0</v>
      </c>
    </row>
    <row r="300" spans="1:255" x14ac:dyDescent="0.2">
      <c r="A300" s="3">
        <v>52</v>
      </c>
      <c r="B300" s="3">
        <f t="shared" ref="B300:G300" si="267">B315</f>
        <v>1</v>
      </c>
      <c r="C300" s="3">
        <f t="shared" si="267"/>
        <v>4</v>
      </c>
      <c r="D300" s="3">
        <f t="shared" si="267"/>
        <v>298</v>
      </c>
      <c r="E300" s="3">
        <f t="shared" si="267"/>
        <v>0</v>
      </c>
      <c r="F300" s="3" t="str">
        <f t="shared" si="267"/>
        <v>5</v>
      </c>
      <c r="G300" s="3" t="str">
        <f t="shared" si="267"/>
        <v>материалы неучтенные ценником</v>
      </c>
      <c r="H300" s="3"/>
      <c r="I300" s="3"/>
      <c r="J300" s="3"/>
      <c r="K300" s="3"/>
      <c r="L300" s="3"/>
      <c r="M300" s="3"/>
      <c r="N300" s="3"/>
      <c r="O300" s="3">
        <f t="shared" ref="O300:AT300" si="268">O315</f>
        <v>787666.32</v>
      </c>
      <c r="P300" s="3">
        <f t="shared" si="268"/>
        <v>787666.32</v>
      </c>
      <c r="Q300" s="3">
        <f t="shared" si="268"/>
        <v>0</v>
      </c>
      <c r="R300" s="3">
        <f t="shared" si="268"/>
        <v>0</v>
      </c>
      <c r="S300" s="3">
        <f t="shared" si="268"/>
        <v>0</v>
      </c>
      <c r="T300" s="3">
        <f t="shared" si="268"/>
        <v>0</v>
      </c>
      <c r="U300" s="3">
        <f t="shared" si="268"/>
        <v>0</v>
      </c>
      <c r="V300" s="3">
        <f t="shared" si="268"/>
        <v>0</v>
      </c>
      <c r="W300" s="3">
        <f t="shared" si="268"/>
        <v>0</v>
      </c>
      <c r="X300" s="3">
        <f t="shared" si="268"/>
        <v>0</v>
      </c>
      <c r="Y300" s="3">
        <f t="shared" si="268"/>
        <v>0</v>
      </c>
      <c r="Z300" s="3">
        <f t="shared" si="268"/>
        <v>0</v>
      </c>
      <c r="AA300" s="3">
        <f t="shared" si="268"/>
        <v>0</v>
      </c>
      <c r="AB300" s="3">
        <f t="shared" si="268"/>
        <v>787666.32</v>
      </c>
      <c r="AC300" s="3">
        <f t="shared" si="268"/>
        <v>787666.32</v>
      </c>
      <c r="AD300" s="3">
        <f t="shared" si="268"/>
        <v>0</v>
      </c>
      <c r="AE300" s="3">
        <f t="shared" si="268"/>
        <v>0</v>
      </c>
      <c r="AF300" s="3">
        <f t="shared" si="268"/>
        <v>0</v>
      </c>
      <c r="AG300" s="3">
        <f t="shared" si="268"/>
        <v>0</v>
      </c>
      <c r="AH300" s="3">
        <f t="shared" si="268"/>
        <v>0</v>
      </c>
      <c r="AI300" s="3">
        <f t="shared" si="268"/>
        <v>0</v>
      </c>
      <c r="AJ300" s="3">
        <f t="shared" si="268"/>
        <v>0</v>
      </c>
      <c r="AK300" s="3">
        <f t="shared" si="268"/>
        <v>0</v>
      </c>
      <c r="AL300" s="3">
        <f t="shared" si="268"/>
        <v>0</v>
      </c>
      <c r="AM300" s="3">
        <f t="shared" si="268"/>
        <v>0</v>
      </c>
      <c r="AN300" s="3">
        <f t="shared" si="268"/>
        <v>0</v>
      </c>
      <c r="AO300" s="3">
        <f t="shared" si="268"/>
        <v>0</v>
      </c>
      <c r="AP300" s="3">
        <f t="shared" si="268"/>
        <v>0</v>
      </c>
      <c r="AQ300" s="3">
        <f t="shared" si="268"/>
        <v>0</v>
      </c>
      <c r="AR300" s="3">
        <f t="shared" si="268"/>
        <v>787666.32</v>
      </c>
      <c r="AS300" s="3">
        <f t="shared" si="268"/>
        <v>787666.32</v>
      </c>
      <c r="AT300" s="3">
        <f t="shared" si="268"/>
        <v>0</v>
      </c>
      <c r="AU300" s="3">
        <f t="shared" ref="AU300:BZ300" si="269">AU315</f>
        <v>0</v>
      </c>
      <c r="AV300" s="3">
        <f t="shared" si="269"/>
        <v>787666.32</v>
      </c>
      <c r="AW300" s="3">
        <f t="shared" si="269"/>
        <v>787666.32</v>
      </c>
      <c r="AX300" s="3">
        <f t="shared" si="269"/>
        <v>0</v>
      </c>
      <c r="AY300" s="3">
        <f t="shared" si="269"/>
        <v>787666.32</v>
      </c>
      <c r="AZ300" s="3">
        <f t="shared" si="269"/>
        <v>0</v>
      </c>
      <c r="BA300" s="3">
        <f t="shared" si="269"/>
        <v>0</v>
      </c>
      <c r="BB300" s="3">
        <f t="shared" si="269"/>
        <v>0</v>
      </c>
      <c r="BC300" s="3">
        <f t="shared" si="269"/>
        <v>0</v>
      </c>
      <c r="BD300" s="3">
        <f t="shared" si="269"/>
        <v>0</v>
      </c>
      <c r="BE300" s="3">
        <f t="shared" si="269"/>
        <v>0</v>
      </c>
      <c r="BF300" s="3">
        <f t="shared" si="269"/>
        <v>0</v>
      </c>
      <c r="BG300" s="3">
        <f t="shared" si="269"/>
        <v>0</v>
      </c>
      <c r="BH300" s="3">
        <f t="shared" si="269"/>
        <v>0</v>
      </c>
      <c r="BI300" s="3">
        <f t="shared" si="269"/>
        <v>0</v>
      </c>
      <c r="BJ300" s="3">
        <f t="shared" si="269"/>
        <v>0</v>
      </c>
      <c r="BK300" s="3">
        <f t="shared" si="269"/>
        <v>0</v>
      </c>
      <c r="BL300" s="3">
        <f t="shared" si="269"/>
        <v>0</v>
      </c>
      <c r="BM300" s="3">
        <f t="shared" si="269"/>
        <v>0</v>
      </c>
      <c r="BN300" s="3">
        <f t="shared" si="269"/>
        <v>0</v>
      </c>
      <c r="BO300" s="3">
        <f t="shared" si="269"/>
        <v>0</v>
      </c>
      <c r="BP300" s="3">
        <f t="shared" si="269"/>
        <v>0</v>
      </c>
      <c r="BQ300" s="3">
        <f t="shared" si="269"/>
        <v>0</v>
      </c>
      <c r="BR300" s="3">
        <f t="shared" si="269"/>
        <v>0</v>
      </c>
      <c r="BS300" s="3">
        <f t="shared" si="269"/>
        <v>0</v>
      </c>
      <c r="BT300" s="3">
        <f t="shared" si="269"/>
        <v>0</v>
      </c>
      <c r="BU300" s="3">
        <f t="shared" si="269"/>
        <v>0</v>
      </c>
      <c r="BV300" s="3">
        <f t="shared" si="269"/>
        <v>0</v>
      </c>
      <c r="BW300" s="3">
        <f t="shared" si="269"/>
        <v>0</v>
      </c>
      <c r="BX300" s="3">
        <f t="shared" si="269"/>
        <v>0</v>
      </c>
      <c r="BY300" s="3">
        <f t="shared" si="269"/>
        <v>0</v>
      </c>
      <c r="BZ300" s="3">
        <f t="shared" si="269"/>
        <v>0</v>
      </c>
      <c r="CA300" s="3">
        <f t="shared" ref="CA300:DF300" si="270">CA315</f>
        <v>787666.32</v>
      </c>
      <c r="CB300" s="3">
        <f t="shared" si="270"/>
        <v>787666.32</v>
      </c>
      <c r="CC300" s="3">
        <f t="shared" si="270"/>
        <v>0</v>
      </c>
      <c r="CD300" s="3">
        <f t="shared" si="270"/>
        <v>0</v>
      </c>
      <c r="CE300" s="3">
        <f t="shared" si="270"/>
        <v>787666.32</v>
      </c>
      <c r="CF300" s="3">
        <f t="shared" si="270"/>
        <v>787666.32</v>
      </c>
      <c r="CG300" s="3">
        <f t="shared" si="270"/>
        <v>0</v>
      </c>
      <c r="CH300" s="3">
        <f t="shared" si="270"/>
        <v>787666.32</v>
      </c>
      <c r="CI300" s="3">
        <f t="shared" si="270"/>
        <v>0</v>
      </c>
      <c r="CJ300" s="3">
        <f t="shared" si="270"/>
        <v>0</v>
      </c>
      <c r="CK300" s="3">
        <f t="shared" si="270"/>
        <v>0</v>
      </c>
      <c r="CL300" s="3">
        <f t="shared" si="270"/>
        <v>0</v>
      </c>
      <c r="CM300" s="3">
        <f t="shared" si="270"/>
        <v>0</v>
      </c>
      <c r="CN300" s="3">
        <f t="shared" si="270"/>
        <v>0</v>
      </c>
      <c r="CO300" s="3">
        <f t="shared" si="270"/>
        <v>0</v>
      </c>
      <c r="CP300" s="3">
        <f t="shared" si="270"/>
        <v>0</v>
      </c>
      <c r="CQ300" s="3">
        <f t="shared" si="270"/>
        <v>0</v>
      </c>
      <c r="CR300" s="3">
        <f t="shared" si="270"/>
        <v>0</v>
      </c>
      <c r="CS300" s="3">
        <f t="shared" si="270"/>
        <v>0</v>
      </c>
      <c r="CT300" s="3">
        <f t="shared" si="270"/>
        <v>0</v>
      </c>
      <c r="CU300" s="3">
        <f t="shared" si="270"/>
        <v>0</v>
      </c>
      <c r="CV300" s="3">
        <f t="shared" si="270"/>
        <v>0</v>
      </c>
      <c r="CW300" s="3">
        <f t="shared" si="270"/>
        <v>0</v>
      </c>
      <c r="CX300" s="3">
        <f t="shared" si="270"/>
        <v>0</v>
      </c>
      <c r="CY300" s="3">
        <f t="shared" si="270"/>
        <v>0</v>
      </c>
      <c r="CZ300" s="3">
        <f t="shared" si="270"/>
        <v>0</v>
      </c>
      <c r="DA300" s="3">
        <f t="shared" si="270"/>
        <v>0</v>
      </c>
      <c r="DB300" s="3">
        <f t="shared" si="270"/>
        <v>0</v>
      </c>
      <c r="DC300" s="3">
        <f t="shared" si="270"/>
        <v>0</v>
      </c>
      <c r="DD300" s="3">
        <f t="shared" si="270"/>
        <v>0</v>
      </c>
      <c r="DE300" s="3">
        <f t="shared" si="270"/>
        <v>0</v>
      </c>
      <c r="DF300" s="3">
        <f t="shared" si="270"/>
        <v>0</v>
      </c>
      <c r="DG300" s="4">
        <f t="shared" ref="DG300:EL300" si="271">DG315</f>
        <v>4103741.53</v>
      </c>
      <c r="DH300" s="4">
        <f t="shared" si="271"/>
        <v>4103741.53</v>
      </c>
      <c r="DI300" s="4">
        <f t="shared" si="271"/>
        <v>0</v>
      </c>
      <c r="DJ300" s="4">
        <f t="shared" si="271"/>
        <v>0</v>
      </c>
      <c r="DK300" s="4">
        <f t="shared" si="271"/>
        <v>0</v>
      </c>
      <c r="DL300" s="4">
        <f t="shared" si="271"/>
        <v>0</v>
      </c>
      <c r="DM300" s="4">
        <f t="shared" si="271"/>
        <v>0</v>
      </c>
      <c r="DN300" s="4">
        <f t="shared" si="271"/>
        <v>0</v>
      </c>
      <c r="DO300" s="4">
        <f t="shared" si="271"/>
        <v>0</v>
      </c>
      <c r="DP300" s="4">
        <f t="shared" si="271"/>
        <v>0</v>
      </c>
      <c r="DQ300" s="4">
        <f t="shared" si="271"/>
        <v>0</v>
      </c>
      <c r="DR300" s="4">
        <f t="shared" si="271"/>
        <v>0</v>
      </c>
      <c r="DS300" s="4">
        <f t="shared" si="271"/>
        <v>0</v>
      </c>
      <c r="DT300" s="4">
        <f t="shared" si="271"/>
        <v>4103741.53</v>
      </c>
      <c r="DU300" s="4">
        <f t="shared" si="271"/>
        <v>4103741.53</v>
      </c>
      <c r="DV300" s="4">
        <f t="shared" si="271"/>
        <v>0</v>
      </c>
      <c r="DW300" s="4">
        <f t="shared" si="271"/>
        <v>0</v>
      </c>
      <c r="DX300" s="4">
        <f t="shared" si="271"/>
        <v>0</v>
      </c>
      <c r="DY300" s="4">
        <f t="shared" si="271"/>
        <v>0</v>
      </c>
      <c r="DZ300" s="4">
        <f t="shared" si="271"/>
        <v>0</v>
      </c>
      <c r="EA300" s="4">
        <f t="shared" si="271"/>
        <v>0</v>
      </c>
      <c r="EB300" s="4">
        <f t="shared" si="271"/>
        <v>0</v>
      </c>
      <c r="EC300" s="4">
        <f t="shared" si="271"/>
        <v>0</v>
      </c>
      <c r="ED300" s="4">
        <f t="shared" si="271"/>
        <v>0</v>
      </c>
      <c r="EE300" s="4">
        <f t="shared" si="271"/>
        <v>0</v>
      </c>
      <c r="EF300" s="4">
        <f t="shared" si="271"/>
        <v>0</v>
      </c>
      <c r="EG300" s="4">
        <f t="shared" si="271"/>
        <v>0</v>
      </c>
      <c r="EH300" s="4">
        <f t="shared" si="271"/>
        <v>0</v>
      </c>
      <c r="EI300" s="4">
        <f t="shared" si="271"/>
        <v>0</v>
      </c>
      <c r="EJ300" s="4">
        <f t="shared" si="271"/>
        <v>4103741.53</v>
      </c>
      <c r="EK300" s="4">
        <f t="shared" si="271"/>
        <v>4103741.53</v>
      </c>
      <c r="EL300" s="4">
        <f t="shared" si="271"/>
        <v>0</v>
      </c>
      <c r="EM300" s="4">
        <f t="shared" ref="EM300:FR300" si="272">EM315</f>
        <v>0</v>
      </c>
      <c r="EN300" s="4">
        <f t="shared" si="272"/>
        <v>4103741.53</v>
      </c>
      <c r="EO300" s="4">
        <f t="shared" si="272"/>
        <v>4103741.53</v>
      </c>
      <c r="EP300" s="4">
        <f t="shared" si="272"/>
        <v>0</v>
      </c>
      <c r="EQ300" s="4">
        <f t="shared" si="272"/>
        <v>4103741.53</v>
      </c>
      <c r="ER300" s="4">
        <f t="shared" si="272"/>
        <v>0</v>
      </c>
      <c r="ES300" s="4">
        <f t="shared" si="272"/>
        <v>0</v>
      </c>
      <c r="ET300" s="4">
        <f t="shared" si="272"/>
        <v>0</v>
      </c>
      <c r="EU300" s="4">
        <f t="shared" si="272"/>
        <v>0</v>
      </c>
      <c r="EV300" s="4">
        <f t="shared" si="272"/>
        <v>0</v>
      </c>
      <c r="EW300" s="4">
        <f t="shared" si="272"/>
        <v>0</v>
      </c>
      <c r="EX300" s="4">
        <f t="shared" si="272"/>
        <v>0</v>
      </c>
      <c r="EY300" s="4">
        <f t="shared" si="272"/>
        <v>0</v>
      </c>
      <c r="EZ300" s="4">
        <f t="shared" si="272"/>
        <v>0</v>
      </c>
      <c r="FA300" s="4">
        <f t="shared" si="272"/>
        <v>0</v>
      </c>
      <c r="FB300" s="4">
        <f t="shared" si="272"/>
        <v>0</v>
      </c>
      <c r="FC300" s="4">
        <f t="shared" si="272"/>
        <v>0</v>
      </c>
      <c r="FD300" s="4">
        <f t="shared" si="272"/>
        <v>0</v>
      </c>
      <c r="FE300" s="4">
        <f t="shared" si="272"/>
        <v>0</v>
      </c>
      <c r="FF300" s="4">
        <f t="shared" si="272"/>
        <v>0</v>
      </c>
      <c r="FG300" s="4">
        <f t="shared" si="272"/>
        <v>0</v>
      </c>
      <c r="FH300" s="4">
        <f t="shared" si="272"/>
        <v>0</v>
      </c>
      <c r="FI300" s="4">
        <f t="shared" si="272"/>
        <v>0</v>
      </c>
      <c r="FJ300" s="4">
        <f t="shared" si="272"/>
        <v>0</v>
      </c>
      <c r="FK300" s="4">
        <f t="shared" si="272"/>
        <v>0</v>
      </c>
      <c r="FL300" s="4">
        <f t="shared" si="272"/>
        <v>0</v>
      </c>
      <c r="FM300" s="4">
        <f t="shared" si="272"/>
        <v>0</v>
      </c>
      <c r="FN300" s="4">
        <f t="shared" si="272"/>
        <v>0</v>
      </c>
      <c r="FO300" s="4">
        <f t="shared" si="272"/>
        <v>0</v>
      </c>
      <c r="FP300" s="4">
        <f t="shared" si="272"/>
        <v>0</v>
      </c>
      <c r="FQ300" s="4">
        <f t="shared" si="272"/>
        <v>0</v>
      </c>
      <c r="FR300" s="4">
        <f t="shared" si="272"/>
        <v>0</v>
      </c>
      <c r="FS300" s="4">
        <f t="shared" ref="FS300:GX300" si="273">FS315</f>
        <v>4103741.53</v>
      </c>
      <c r="FT300" s="4">
        <f t="shared" si="273"/>
        <v>4103741.53</v>
      </c>
      <c r="FU300" s="4">
        <f t="shared" si="273"/>
        <v>0</v>
      </c>
      <c r="FV300" s="4">
        <f t="shared" si="273"/>
        <v>0</v>
      </c>
      <c r="FW300" s="4">
        <f t="shared" si="273"/>
        <v>4103741.53</v>
      </c>
      <c r="FX300" s="4">
        <f t="shared" si="273"/>
        <v>4103741.53</v>
      </c>
      <c r="FY300" s="4">
        <f t="shared" si="273"/>
        <v>0</v>
      </c>
      <c r="FZ300" s="4">
        <f t="shared" si="273"/>
        <v>4103741.53</v>
      </c>
      <c r="GA300" s="4">
        <f t="shared" si="273"/>
        <v>0</v>
      </c>
      <c r="GB300" s="4">
        <f t="shared" si="273"/>
        <v>0</v>
      </c>
      <c r="GC300" s="4">
        <f t="shared" si="273"/>
        <v>0</v>
      </c>
      <c r="GD300" s="4">
        <f t="shared" si="273"/>
        <v>0</v>
      </c>
      <c r="GE300" s="4">
        <f t="shared" si="273"/>
        <v>0</v>
      </c>
      <c r="GF300" s="4">
        <f t="shared" si="273"/>
        <v>0</v>
      </c>
      <c r="GG300" s="4">
        <f t="shared" si="273"/>
        <v>0</v>
      </c>
      <c r="GH300" s="4">
        <f t="shared" si="273"/>
        <v>0</v>
      </c>
      <c r="GI300" s="4">
        <f t="shared" si="273"/>
        <v>0</v>
      </c>
      <c r="GJ300" s="4">
        <f t="shared" si="273"/>
        <v>0</v>
      </c>
      <c r="GK300" s="4">
        <f t="shared" si="273"/>
        <v>0</v>
      </c>
      <c r="GL300" s="4">
        <f t="shared" si="273"/>
        <v>0</v>
      </c>
      <c r="GM300" s="4">
        <f t="shared" si="273"/>
        <v>0</v>
      </c>
      <c r="GN300" s="4">
        <f t="shared" si="273"/>
        <v>0</v>
      </c>
      <c r="GO300" s="4">
        <f t="shared" si="273"/>
        <v>0</v>
      </c>
      <c r="GP300" s="4">
        <f t="shared" si="273"/>
        <v>0</v>
      </c>
      <c r="GQ300" s="4">
        <f t="shared" si="273"/>
        <v>0</v>
      </c>
      <c r="GR300" s="4">
        <f t="shared" si="273"/>
        <v>0</v>
      </c>
      <c r="GS300" s="4">
        <f t="shared" si="273"/>
        <v>0</v>
      </c>
      <c r="GT300" s="4">
        <f t="shared" si="273"/>
        <v>0</v>
      </c>
      <c r="GU300" s="4">
        <f t="shared" si="273"/>
        <v>0</v>
      </c>
      <c r="GV300" s="4">
        <f t="shared" si="273"/>
        <v>0</v>
      </c>
      <c r="GW300" s="4">
        <f t="shared" si="273"/>
        <v>0</v>
      </c>
      <c r="GX300" s="4">
        <f t="shared" si="273"/>
        <v>0</v>
      </c>
    </row>
    <row r="302" spans="1:255" x14ac:dyDescent="0.2">
      <c r="A302" s="2">
        <v>17</v>
      </c>
      <c r="B302" s="2">
        <v>1</v>
      </c>
      <c r="C302" s="2"/>
      <c r="D302" s="2"/>
      <c r="E302" s="2" t="s">
        <v>258</v>
      </c>
      <c r="F302" s="2" t="s">
        <v>251</v>
      </c>
      <c r="G302" s="2" t="s">
        <v>259</v>
      </c>
      <c r="H302" s="2" t="s">
        <v>253</v>
      </c>
      <c r="I302" s="2">
        <v>1</v>
      </c>
      <c r="J302" s="2">
        <v>0</v>
      </c>
      <c r="K302" s="2"/>
      <c r="L302" s="2"/>
      <c r="M302" s="2"/>
      <c r="N302" s="2"/>
      <c r="O302" s="2">
        <f t="shared" ref="O302:O313" si="274">ROUND(CP302,2)</f>
        <v>300920.65000000002</v>
      </c>
      <c r="P302" s="2">
        <f t="shared" ref="P302:P313" si="275">ROUND(CQ302*I302,2)</f>
        <v>300920.65000000002</v>
      </c>
      <c r="Q302" s="2">
        <f t="shared" ref="Q302:Q313" si="276">ROUND(CR302*I302,2)</f>
        <v>0</v>
      </c>
      <c r="R302" s="2">
        <f t="shared" ref="R302:R313" si="277">ROUND(CS302*I302,2)</f>
        <v>0</v>
      </c>
      <c r="S302" s="2">
        <f t="shared" ref="S302:S313" si="278">ROUND(CT302*I302,2)</f>
        <v>0</v>
      </c>
      <c r="T302" s="2">
        <f t="shared" ref="T302:T313" si="279">ROUND(CU302*I302,2)</f>
        <v>0</v>
      </c>
      <c r="U302" s="2">
        <f t="shared" ref="U302:U313" si="280">CV302*I302</f>
        <v>0</v>
      </c>
      <c r="V302" s="2">
        <f t="shared" ref="V302:V313" si="281">CW302*I302</f>
        <v>0</v>
      </c>
      <c r="W302" s="2">
        <f t="shared" ref="W302:W313" si="282">ROUND(CX302*I302,2)</f>
        <v>0</v>
      </c>
      <c r="X302" s="2">
        <f t="shared" ref="X302:X313" si="283">ROUND(CY302,2)</f>
        <v>0</v>
      </c>
      <c r="Y302" s="2">
        <f t="shared" ref="Y302:Y313" si="284">ROUND(CZ302,2)</f>
        <v>0</v>
      </c>
      <c r="Z302" s="2"/>
      <c r="AA302" s="2">
        <v>28925307</v>
      </c>
      <c r="AB302" s="2">
        <f t="shared" ref="AB302:AB313" si="285">ROUND((AC302+AD302+AF302),6)</f>
        <v>300920.65000000002</v>
      </c>
      <c r="AC302" s="2">
        <f t="shared" ref="AC302:AC313" si="286">ROUND((ES302),6)</f>
        <v>300920.65000000002</v>
      </c>
      <c r="AD302" s="2">
        <f t="shared" ref="AD302:AD313" si="287">ROUND((((ET302)-(EU302))+AE302),6)</f>
        <v>0</v>
      </c>
      <c r="AE302" s="2">
        <f t="shared" ref="AE302:AE313" si="288">ROUND((EU302),6)</f>
        <v>0</v>
      </c>
      <c r="AF302" s="2">
        <f t="shared" ref="AF302:AF313" si="289">ROUND((EV302),6)</f>
        <v>0</v>
      </c>
      <c r="AG302" s="2">
        <f t="shared" ref="AG302:AG313" si="290">ROUND((AP302),6)</f>
        <v>0</v>
      </c>
      <c r="AH302" s="2">
        <f t="shared" ref="AH302:AH313" si="291">(EW302)</f>
        <v>0</v>
      </c>
      <c r="AI302" s="2">
        <f t="shared" ref="AI302:AI313" si="292">(EX302)</f>
        <v>0</v>
      </c>
      <c r="AJ302" s="2">
        <f t="shared" ref="AJ302:AJ313" si="293">ROUND((AS302),6)</f>
        <v>0</v>
      </c>
      <c r="AK302" s="2">
        <v>300920.65000000002</v>
      </c>
      <c r="AL302" s="2">
        <v>300920.65000000002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0</v>
      </c>
      <c r="AS302" s="2">
        <v>0</v>
      </c>
      <c r="AT302" s="2">
        <v>0</v>
      </c>
      <c r="AU302" s="2">
        <v>0</v>
      </c>
      <c r="AV302" s="2">
        <v>1</v>
      </c>
      <c r="AW302" s="2">
        <v>1</v>
      </c>
      <c r="AX302" s="2"/>
      <c r="AY302" s="2"/>
      <c r="AZ302" s="2">
        <v>1</v>
      </c>
      <c r="BA302" s="2">
        <v>1</v>
      </c>
      <c r="BB302" s="2">
        <v>1</v>
      </c>
      <c r="BC302" s="2">
        <v>1</v>
      </c>
      <c r="BD302" s="2" t="s">
        <v>719</v>
      </c>
      <c r="BE302" s="2" t="s">
        <v>719</v>
      </c>
      <c r="BF302" s="2" t="s">
        <v>719</v>
      </c>
      <c r="BG302" s="2" t="s">
        <v>719</v>
      </c>
      <c r="BH302" s="2">
        <v>3</v>
      </c>
      <c r="BI302" s="2">
        <v>1</v>
      </c>
      <c r="BJ302" s="2" t="s">
        <v>719</v>
      </c>
      <c r="BK302" s="2"/>
      <c r="BL302" s="2"/>
      <c r="BM302" s="2">
        <v>1100</v>
      </c>
      <c r="BN302" s="2">
        <v>0</v>
      </c>
      <c r="BO302" s="2" t="s">
        <v>719</v>
      </c>
      <c r="BP302" s="2">
        <v>0</v>
      </c>
      <c r="BQ302" s="2">
        <v>8</v>
      </c>
      <c r="BR302" s="2">
        <v>0</v>
      </c>
      <c r="BS302" s="2">
        <v>1</v>
      </c>
      <c r="BT302" s="2">
        <v>1</v>
      </c>
      <c r="BU302" s="2">
        <v>1</v>
      </c>
      <c r="BV302" s="2">
        <v>1</v>
      </c>
      <c r="BW302" s="2">
        <v>1</v>
      </c>
      <c r="BX302" s="2">
        <v>1</v>
      </c>
      <c r="BY302" s="2" t="s">
        <v>719</v>
      </c>
      <c r="BZ302" s="2">
        <v>0</v>
      </c>
      <c r="CA302" s="2">
        <v>0</v>
      </c>
      <c r="CB302" s="2"/>
      <c r="CC302" s="2"/>
      <c r="CD302" s="2"/>
      <c r="CE302" s="2"/>
      <c r="CF302" s="2">
        <v>0</v>
      </c>
      <c r="CG302" s="2">
        <v>0</v>
      </c>
      <c r="CH302" s="2"/>
      <c r="CI302" s="2"/>
      <c r="CJ302" s="2"/>
      <c r="CK302" s="2"/>
      <c r="CL302" s="2"/>
      <c r="CM302" s="2">
        <v>0</v>
      </c>
      <c r="CN302" s="2" t="s">
        <v>719</v>
      </c>
      <c r="CO302" s="2">
        <v>0</v>
      </c>
      <c r="CP302" s="2">
        <f t="shared" ref="CP302:CP313" si="294">(P302+Q302+S302)</f>
        <v>300920.65000000002</v>
      </c>
      <c r="CQ302" s="2">
        <f t="shared" ref="CQ302:CQ313" si="295">AC302*BC302</f>
        <v>300920.65000000002</v>
      </c>
      <c r="CR302" s="2">
        <f t="shared" ref="CR302:CR313" si="296">AD302*BB302</f>
        <v>0</v>
      </c>
      <c r="CS302" s="2">
        <f t="shared" ref="CS302:CS313" si="297">AE302*BS302</f>
        <v>0</v>
      </c>
      <c r="CT302" s="2">
        <f t="shared" ref="CT302:CT313" si="298">AF302*BA302</f>
        <v>0</v>
      </c>
      <c r="CU302" s="2">
        <f t="shared" ref="CU302:CU313" si="299">AG302</f>
        <v>0</v>
      </c>
      <c r="CV302" s="2">
        <f t="shared" ref="CV302:CV313" si="300">AH302</f>
        <v>0</v>
      </c>
      <c r="CW302" s="2">
        <f t="shared" ref="CW302:CW313" si="301">AI302</f>
        <v>0</v>
      </c>
      <c r="CX302" s="2">
        <f t="shared" ref="CX302:CX313" si="302">AJ302</f>
        <v>0</v>
      </c>
      <c r="CY302" s="2">
        <f t="shared" ref="CY302:CY313" si="303">(((S302+R302)*AT302)/100)</f>
        <v>0</v>
      </c>
      <c r="CZ302" s="2">
        <f t="shared" ref="CZ302:CZ313" si="304">(((S302+R302)*AU302)/100)</f>
        <v>0</v>
      </c>
      <c r="DA302" s="2"/>
      <c r="DB302" s="2"/>
      <c r="DC302" s="2" t="s">
        <v>719</v>
      </c>
      <c r="DD302" s="2" t="s">
        <v>719</v>
      </c>
      <c r="DE302" s="2" t="s">
        <v>719</v>
      </c>
      <c r="DF302" s="2" t="s">
        <v>719</v>
      </c>
      <c r="DG302" s="2" t="s">
        <v>719</v>
      </c>
      <c r="DH302" s="2" t="s">
        <v>719</v>
      </c>
      <c r="DI302" s="2" t="s">
        <v>719</v>
      </c>
      <c r="DJ302" s="2" t="s">
        <v>719</v>
      </c>
      <c r="DK302" s="2" t="s">
        <v>719</v>
      </c>
      <c r="DL302" s="2" t="s">
        <v>719</v>
      </c>
      <c r="DM302" s="2" t="s">
        <v>719</v>
      </c>
      <c r="DN302" s="2">
        <v>0</v>
      </c>
      <c r="DO302" s="2">
        <v>0</v>
      </c>
      <c r="DP302" s="2">
        <v>1</v>
      </c>
      <c r="DQ302" s="2">
        <v>1</v>
      </c>
      <c r="DR302" s="2"/>
      <c r="DS302" s="2"/>
      <c r="DT302" s="2"/>
      <c r="DU302" s="2">
        <v>1010</v>
      </c>
      <c r="DV302" s="2" t="s">
        <v>253</v>
      </c>
      <c r="DW302" s="2" t="s">
        <v>253</v>
      </c>
      <c r="DX302" s="2">
        <v>2</v>
      </c>
      <c r="DY302" s="2"/>
      <c r="DZ302" s="2"/>
      <c r="EA302" s="2"/>
      <c r="EB302" s="2"/>
      <c r="EC302" s="2"/>
      <c r="ED302" s="2"/>
      <c r="EE302" s="2">
        <v>28232481</v>
      </c>
      <c r="EF302" s="2">
        <v>8</v>
      </c>
      <c r="EG302" s="2" t="s">
        <v>150</v>
      </c>
      <c r="EH302" s="2">
        <v>0</v>
      </c>
      <c r="EI302" s="2" t="s">
        <v>719</v>
      </c>
      <c r="EJ302" s="2">
        <v>1</v>
      </c>
      <c r="EK302" s="2">
        <v>1100</v>
      </c>
      <c r="EL302" s="2" t="s">
        <v>254</v>
      </c>
      <c r="EM302" s="2" t="s">
        <v>255</v>
      </c>
      <c r="EN302" s="2"/>
      <c r="EO302" s="2" t="s">
        <v>719</v>
      </c>
      <c r="EP302" s="2"/>
      <c r="EQ302" s="2">
        <v>0</v>
      </c>
      <c r="ER302" s="2">
        <v>300920.65000000002</v>
      </c>
      <c r="ES302" s="2">
        <v>300920.65000000002</v>
      </c>
      <c r="ET302" s="2">
        <v>0</v>
      </c>
      <c r="EU302" s="2">
        <v>0</v>
      </c>
      <c r="EV302" s="2">
        <v>0</v>
      </c>
      <c r="EW302" s="2">
        <v>0</v>
      </c>
      <c r="EX302" s="2">
        <v>0</v>
      </c>
      <c r="EY302" s="2">
        <v>0</v>
      </c>
      <c r="EZ302" s="2">
        <v>5</v>
      </c>
      <c r="FA302" s="2"/>
      <c r="FB302" s="2"/>
      <c r="FC302" s="2">
        <v>0</v>
      </c>
      <c r="FD302" s="2">
        <v>18</v>
      </c>
      <c r="FE302" s="2"/>
      <c r="FF302" s="2">
        <v>300920.65000000002</v>
      </c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>
        <v>0</v>
      </c>
      <c r="FR302" s="2">
        <f t="shared" ref="FR302:FR313" si="305">ROUND(IF(AND(BH302=3,BI302=3),P302,0),2)</f>
        <v>0</v>
      </c>
      <c r="FS302" s="2">
        <v>0</v>
      </c>
      <c r="FT302" s="2"/>
      <c r="FU302" s="2"/>
      <c r="FV302" s="2"/>
      <c r="FW302" s="2"/>
      <c r="FX302" s="2">
        <v>0</v>
      </c>
      <c r="FY302" s="2">
        <v>0</v>
      </c>
      <c r="FZ302" s="2"/>
      <c r="GA302" s="2" t="s">
        <v>260</v>
      </c>
      <c r="GB302" s="2"/>
      <c r="GC302" s="2"/>
      <c r="GD302" s="2">
        <v>0</v>
      </c>
      <c r="GE302" s="2"/>
      <c r="GF302" s="2">
        <v>-1903314051</v>
      </c>
      <c r="GG302" s="2">
        <v>2</v>
      </c>
      <c r="GH302" s="2">
        <v>3</v>
      </c>
      <c r="GI302" s="2">
        <v>-2</v>
      </c>
      <c r="GJ302" s="2">
        <v>0</v>
      </c>
      <c r="GK302" s="2">
        <f>ROUND(R302*(R12)/100,2)</f>
        <v>0</v>
      </c>
      <c r="GL302" s="2">
        <f t="shared" ref="GL302:GL313" si="306">ROUND(IF(AND(BH302=3,BI302=3,FS302&lt;&gt;0),P302,0),2)</f>
        <v>0</v>
      </c>
      <c r="GM302" s="2">
        <f t="shared" ref="GM302:GM313" si="307">ROUND(O302+X302+Y302+GK302,2)+GX302</f>
        <v>300920.65000000002</v>
      </c>
      <c r="GN302" s="2">
        <f t="shared" ref="GN302:GN313" si="308">IF(OR(BI302=0,BI302=1),ROUND(O302+X302+Y302+GK302,2),0)</f>
        <v>300920.65000000002</v>
      </c>
      <c r="GO302" s="2">
        <f t="shared" ref="GO302:GO313" si="309">IF(BI302=2,ROUND(O302+X302+Y302+GK302,2),0)</f>
        <v>0</v>
      </c>
      <c r="GP302" s="2">
        <f t="shared" ref="GP302:GP313" si="310">IF(BI302=4,ROUND(O302+X302+Y302+GK302,2)+GX302,0)</f>
        <v>0</v>
      </c>
      <c r="GQ302" s="2"/>
      <c r="GR302" s="2">
        <v>1</v>
      </c>
      <c r="GS302" s="2">
        <v>1</v>
      </c>
      <c r="GT302" s="2">
        <v>0</v>
      </c>
      <c r="GU302" s="2" t="s">
        <v>719</v>
      </c>
      <c r="GV302" s="2">
        <f t="shared" ref="GV302:GV313" si="311">ROUND(GT302,6)</f>
        <v>0</v>
      </c>
      <c r="GW302" s="2">
        <v>1</v>
      </c>
      <c r="GX302" s="2">
        <f t="shared" ref="GX302:GX313" si="312">ROUND(GV302*GW302*I302,2)</f>
        <v>0</v>
      </c>
      <c r="GY302" s="2"/>
      <c r="GZ302" s="2"/>
      <c r="HA302" s="2">
        <v>0</v>
      </c>
      <c r="HB302" s="2">
        <v>0</v>
      </c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>
        <v>0</v>
      </c>
      <c r="IL302" s="2"/>
      <c r="IM302" s="2"/>
      <c r="IN302" s="2"/>
      <c r="IO302" s="2"/>
      <c r="IP302" s="2"/>
      <c r="IQ302" s="2"/>
      <c r="IR302" s="2"/>
      <c r="IS302" s="2"/>
      <c r="IT302" s="2"/>
      <c r="IU302" s="2"/>
    </row>
    <row r="303" spans="1:255" x14ac:dyDescent="0.2">
      <c r="A303">
        <v>17</v>
      </c>
      <c r="B303">
        <v>1</v>
      </c>
      <c r="E303" t="s">
        <v>258</v>
      </c>
      <c r="F303" t="s">
        <v>251</v>
      </c>
      <c r="G303" t="s">
        <v>259</v>
      </c>
      <c r="H303" t="s">
        <v>253</v>
      </c>
      <c r="I303">
        <v>1</v>
      </c>
      <c r="J303">
        <v>0</v>
      </c>
      <c r="O303">
        <f t="shared" si="274"/>
        <v>1567796.59</v>
      </c>
      <c r="P303">
        <f t="shared" si="275"/>
        <v>1567796.59</v>
      </c>
      <c r="Q303">
        <f t="shared" si="276"/>
        <v>0</v>
      </c>
      <c r="R303">
        <f t="shared" si="277"/>
        <v>0</v>
      </c>
      <c r="S303">
        <f t="shared" si="278"/>
        <v>0</v>
      </c>
      <c r="T303">
        <f t="shared" si="279"/>
        <v>0</v>
      </c>
      <c r="U303">
        <f t="shared" si="280"/>
        <v>0</v>
      </c>
      <c r="V303">
        <f t="shared" si="281"/>
        <v>0</v>
      </c>
      <c r="W303">
        <f t="shared" si="282"/>
        <v>0</v>
      </c>
      <c r="X303">
        <f t="shared" si="283"/>
        <v>0</v>
      </c>
      <c r="Y303">
        <f t="shared" si="284"/>
        <v>0</v>
      </c>
      <c r="AA303">
        <v>28925308</v>
      </c>
      <c r="AB303">
        <f t="shared" si="285"/>
        <v>300920.65000000002</v>
      </c>
      <c r="AC303">
        <f t="shared" si="286"/>
        <v>300920.65000000002</v>
      </c>
      <c r="AD303">
        <f t="shared" si="287"/>
        <v>0</v>
      </c>
      <c r="AE303">
        <f t="shared" si="288"/>
        <v>0</v>
      </c>
      <c r="AF303">
        <f t="shared" si="289"/>
        <v>0</v>
      </c>
      <c r="AG303">
        <f t="shared" si="290"/>
        <v>0</v>
      </c>
      <c r="AH303">
        <f t="shared" si="291"/>
        <v>0</v>
      </c>
      <c r="AI303">
        <f t="shared" si="292"/>
        <v>0</v>
      </c>
      <c r="AJ303">
        <f t="shared" si="293"/>
        <v>0</v>
      </c>
      <c r="AK303">
        <v>300920.65000000002</v>
      </c>
      <c r="AL303">
        <v>300920.65000000002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1</v>
      </c>
      <c r="AW303">
        <v>1</v>
      </c>
      <c r="AZ303">
        <v>1</v>
      </c>
      <c r="BA303">
        <v>1</v>
      </c>
      <c r="BB303">
        <v>1</v>
      </c>
      <c r="BC303">
        <v>5.21</v>
      </c>
      <c r="BD303" t="s">
        <v>719</v>
      </c>
      <c r="BE303" t="s">
        <v>719</v>
      </c>
      <c r="BF303" t="s">
        <v>719</v>
      </c>
      <c r="BG303" t="s">
        <v>719</v>
      </c>
      <c r="BH303">
        <v>3</v>
      </c>
      <c r="BI303">
        <v>1</v>
      </c>
      <c r="BJ303" t="s">
        <v>719</v>
      </c>
      <c r="BM303">
        <v>1100</v>
      </c>
      <c r="BN303">
        <v>0</v>
      </c>
      <c r="BO303" t="s">
        <v>750</v>
      </c>
      <c r="BP303">
        <v>1</v>
      </c>
      <c r="BQ303">
        <v>8</v>
      </c>
      <c r="BR303">
        <v>0</v>
      </c>
      <c r="BS303">
        <v>1</v>
      </c>
      <c r="BT303">
        <v>1</v>
      </c>
      <c r="BU303">
        <v>1</v>
      </c>
      <c r="BV303">
        <v>1</v>
      </c>
      <c r="BW303">
        <v>1</v>
      </c>
      <c r="BX303">
        <v>1</v>
      </c>
      <c r="BY303" t="s">
        <v>719</v>
      </c>
      <c r="BZ303">
        <v>0</v>
      </c>
      <c r="CA303">
        <v>0</v>
      </c>
      <c r="CF303">
        <v>0</v>
      </c>
      <c r="CG303">
        <v>0</v>
      </c>
      <c r="CM303">
        <v>0</v>
      </c>
      <c r="CN303" t="s">
        <v>719</v>
      </c>
      <c r="CO303">
        <v>0</v>
      </c>
      <c r="CP303">
        <f t="shared" si="294"/>
        <v>1567796.59</v>
      </c>
      <c r="CQ303">
        <f t="shared" si="295"/>
        <v>1567796.5865000002</v>
      </c>
      <c r="CR303">
        <f t="shared" si="296"/>
        <v>0</v>
      </c>
      <c r="CS303">
        <f t="shared" si="297"/>
        <v>0</v>
      </c>
      <c r="CT303">
        <f t="shared" si="298"/>
        <v>0</v>
      </c>
      <c r="CU303">
        <f t="shared" si="299"/>
        <v>0</v>
      </c>
      <c r="CV303">
        <f t="shared" si="300"/>
        <v>0</v>
      </c>
      <c r="CW303">
        <f t="shared" si="301"/>
        <v>0</v>
      </c>
      <c r="CX303">
        <f t="shared" si="302"/>
        <v>0</v>
      </c>
      <c r="CY303">
        <f t="shared" si="303"/>
        <v>0</v>
      </c>
      <c r="CZ303">
        <f t="shared" si="304"/>
        <v>0</v>
      </c>
      <c r="DC303" t="s">
        <v>719</v>
      </c>
      <c r="DD303" t="s">
        <v>719</v>
      </c>
      <c r="DE303" t="s">
        <v>719</v>
      </c>
      <c r="DF303" t="s">
        <v>719</v>
      </c>
      <c r="DG303" t="s">
        <v>719</v>
      </c>
      <c r="DH303" t="s">
        <v>719</v>
      </c>
      <c r="DI303" t="s">
        <v>719</v>
      </c>
      <c r="DJ303" t="s">
        <v>719</v>
      </c>
      <c r="DK303" t="s">
        <v>719</v>
      </c>
      <c r="DL303" t="s">
        <v>719</v>
      </c>
      <c r="DM303" t="s">
        <v>719</v>
      </c>
      <c r="DN303">
        <v>0</v>
      </c>
      <c r="DO303">
        <v>0</v>
      </c>
      <c r="DP303">
        <v>1</v>
      </c>
      <c r="DQ303">
        <v>1</v>
      </c>
      <c r="DU303">
        <v>1010</v>
      </c>
      <c r="DV303" t="s">
        <v>253</v>
      </c>
      <c r="DW303" t="s">
        <v>253</v>
      </c>
      <c r="DX303">
        <v>2</v>
      </c>
      <c r="EE303">
        <v>28232481</v>
      </c>
      <c r="EF303">
        <v>8</v>
      </c>
      <c r="EG303" t="s">
        <v>150</v>
      </c>
      <c r="EH303">
        <v>0</v>
      </c>
      <c r="EI303" t="s">
        <v>719</v>
      </c>
      <c r="EJ303">
        <v>1</v>
      </c>
      <c r="EK303">
        <v>1100</v>
      </c>
      <c r="EL303" t="s">
        <v>254</v>
      </c>
      <c r="EM303" t="s">
        <v>255</v>
      </c>
      <c r="EO303" t="s">
        <v>719</v>
      </c>
      <c r="EQ303">
        <v>0</v>
      </c>
      <c r="ER303">
        <v>300920.65000000002</v>
      </c>
      <c r="ES303">
        <v>300920.65000000002</v>
      </c>
      <c r="ET303">
        <v>0</v>
      </c>
      <c r="EU303">
        <v>0</v>
      </c>
      <c r="EV303">
        <v>0</v>
      </c>
      <c r="EW303">
        <v>0</v>
      </c>
      <c r="EX303">
        <v>0</v>
      </c>
      <c r="EY303">
        <v>0</v>
      </c>
      <c r="EZ303">
        <v>5</v>
      </c>
      <c r="FC303">
        <v>1</v>
      </c>
      <c r="FD303">
        <v>18</v>
      </c>
      <c r="FF303">
        <v>1850000</v>
      </c>
      <c r="FQ303">
        <v>0</v>
      </c>
      <c r="FR303">
        <f t="shared" si="305"/>
        <v>0</v>
      </c>
      <c r="FS303">
        <v>0</v>
      </c>
      <c r="FX303">
        <v>0</v>
      </c>
      <c r="FY303">
        <v>0</v>
      </c>
      <c r="GA303" t="s">
        <v>261</v>
      </c>
      <c r="GD303">
        <v>0</v>
      </c>
      <c r="GF303">
        <v>-1903314051</v>
      </c>
      <c r="GG303">
        <v>2</v>
      </c>
      <c r="GH303">
        <v>3</v>
      </c>
      <c r="GI303">
        <v>4</v>
      </c>
      <c r="GJ303">
        <v>0</v>
      </c>
      <c r="GK303">
        <f>ROUND(R303*(S12)/100,2)</f>
        <v>0</v>
      </c>
      <c r="GL303">
        <f t="shared" si="306"/>
        <v>0</v>
      </c>
      <c r="GM303">
        <f t="shared" si="307"/>
        <v>1567796.59</v>
      </c>
      <c r="GN303">
        <f t="shared" si="308"/>
        <v>1567796.59</v>
      </c>
      <c r="GO303">
        <f t="shared" si="309"/>
        <v>0</v>
      </c>
      <c r="GP303">
        <f t="shared" si="310"/>
        <v>0</v>
      </c>
      <c r="GR303">
        <v>1</v>
      </c>
      <c r="GS303">
        <v>1</v>
      </c>
      <c r="GT303">
        <v>0</v>
      </c>
      <c r="GU303" t="s">
        <v>719</v>
      </c>
      <c r="GV303">
        <f t="shared" si="311"/>
        <v>0</v>
      </c>
      <c r="GW303">
        <v>1</v>
      </c>
      <c r="GX303">
        <f t="shared" si="312"/>
        <v>0</v>
      </c>
      <c r="HA303">
        <v>0</v>
      </c>
      <c r="HB303">
        <v>0</v>
      </c>
      <c r="IK303">
        <v>0</v>
      </c>
    </row>
    <row r="304" spans="1:255" x14ac:dyDescent="0.2">
      <c r="A304" s="2">
        <v>17</v>
      </c>
      <c r="B304" s="2">
        <v>1</v>
      </c>
      <c r="C304" s="2"/>
      <c r="D304" s="2"/>
      <c r="E304" s="2" t="s">
        <v>262</v>
      </c>
      <c r="F304" s="2" t="s">
        <v>251</v>
      </c>
      <c r="G304" s="2" t="s">
        <v>263</v>
      </c>
      <c r="H304" s="2" t="s">
        <v>253</v>
      </c>
      <c r="I304" s="2">
        <v>1</v>
      </c>
      <c r="J304" s="2">
        <v>0</v>
      </c>
      <c r="K304" s="2"/>
      <c r="L304" s="2"/>
      <c r="M304" s="2"/>
      <c r="N304" s="2"/>
      <c r="O304" s="2">
        <f t="shared" si="274"/>
        <v>172582.06</v>
      </c>
      <c r="P304" s="2">
        <f t="shared" si="275"/>
        <v>172582.06</v>
      </c>
      <c r="Q304" s="2">
        <f t="shared" si="276"/>
        <v>0</v>
      </c>
      <c r="R304" s="2">
        <f t="shared" si="277"/>
        <v>0</v>
      </c>
      <c r="S304" s="2">
        <f t="shared" si="278"/>
        <v>0</v>
      </c>
      <c r="T304" s="2">
        <f t="shared" si="279"/>
        <v>0</v>
      </c>
      <c r="U304" s="2">
        <f t="shared" si="280"/>
        <v>0</v>
      </c>
      <c r="V304" s="2">
        <f t="shared" si="281"/>
        <v>0</v>
      </c>
      <c r="W304" s="2">
        <f t="shared" si="282"/>
        <v>0</v>
      </c>
      <c r="X304" s="2">
        <f t="shared" si="283"/>
        <v>0</v>
      </c>
      <c r="Y304" s="2">
        <f t="shared" si="284"/>
        <v>0</v>
      </c>
      <c r="Z304" s="2"/>
      <c r="AA304" s="2">
        <v>28925307</v>
      </c>
      <c r="AB304" s="2">
        <f t="shared" si="285"/>
        <v>172582.06</v>
      </c>
      <c r="AC304" s="2">
        <f t="shared" si="286"/>
        <v>172582.06</v>
      </c>
      <c r="AD304" s="2">
        <f t="shared" si="287"/>
        <v>0</v>
      </c>
      <c r="AE304" s="2">
        <f t="shared" si="288"/>
        <v>0</v>
      </c>
      <c r="AF304" s="2">
        <f t="shared" si="289"/>
        <v>0</v>
      </c>
      <c r="AG304" s="2">
        <f t="shared" si="290"/>
        <v>0</v>
      </c>
      <c r="AH304" s="2">
        <f t="shared" si="291"/>
        <v>0</v>
      </c>
      <c r="AI304" s="2">
        <f t="shared" si="292"/>
        <v>0</v>
      </c>
      <c r="AJ304" s="2">
        <f t="shared" si="293"/>
        <v>0</v>
      </c>
      <c r="AK304" s="2">
        <v>172582.06</v>
      </c>
      <c r="AL304" s="2">
        <v>172582.06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  <c r="AU304" s="2">
        <v>0</v>
      </c>
      <c r="AV304" s="2">
        <v>1</v>
      </c>
      <c r="AW304" s="2">
        <v>1</v>
      </c>
      <c r="AX304" s="2"/>
      <c r="AY304" s="2"/>
      <c r="AZ304" s="2">
        <v>1</v>
      </c>
      <c r="BA304" s="2">
        <v>1</v>
      </c>
      <c r="BB304" s="2">
        <v>1</v>
      </c>
      <c r="BC304" s="2">
        <v>1</v>
      </c>
      <c r="BD304" s="2" t="s">
        <v>719</v>
      </c>
      <c r="BE304" s="2" t="s">
        <v>719</v>
      </c>
      <c r="BF304" s="2" t="s">
        <v>719</v>
      </c>
      <c r="BG304" s="2" t="s">
        <v>719</v>
      </c>
      <c r="BH304" s="2">
        <v>3</v>
      </c>
      <c r="BI304" s="2">
        <v>1</v>
      </c>
      <c r="BJ304" s="2" t="s">
        <v>719</v>
      </c>
      <c r="BK304" s="2"/>
      <c r="BL304" s="2"/>
      <c r="BM304" s="2">
        <v>1100</v>
      </c>
      <c r="BN304" s="2">
        <v>0</v>
      </c>
      <c r="BO304" s="2" t="s">
        <v>719</v>
      </c>
      <c r="BP304" s="2">
        <v>0</v>
      </c>
      <c r="BQ304" s="2">
        <v>8</v>
      </c>
      <c r="BR304" s="2">
        <v>0</v>
      </c>
      <c r="BS304" s="2">
        <v>1</v>
      </c>
      <c r="BT304" s="2">
        <v>1</v>
      </c>
      <c r="BU304" s="2">
        <v>1</v>
      </c>
      <c r="BV304" s="2">
        <v>1</v>
      </c>
      <c r="BW304" s="2">
        <v>1</v>
      </c>
      <c r="BX304" s="2">
        <v>1</v>
      </c>
      <c r="BY304" s="2" t="s">
        <v>719</v>
      </c>
      <c r="BZ304" s="2">
        <v>0</v>
      </c>
      <c r="CA304" s="2">
        <v>0</v>
      </c>
      <c r="CB304" s="2"/>
      <c r="CC304" s="2"/>
      <c r="CD304" s="2"/>
      <c r="CE304" s="2"/>
      <c r="CF304" s="2">
        <v>0</v>
      </c>
      <c r="CG304" s="2">
        <v>0</v>
      </c>
      <c r="CH304" s="2"/>
      <c r="CI304" s="2"/>
      <c r="CJ304" s="2"/>
      <c r="CK304" s="2"/>
      <c r="CL304" s="2"/>
      <c r="CM304" s="2">
        <v>0</v>
      </c>
      <c r="CN304" s="2" t="s">
        <v>719</v>
      </c>
      <c r="CO304" s="2">
        <v>0</v>
      </c>
      <c r="CP304" s="2">
        <f t="shared" si="294"/>
        <v>172582.06</v>
      </c>
      <c r="CQ304" s="2">
        <f t="shared" si="295"/>
        <v>172582.06</v>
      </c>
      <c r="CR304" s="2">
        <f t="shared" si="296"/>
        <v>0</v>
      </c>
      <c r="CS304" s="2">
        <f t="shared" si="297"/>
        <v>0</v>
      </c>
      <c r="CT304" s="2">
        <f t="shared" si="298"/>
        <v>0</v>
      </c>
      <c r="CU304" s="2">
        <f t="shared" si="299"/>
        <v>0</v>
      </c>
      <c r="CV304" s="2">
        <f t="shared" si="300"/>
        <v>0</v>
      </c>
      <c r="CW304" s="2">
        <f t="shared" si="301"/>
        <v>0</v>
      </c>
      <c r="CX304" s="2">
        <f t="shared" si="302"/>
        <v>0</v>
      </c>
      <c r="CY304" s="2">
        <f t="shared" si="303"/>
        <v>0</v>
      </c>
      <c r="CZ304" s="2">
        <f t="shared" si="304"/>
        <v>0</v>
      </c>
      <c r="DA304" s="2"/>
      <c r="DB304" s="2"/>
      <c r="DC304" s="2" t="s">
        <v>719</v>
      </c>
      <c r="DD304" s="2" t="s">
        <v>719</v>
      </c>
      <c r="DE304" s="2" t="s">
        <v>719</v>
      </c>
      <c r="DF304" s="2" t="s">
        <v>719</v>
      </c>
      <c r="DG304" s="2" t="s">
        <v>719</v>
      </c>
      <c r="DH304" s="2" t="s">
        <v>719</v>
      </c>
      <c r="DI304" s="2" t="s">
        <v>719</v>
      </c>
      <c r="DJ304" s="2" t="s">
        <v>719</v>
      </c>
      <c r="DK304" s="2" t="s">
        <v>719</v>
      </c>
      <c r="DL304" s="2" t="s">
        <v>719</v>
      </c>
      <c r="DM304" s="2" t="s">
        <v>719</v>
      </c>
      <c r="DN304" s="2">
        <v>0</v>
      </c>
      <c r="DO304" s="2">
        <v>0</v>
      </c>
      <c r="DP304" s="2">
        <v>1</v>
      </c>
      <c r="DQ304" s="2">
        <v>1</v>
      </c>
      <c r="DR304" s="2"/>
      <c r="DS304" s="2"/>
      <c r="DT304" s="2"/>
      <c r="DU304" s="2">
        <v>1010</v>
      </c>
      <c r="DV304" s="2" t="s">
        <v>253</v>
      </c>
      <c r="DW304" s="2" t="s">
        <v>253</v>
      </c>
      <c r="DX304" s="2">
        <v>2</v>
      </c>
      <c r="DY304" s="2"/>
      <c r="DZ304" s="2"/>
      <c r="EA304" s="2"/>
      <c r="EB304" s="2"/>
      <c r="EC304" s="2"/>
      <c r="ED304" s="2"/>
      <c r="EE304" s="2">
        <v>28232481</v>
      </c>
      <c r="EF304" s="2">
        <v>8</v>
      </c>
      <c r="EG304" s="2" t="s">
        <v>150</v>
      </c>
      <c r="EH304" s="2">
        <v>0</v>
      </c>
      <c r="EI304" s="2" t="s">
        <v>719</v>
      </c>
      <c r="EJ304" s="2">
        <v>1</v>
      </c>
      <c r="EK304" s="2">
        <v>1100</v>
      </c>
      <c r="EL304" s="2" t="s">
        <v>254</v>
      </c>
      <c r="EM304" s="2" t="s">
        <v>255</v>
      </c>
      <c r="EN304" s="2"/>
      <c r="EO304" s="2" t="s">
        <v>719</v>
      </c>
      <c r="EP304" s="2"/>
      <c r="EQ304" s="2">
        <v>0</v>
      </c>
      <c r="ER304" s="2">
        <v>172582.06</v>
      </c>
      <c r="ES304" s="2">
        <v>172582.06</v>
      </c>
      <c r="ET304" s="2">
        <v>0</v>
      </c>
      <c r="EU304" s="2">
        <v>0</v>
      </c>
      <c r="EV304" s="2">
        <v>0</v>
      </c>
      <c r="EW304" s="2">
        <v>0</v>
      </c>
      <c r="EX304" s="2">
        <v>0</v>
      </c>
      <c r="EY304" s="2">
        <v>0</v>
      </c>
      <c r="EZ304" s="2">
        <v>5</v>
      </c>
      <c r="FA304" s="2"/>
      <c r="FB304" s="2"/>
      <c r="FC304" s="2">
        <v>0</v>
      </c>
      <c r="FD304" s="2">
        <v>18</v>
      </c>
      <c r="FE304" s="2"/>
      <c r="FF304" s="2">
        <v>172582.06</v>
      </c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>
        <v>0</v>
      </c>
      <c r="FR304" s="2">
        <f t="shared" si="305"/>
        <v>0</v>
      </c>
      <c r="FS304" s="2">
        <v>0</v>
      </c>
      <c r="FT304" s="2"/>
      <c r="FU304" s="2"/>
      <c r="FV304" s="2"/>
      <c r="FW304" s="2"/>
      <c r="FX304" s="2">
        <v>0</v>
      </c>
      <c r="FY304" s="2">
        <v>0</v>
      </c>
      <c r="FZ304" s="2"/>
      <c r="GA304" s="2" t="s">
        <v>264</v>
      </c>
      <c r="GB304" s="2"/>
      <c r="GC304" s="2"/>
      <c r="GD304" s="2">
        <v>0</v>
      </c>
      <c r="GE304" s="2"/>
      <c r="GF304" s="2">
        <v>269298845</v>
      </c>
      <c r="GG304" s="2">
        <v>2</v>
      </c>
      <c r="GH304" s="2">
        <v>3</v>
      </c>
      <c r="GI304" s="2">
        <v>-2</v>
      </c>
      <c r="GJ304" s="2">
        <v>0</v>
      </c>
      <c r="GK304" s="2">
        <f>ROUND(R304*(R12)/100,2)</f>
        <v>0</v>
      </c>
      <c r="GL304" s="2">
        <f t="shared" si="306"/>
        <v>0</v>
      </c>
      <c r="GM304" s="2">
        <f t="shared" si="307"/>
        <v>172582.06</v>
      </c>
      <c r="GN304" s="2">
        <f t="shared" si="308"/>
        <v>172582.06</v>
      </c>
      <c r="GO304" s="2">
        <f t="shared" si="309"/>
        <v>0</v>
      </c>
      <c r="GP304" s="2">
        <f t="shared" si="310"/>
        <v>0</v>
      </c>
      <c r="GQ304" s="2"/>
      <c r="GR304" s="2">
        <v>1</v>
      </c>
      <c r="GS304" s="2">
        <v>1</v>
      </c>
      <c r="GT304" s="2">
        <v>0</v>
      </c>
      <c r="GU304" s="2" t="s">
        <v>719</v>
      </c>
      <c r="GV304" s="2">
        <f t="shared" si="311"/>
        <v>0</v>
      </c>
      <c r="GW304" s="2">
        <v>1</v>
      </c>
      <c r="GX304" s="2">
        <f t="shared" si="312"/>
        <v>0</v>
      </c>
      <c r="GY304" s="2"/>
      <c r="GZ304" s="2"/>
      <c r="HA304" s="2">
        <v>0</v>
      </c>
      <c r="HB304" s="2">
        <v>0</v>
      </c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>
        <v>0</v>
      </c>
      <c r="IL304" s="2"/>
      <c r="IM304" s="2"/>
      <c r="IN304" s="2"/>
      <c r="IO304" s="2"/>
      <c r="IP304" s="2"/>
      <c r="IQ304" s="2"/>
      <c r="IR304" s="2"/>
      <c r="IS304" s="2"/>
      <c r="IT304" s="2"/>
      <c r="IU304" s="2"/>
    </row>
    <row r="305" spans="1:255" x14ac:dyDescent="0.2">
      <c r="A305">
        <v>17</v>
      </c>
      <c r="B305">
        <v>1</v>
      </c>
      <c r="E305" t="s">
        <v>262</v>
      </c>
      <c r="F305" t="s">
        <v>251</v>
      </c>
      <c r="G305" t="s">
        <v>263</v>
      </c>
      <c r="H305" t="s">
        <v>253</v>
      </c>
      <c r="I305">
        <v>1</v>
      </c>
      <c r="J305">
        <v>0</v>
      </c>
      <c r="O305">
        <f t="shared" si="274"/>
        <v>899152.53</v>
      </c>
      <c r="P305">
        <f t="shared" si="275"/>
        <v>899152.53</v>
      </c>
      <c r="Q305">
        <f t="shared" si="276"/>
        <v>0</v>
      </c>
      <c r="R305">
        <f t="shared" si="277"/>
        <v>0</v>
      </c>
      <c r="S305">
        <f t="shared" si="278"/>
        <v>0</v>
      </c>
      <c r="T305">
        <f t="shared" si="279"/>
        <v>0</v>
      </c>
      <c r="U305">
        <f t="shared" si="280"/>
        <v>0</v>
      </c>
      <c r="V305">
        <f t="shared" si="281"/>
        <v>0</v>
      </c>
      <c r="W305">
        <f t="shared" si="282"/>
        <v>0</v>
      </c>
      <c r="X305">
        <f t="shared" si="283"/>
        <v>0</v>
      </c>
      <c r="Y305">
        <f t="shared" si="284"/>
        <v>0</v>
      </c>
      <c r="AA305">
        <v>28925308</v>
      </c>
      <c r="AB305">
        <f t="shared" si="285"/>
        <v>172582.06</v>
      </c>
      <c r="AC305">
        <f t="shared" si="286"/>
        <v>172582.06</v>
      </c>
      <c r="AD305">
        <f t="shared" si="287"/>
        <v>0</v>
      </c>
      <c r="AE305">
        <f t="shared" si="288"/>
        <v>0</v>
      </c>
      <c r="AF305">
        <f t="shared" si="289"/>
        <v>0</v>
      </c>
      <c r="AG305">
        <f t="shared" si="290"/>
        <v>0</v>
      </c>
      <c r="AH305">
        <f t="shared" si="291"/>
        <v>0</v>
      </c>
      <c r="AI305">
        <f t="shared" si="292"/>
        <v>0</v>
      </c>
      <c r="AJ305">
        <f t="shared" si="293"/>
        <v>0</v>
      </c>
      <c r="AK305">
        <v>172582.06</v>
      </c>
      <c r="AL305">
        <v>172582.06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1</v>
      </c>
      <c r="AW305">
        <v>1</v>
      </c>
      <c r="AZ305">
        <v>1</v>
      </c>
      <c r="BA305">
        <v>1</v>
      </c>
      <c r="BB305">
        <v>1</v>
      </c>
      <c r="BC305">
        <v>5.21</v>
      </c>
      <c r="BD305" t="s">
        <v>719</v>
      </c>
      <c r="BE305" t="s">
        <v>719</v>
      </c>
      <c r="BF305" t="s">
        <v>719</v>
      </c>
      <c r="BG305" t="s">
        <v>719</v>
      </c>
      <c r="BH305">
        <v>3</v>
      </c>
      <c r="BI305">
        <v>1</v>
      </c>
      <c r="BJ305" t="s">
        <v>719</v>
      </c>
      <c r="BM305">
        <v>1100</v>
      </c>
      <c r="BN305">
        <v>0</v>
      </c>
      <c r="BO305" t="s">
        <v>750</v>
      </c>
      <c r="BP305">
        <v>1</v>
      </c>
      <c r="BQ305">
        <v>8</v>
      </c>
      <c r="BR305">
        <v>0</v>
      </c>
      <c r="BS305">
        <v>1</v>
      </c>
      <c r="BT305">
        <v>1</v>
      </c>
      <c r="BU305">
        <v>1</v>
      </c>
      <c r="BV305">
        <v>1</v>
      </c>
      <c r="BW305">
        <v>1</v>
      </c>
      <c r="BX305">
        <v>1</v>
      </c>
      <c r="BY305" t="s">
        <v>719</v>
      </c>
      <c r="BZ305">
        <v>0</v>
      </c>
      <c r="CA305">
        <v>0</v>
      </c>
      <c r="CF305">
        <v>0</v>
      </c>
      <c r="CG305">
        <v>0</v>
      </c>
      <c r="CM305">
        <v>0</v>
      </c>
      <c r="CN305" t="s">
        <v>719</v>
      </c>
      <c r="CO305">
        <v>0</v>
      </c>
      <c r="CP305">
        <f t="shared" si="294"/>
        <v>899152.53</v>
      </c>
      <c r="CQ305">
        <f t="shared" si="295"/>
        <v>899152.53260000004</v>
      </c>
      <c r="CR305">
        <f t="shared" si="296"/>
        <v>0</v>
      </c>
      <c r="CS305">
        <f t="shared" si="297"/>
        <v>0</v>
      </c>
      <c r="CT305">
        <f t="shared" si="298"/>
        <v>0</v>
      </c>
      <c r="CU305">
        <f t="shared" si="299"/>
        <v>0</v>
      </c>
      <c r="CV305">
        <f t="shared" si="300"/>
        <v>0</v>
      </c>
      <c r="CW305">
        <f t="shared" si="301"/>
        <v>0</v>
      </c>
      <c r="CX305">
        <f t="shared" si="302"/>
        <v>0</v>
      </c>
      <c r="CY305">
        <f t="shared" si="303"/>
        <v>0</v>
      </c>
      <c r="CZ305">
        <f t="shared" si="304"/>
        <v>0</v>
      </c>
      <c r="DC305" t="s">
        <v>719</v>
      </c>
      <c r="DD305" t="s">
        <v>719</v>
      </c>
      <c r="DE305" t="s">
        <v>719</v>
      </c>
      <c r="DF305" t="s">
        <v>719</v>
      </c>
      <c r="DG305" t="s">
        <v>719</v>
      </c>
      <c r="DH305" t="s">
        <v>719</v>
      </c>
      <c r="DI305" t="s">
        <v>719</v>
      </c>
      <c r="DJ305" t="s">
        <v>719</v>
      </c>
      <c r="DK305" t="s">
        <v>719</v>
      </c>
      <c r="DL305" t="s">
        <v>719</v>
      </c>
      <c r="DM305" t="s">
        <v>719</v>
      </c>
      <c r="DN305">
        <v>0</v>
      </c>
      <c r="DO305">
        <v>0</v>
      </c>
      <c r="DP305">
        <v>1</v>
      </c>
      <c r="DQ305">
        <v>1</v>
      </c>
      <c r="DU305">
        <v>1010</v>
      </c>
      <c r="DV305" t="s">
        <v>253</v>
      </c>
      <c r="DW305" t="s">
        <v>253</v>
      </c>
      <c r="DX305">
        <v>2</v>
      </c>
      <c r="EE305">
        <v>28232481</v>
      </c>
      <c r="EF305">
        <v>8</v>
      </c>
      <c r="EG305" t="s">
        <v>150</v>
      </c>
      <c r="EH305">
        <v>0</v>
      </c>
      <c r="EI305" t="s">
        <v>719</v>
      </c>
      <c r="EJ305">
        <v>1</v>
      </c>
      <c r="EK305">
        <v>1100</v>
      </c>
      <c r="EL305" t="s">
        <v>254</v>
      </c>
      <c r="EM305" t="s">
        <v>255</v>
      </c>
      <c r="EO305" t="s">
        <v>719</v>
      </c>
      <c r="EQ305">
        <v>0</v>
      </c>
      <c r="ER305">
        <v>172582.06</v>
      </c>
      <c r="ES305">
        <v>172582.06</v>
      </c>
      <c r="ET305">
        <v>0</v>
      </c>
      <c r="EU305">
        <v>0</v>
      </c>
      <c r="EV305">
        <v>0</v>
      </c>
      <c r="EW305">
        <v>0</v>
      </c>
      <c r="EX305">
        <v>0</v>
      </c>
      <c r="EY305">
        <v>0</v>
      </c>
      <c r="EZ305">
        <v>5</v>
      </c>
      <c r="FC305">
        <v>1</v>
      </c>
      <c r="FD305">
        <v>18</v>
      </c>
      <c r="FF305">
        <v>1061000</v>
      </c>
      <c r="FQ305">
        <v>0</v>
      </c>
      <c r="FR305">
        <f t="shared" si="305"/>
        <v>0</v>
      </c>
      <c r="FS305">
        <v>0</v>
      </c>
      <c r="FX305">
        <v>0</v>
      </c>
      <c r="FY305">
        <v>0</v>
      </c>
      <c r="GA305" t="s">
        <v>265</v>
      </c>
      <c r="GD305">
        <v>0</v>
      </c>
      <c r="GF305">
        <v>269298845</v>
      </c>
      <c r="GG305">
        <v>2</v>
      </c>
      <c r="GH305">
        <v>3</v>
      </c>
      <c r="GI305">
        <v>4</v>
      </c>
      <c r="GJ305">
        <v>0</v>
      </c>
      <c r="GK305">
        <f>ROUND(R305*(S12)/100,2)</f>
        <v>0</v>
      </c>
      <c r="GL305">
        <f t="shared" si="306"/>
        <v>0</v>
      </c>
      <c r="GM305">
        <f t="shared" si="307"/>
        <v>899152.53</v>
      </c>
      <c r="GN305">
        <f t="shared" si="308"/>
        <v>899152.53</v>
      </c>
      <c r="GO305">
        <f t="shared" si="309"/>
        <v>0</v>
      </c>
      <c r="GP305">
        <f t="shared" si="310"/>
        <v>0</v>
      </c>
      <c r="GR305">
        <v>1</v>
      </c>
      <c r="GS305">
        <v>1</v>
      </c>
      <c r="GT305">
        <v>0</v>
      </c>
      <c r="GU305" t="s">
        <v>719</v>
      </c>
      <c r="GV305">
        <f t="shared" si="311"/>
        <v>0</v>
      </c>
      <c r="GW305">
        <v>1</v>
      </c>
      <c r="GX305">
        <f t="shared" si="312"/>
        <v>0</v>
      </c>
      <c r="HA305">
        <v>0</v>
      </c>
      <c r="HB305">
        <v>0</v>
      </c>
      <c r="IK305">
        <v>0</v>
      </c>
    </row>
    <row r="306" spans="1:255" x14ac:dyDescent="0.2">
      <c r="A306" s="2">
        <v>17</v>
      </c>
      <c r="B306" s="2">
        <v>1</v>
      </c>
      <c r="C306" s="2"/>
      <c r="D306" s="2"/>
      <c r="E306" s="2" t="s">
        <v>266</v>
      </c>
      <c r="F306" s="2" t="s">
        <v>251</v>
      </c>
      <c r="G306" s="2" t="s">
        <v>267</v>
      </c>
      <c r="H306" s="2" t="s">
        <v>253</v>
      </c>
      <c r="I306" s="2">
        <v>1</v>
      </c>
      <c r="J306" s="2">
        <v>0</v>
      </c>
      <c r="K306" s="2"/>
      <c r="L306" s="2"/>
      <c r="M306" s="2"/>
      <c r="N306" s="2"/>
      <c r="O306" s="2">
        <f t="shared" si="274"/>
        <v>117359.06</v>
      </c>
      <c r="P306" s="2">
        <f t="shared" si="275"/>
        <v>117359.06</v>
      </c>
      <c r="Q306" s="2">
        <f t="shared" si="276"/>
        <v>0</v>
      </c>
      <c r="R306" s="2">
        <f t="shared" si="277"/>
        <v>0</v>
      </c>
      <c r="S306" s="2">
        <f t="shared" si="278"/>
        <v>0</v>
      </c>
      <c r="T306" s="2">
        <f t="shared" si="279"/>
        <v>0</v>
      </c>
      <c r="U306" s="2">
        <f t="shared" si="280"/>
        <v>0</v>
      </c>
      <c r="V306" s="2">
        <f t="shared" si="281"/>
        <v>0</v>
      </c>
      <c r="W306" s="2">
        <f t="shared" si="282"/>
        <v>0</v>
      </c>
      <c r="X306" s="2">
        <f t="shared" si="283"/>
        <v>0</v>
      </c>
      <c r="Y306" s="2">
        <f t="shared" si="284"/>
        <v>0</v>
      </c>
      <c r="Z306" s="2"/>
      <c r="AA306" s="2">
        <v>28925307</v>
      </c>
      <c r="AB306" s="2">
        <f t="shared" si="285"/>
        <v>117359.06</v>
      </c>
      <c r="AC306" s="2">
        <f t="shared" si="286"/>
        <v>117359.06</v>
      </c>
      <c r="AD306" s="2">
        <f t="shared" si="287"/>
        <v>0</v>
      </c>
      <c r="AE306" s="2">
        <f t="shared" si="288"/>
        <v>0</v>
      </c>
      <c r="AF306" s="2">
        <f t="shared" si="289"/>
        <v>0</v>
      </c>
      <c r="AG306" s="2">
        <f t="shared" si="290"/>
        <v>0</v>
      </c>
      <c r="AH306" s="2">
        <f t="shared" si="291"/>
        <v>0</v>
      </c>
      <c r="AI306" s="2">
        <f t="shared" si="292"/>
        <v>0</v>
      </c>
      <c r="AJ306" s="2">
        <f t="shared" si="293"/>
        <v>0</v>
      </c>
      <c r="AK306" s="2">
        <v>117359.06</v>
      </c>
      <c r="AL306" s="2">
        <v>117359.06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0</v>
      </c>
      <c r="AU306" s="2">
        <v>0</v>
      </c>
      <c r="AV306" s="2">
        <v>1</v>
      </c>
      <c r="AW306" s="2">
        <v>1</v>
      </c>
      <c r="AX306" s="2"/>
      <c r="AY306" s="2"/>
      <c r="AZ306" s="2">
        <v>1</v>
      </c>
      <c r="BA306" s="2">
        <v>1</v>
      </c>
      <c r="BB306" s="2">
        <v>1</v>
      </c>
      <c r="BC306" s="2">
        <v>1</v>
      </c>
      <c r="BD306" s="2" t="s">
        <v>719</v>
      </c>
      <c r="BE306" s="2" t="s">
        <v>719</v>
      </c>
      <c r="BF306" s="2" t="s">
        <v>719</v>
      </c>
      <c r="BG306" s="2" t="s">
        <v>719</v>
      </c>
      <c r="BH306" s="2">
        <v>3</v>
      </c>
      <c r="BI306" s="2">
        <v>1</v>
      </c>
      <c r="BJ306" s="2" t="s">
        <v>719</v>
      </c>
      <c r="BK306" s="2"/>
      <c r="BL306" s="2"/>
      <c r="BM306" s="2">
        <v>1100</v>
      </c>
      <c r="BN306" s="2">
        <v>0</v>
      </c>
      <c r="BO306" s="2" t="s">
        <v>719</v>
      </c>
      <c r="BP306" s="2">
        <v>0</v>
      </c>
      <c r="BQ306" s="2">
        <v>8</v>
      </c>
      <c r="BR306" s="2">
        <v>0</v>
      </c>
      <c r="BS306" s="2">
        <v>1</v>
      </c>
      <c r="BT306" s="2">
        <v>1</v>
      </c>
      <c r="BU306" s="2">
        <v>1</v>
      </c>
      <c r="BV306" s="2">
        <v>1</v>
      </c>
      <c r="BW306" s="2">
        <v>1</v>
      </c>
      <c r="BX306" s="2">
        <v>1</v>
      </c>
      <c r="BY306" s="2" t="s">
        <v>719</v>
      </c>
      <c r="BZ306" s="2">
        <v>0</v>
      </c>
      <c r="CA306" s="2">
        <v>0</v>
      </c>
      <c r="CB306" s="2"/>
      <c r="CC306" s="2"/>
      <c r="CD306" s="2"/>
      <c r="CE306" s="2"/>
      <c r="CF306" s="2">
        <v>0</v>
      </c>
      <c r="CG306" s="2">
        <v>0</v>
      </c>
      <c r="CH306" s="2"/>
      <c r="CI306" s="2"/>
      <c r="CJ306" s="2"/>
      <c r="CK306" s="2"/>
      <c r="CL306" s="2"/>
      <c r="CM306" s="2">
        <v>0</v>
      </c>
      <c r="CN306" s="2" t="s">
        <v>719</v>
      </c>
      <c r="CO306" s="2">
        <v>0</v>
      </c>
      <c r="CP306" s="2">
        <f t="shared" si="294"/>
        <v>117359.06</v>
      </c>
      <c r="CQ306" s="2">
        <f t="shared" si="295"/>
        <v>117359.06</v>
      </c>
      <c r="CR306" s="2">
        <f t="shared" si="296"/>
        <v>0</v>
      </c>
      <c r="CS306" s="2">
        <f t="shared" si="297"/>
        <v>0</v>
      </c>
      <c r="CT306" s="2">
        <f t="shared" si="298"/>
        <v>0</v>
      </c>
      <c r="CU306" s="2">
        <f t="shared" si="299"/>
        <v>0</v>
      </c>
      <c r="CV306" s="2">
        <f t="shared" si="300"/>
        <v>0</v>
      </c>
      <c r="CW306" s="2">
        <f t="shared" si="301"/>
        <v>0</v>
      </c>
      <c r="CX306" s="2">
        <f t="shared" si="302"/>
        <v>0</v>
      </c>
      <c r="CY306" s="2">
        <f t="shared" si="303"/>
        <v>0</v>
      </c>
      <c r="CZ306" s="2">
        <f t="shared" si="304"/>
        <v>0</v>
      </c>
      <c r="DA306" s="2"/>
      <c r="DB306" s="2"/>
      <c r="DC306" s="2" t="s">
        <v>719</v>
      </c>
      <c r="DD306" s="2" t="s">
        <v>719</v>
      </c>
      <c r="DE306" s="2" t="s">
        <v>719</v>
      </c>
      <c r="DF306" s="2" t="s">
        <v>719</v>
      </c>
      <c r="DG306" s="2" t="s">
        <v>719</v>
      </c>
      <c r="DH306" s="2" t="s">
        <v>719</v>
      </c>
      <c r="DI306" s="2" t="s">
        <v>719</v>
      </c>
      <c r="DJ306" s="2" t="s">
        <v>719</v>
      </c>
      <c r="DK306" s="2" t="s">
        <v>719</v>
      </c>
      <c r="DL306" s="2" t="s">
        <v>719</v>
      </c>
      <c r="DM306" s="2" t="s">
        <v>719</v>
      </c>
      <c r="DN306" s="2">
        <v>0</v>
      </c>
      <c r="DO306" s="2">
        <v>0</v>
      </c>
      <c r="DP306" s="2">
        <v>1</v>
      </c>
      <c r="DQ306" s="2">
        <v>1</v>
      </c>
      <c r="DR306" s="2"/>
      <c r="DS306" s="2"/>
      <c r="DT306" s="2"/>
      <c r="DU306" s="2">
        <v>1010</v>
      </c>
      <c r="DV306" s="2" t="s">
        <v>253</v>
      </c>
      <c r="DW306" s="2" t="s">
        <v>253</v>
      </c>
      <c r="DX306" s="2">
        <v>2</v>
      </c>
      <c r="DY306" s="2"/>
      <c r="DZ306" s="2"/>
      <c r="EA306" s="2"/>
      <c r="EB306" s="2"/>
      <c r="EC306" s="2"/>
      <c r="ED306" s="2"/>
      <c r="EE306" s="2">
        <v>28232481</v>
      </c>
      <c r="EF306" s="2">
        <v>8</v>
      </c>
      <c r="EG306" s="2" t="s">
        <v>150</v>
      </c>
      <c r="EH306" s="2">
        <v>0</v>
      </c>
      <c r="EI306" s="2" t="s">
        <v>719</v>
      </c>
      <c r="EJ306" s="2">
        <v>1</v>
      </c>
      <c r="EK306" s="2">
        <v>1100</v>
      </c>
      <c r="EL306" s="2" t="s">
        <v>254</v>
      </c>
      <c r="EM306" s="2" t="s">
        <v>255</v>
      </c>
      <c r="EN306" s="2"/>
      <c r="EO306" s="2" t="s">
        <v>719</v>
      </c>
      <c r="EP306" s="2"/>
      <c r="EQ306" s="2">
        <v>0</v>
      </c>
      <c r="ER306" s="2">
        <v>117359.06</v>
      </c>
      <c r="ES306" s="2">
        <v>117359.06</v>
      </c>
      <c r="ET306" s="2">
        <v>0</v>
      </c>
      <c r="EU306" s="2">
        <v>0</v>
      </c>
      <c r="EV306" s="2">
        <v>0</v>
      </c>
      <c r="EW306" s="2">
        <v>0</v>
      </c>
      <c r="EX306" s="2">
        <v>0</v>
      </c>
      <c r="EY306" s="2">
        <v>0</v>
      </c>
      <c r="EZ306" s="2">
        <v>5</v>
      </c>
      <c r="FA306" s="2"/>
      <c r="FB306" s="2"/>
      <c r="FC306" s="2">
        <v>0</v>
      </c>
      <c r="FD306" s="2">
        <v>18</v>
      </c>
      <c r="FE306" s="2"/>
      <c r="FF306" s="2">
        <v>117359.06</v>
      </c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>
        <v>0</v>
      </c>
      <c r="FR306" s="2">
        <f t="shared" si="305"/>
        <v>0</v>
      </c>
      <c r="FS306" s="2">
        <v>0</v>
      </c>
      <c r="FT306" s="2"/>
      <c r="FU306" s="2"/>
      <c r="FV306" s="2"/>
      <c r="FW306" s="2"/>
      <c r="FX306" s="2">
        <v>0</v>
      </c>
      <c r="FY306" s="2">
        <v>0</v>
      </c>
      <c r="FZ306" s="2"/>
      <c r="GA306" s="2" t="s">
        <v>268</v>
      </c>
      <c r="GB306" s="2"/>
      <c r="GC306" s="2"/>
      <c r="GD306" s="2">
        <v>0</v>
      </c>
      <c r="GE306" s="2"/>
      <c r="GF306" s="2">
        <v>802394931</v>
      </c>
      <c r="GG306" s="2">
        <v>2</v>
      </c>
      <c r="GH306" s="2">
        <v>3</v>
      </c>
      <c r="GI306" s="2">
        <v>-2</v>
      </c>
      <c r="GJ306" s="2">
        <v>0</v>
      </c>
      <c r="GK306" s="2">
        <f>ROUND(R306*(R12)/100,2)</f>
        <v>0</v>
      </c>
      <c r="GL306" s="2">
        <f t="shared" si="306"/>
        <v>0</v>
      </c>
      <c r="GM306" s="2">
        <f t="shared" si="307"/>
        <v>117359.06</v>
      </c>
      <c r="GN306" s="2">
        <f t="shared" si="308"/>
        <v>117359.06</v>
      </c>
      <c r="GO306" s="2">
        <f t="shared" si="309"/>
        <v>0</v>
      </c>
      <c r="GP306" s="2">
        <f t="shared" si="310"/>
        <v>0</v>
      </c>
      <c r="GQ306" s="2"/>
      <c r="GR306" s="2">
        <v>1</v>
      </c>
      <c r="GS306" s="2">
        <v>1</v>
      </c>
      <c r="GT306" s="2">
        <v>0</v>
      </c>
      <c r="GU306" s="2" t="s">
        <v>719</v>
      </c>
      <c r="GV306" s="2">
        <f t="shared" si="311"/>
        <v>0</v>
      </c>
      <c r="GW306" s="2">
        <v>1</v>
      </c>
      <c r="GX306" s="2">
        <f t="shared" si="312"/>
        <v>0</v>
      </c>
      <c r="GY306" s="2"/>
      <c r="GZ306" s="2"/>
      <c r="HA306" s="2">
        <v>0</v>
      </c>
      <c r="HB306" s="2">
        <v>0</v>
      </c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>
        <v>0</v>
      </c>
      <c r="IL306" s="2"/>
      <c r="IM306" s="2"/>
      <c r="IN306" s="2"/>
      <c r="IO306" s="2"/>
      <c r="IP306" s="2"/>
      <c r="IQ306" s="2"/>
      <c r="IR306" s="2"/>
      <c r="IS306" s="2"/>
      <c r="IT306" s="2"/>
      <c r="IU306" s="2"/>
    </row>
    <row r="307" spans="1:255" x14ac:dyDescent="0.2">
      <c r="A307">
        <v>17</v>
      </c>
      <c r="B307">
        <v>1</v>
      </c>
      <c r="E307" t="s">
        <v>266</v>
      </c>
      <c r="F307" t="s">
        <v>251</v>
      </c>
      <c r="G307" t="s">
        <v>267</v>
      </c>
      <c r="H307" t="s">
        <v>253</v>
      </c>
      <c r="I307">
        <v>1</v>
      </c>
      <c r="J307">
        <v>0</v>
      </c>
      <c r="O307">
        <f t="shared" si="274"/>
        <v>611440.69999999995</v>
      </c>
      <c r="P307">
        <f t="shared" si="275"/>
        <v>611440.69999999995</v>
      </c>
      <c r="Q307">
        <f t="shared" si="276"/>
        <v>0</v>
      </c>
      <c r="R307">
        <f t="shared" si="277"/>
        <v>0</v>
      </c>
      <c r="S307">
        <f t="shared" si="278"/>
        <v>0</v>
      </c>
      <c r="T307">
        <f t="shared" si="279"/>
        <v>0</v>
      </c>
      <c r="U307">
        <f t="shared" si="280"/>
        <v>0</v>
      </c>
      <c r="V307">
        <f t="shared" si="281"/>
        <v>0</v>
      </c>
      <c r="W307">
        <f t="shared" si="282"/>
        <v>0</v>
      </c>
      <c r="X307">
        <f t="shared" si="283"/>
        <v>0</v>
      </c>
      <c r="Y307">
        <f t="shared" si="284"/>
        <v>0</v>
      </c>
      <c r="AA307">
        <v>28925308</v>
      </c>
      <c r="AB307">
        <f t="shared" si="285"/>
        <v>117359.06</v>
      </c>
      <c r="AC307">
        <f t="shared" si="286"/>
        <v>117359.06</v>
      </c>
      <c r="AD307">
        <f t="shared" si="287"/>
        <v>0</v>
      </c>
      <c r="AE307">
        <f t="shared" si="288"/>
        <v>0</v>
      </c>
      <c r="AF307">
        <f t="shared" si="289"/>
        <v>0</v>
      </c>
      <c r="AG307">
        <f t="shared" si="290"/>
        <v>0</v>
      </c>
      <c r="AH307">
        <f t="shared" si="291"/>
        <v>0</v>
      </c>
      <c r="AI307">
        <f t="shared" si="292"/>
        <v>0</v>
      </c>
      <c r="AJ307">
        <f t="shared" si="293"/>
        <v>0</v>
      </c>
      <c r="AK307">
        <v>117359.06</v>
      </c>
      <c r="AL307">
        <v>117359.06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1</v>
      </c>
      <c r="AW307">
        <v>1</v>
      </c>
      <c r="AZ307">
        <v>1</v>
      </c>
      <c r="BA307">
        <v>1</v>
      </c>
      <c r="BB307">
        <v>1</v>
      </c>
      <c r="BC307">
        <v>5.21</v>
      </c>
      <c r="BD307" t="s">
        <v>719</v>
      </c>
      <c r="BE307" t="s">
        <v>719</v>
      </c>
      <c r="BF307" t="s">
        <v>719</v>
      </c>
      <c r="BG307" t="s">
        <v>719</v>
      </c>
      <c r="BH307">
        <v>3</v>
      </c>
      <c r="BI307">
        <v>1</v>
      </c>
      <c r="BJ307" t="s">
        <v>719</v>
      </c>
      <c r="BM307">
        <v>1100</v>
      </c>
      <c r="BN307">
        <v>0</v>
      </c>
      <c r="BO307" t="s">
        <v>750</v>
      </c>
      <c r="BP307">
        <v>1</v>
      </c>
      <c r="BQ307">
        <v>8</v>
      </c>
      <c r="BR307">
        <v>0</v>
      </c>
      <c r="BS307">
        <v>1</v>
      </c>
      <c r="BT307">
        <v>1</v>
      </c>
      <c r="BU307">
        <v>1</v>
      </c>
      <c r="BV307">
        <v>1</v>
      </c>
      <c r="BW307">
        <v>1</v>
      </c>
      <c r="BX307">
        <v>1</v>
      </c>
      <c r="BY307" t="s">
        <v>719</v>
      </c>
      <c r="BZ307">
        <v>0</v>
      </c>
      <c r="CA307">
        <v>0</v>
      </c>
      <c r="CF307">
        <v>0</v>
      </c>
      <c r="CG307">
        <v>0</v>
      </c>
      <c r="CM307">
        <v>0</v>
      </c>
      <c r="CN307" t="s">
        <v>719</v>
      </c>
      <c r="CO307">
        <v>0</v>
      </c>
      <c r="CP307">
        <f t="shared" si="294"/>
        <v>611440.69999999995</v>
      </c>
      <c r="CQ307">
        <f t="shared" si="295"/>
        <v>611440.70259999996</v>
      </c>
      <c r="CR307">
        <f t="shared" si="296"/>
        <v>0</v>
      </c>
      <c r="CS307">
        <f t="shared" si="297"/>
        <v>0</v>
      </c>
      <c r="CT307">
        <f t="shared" si="298"/>
        <v>0</v>
      </c>
      <c r="CU307">
        <f t="shared" si="299"/>
        <v>0</v>
      </c>
      <c r="CV307">
        <f t="shared" si="300"/>
        <v>0</v>
      </c>
      <c r="CW307">
        <f t="shared" si="301"/>
        <v>0</v>
      </c>
      <c r="CX307">
        <f t="shared" si="302"/>
        <v>0</v>
      </c>
      <c r="CY307">
        <f t="shared" si="303"/>
        <v>0</v>
      </c>
      <c r="CZ307">
        <f t="shared" si="304"/>
        <v>0</v>
      </c>
      <c r="DC307" t="s">
        <v>719</v>
      </c>
      <c r="DD307" t="s">
        <v>719</v>
      </c>
      <c r="DE307" t="s">
        <v>719</v>
      </c>
      <c r="DF307" t="s">
        <v>719</v>
      </c>
      <c r="DG307" t="s">
        <v>719</v>
      </c>
      <c r="DH307" t="s">
        <v>719</v>
      </c>
      <c r="DI307" t="s">
        <v>719</v>
      </c>
      <c r="DJ307" t="s">
        <v>719</v>
      </c>
      <c r="DK307" t="s">
        <v>719</v>
      </c>
      <c r="DL307" t="s">
        <v>719</v>
      </c>
      <c r="DM307" t="s">
        <v>719</v>
      </c>
      <c r="DN307">
        <v>0</v>
      </c>
      <c r="DO307">
        <v>0</v>
      </c>
      <c r="DP307">
        <v>1</v>
      </c>
      <c r="DQ307">
        <v>1</v>
      </c>
      <c r="DU307">
        <v>1010</v>
      </c>
      <c r="DV307" t="s">
        <v>253</v>
      </c>
      <c r="DW307" t="s">
        <v>253</v>
      </c>
      <c r="DX307">
        <v>2</v>
      </c>
      <c r="EE307">
        <v>28232481</v>
      </c>
      <c r="EF307">
        <v>8</v>
      </c>
      <c r="EG307" t="s">
        <v>150</v>
      </c>
      <c r="EH307">
        <v>0</v>
      </c>
      <c r="EI307" t="s">
        <v>719</v>
      </c>
      <c r="EJ307">
        <v>1</v>
      </c>
      <c r="EK307">
        <v>1100</v>
      </c>
      <c r="EL307" t="s">
        <v>254</v>
      </c>
      <c r="EM307" t="s">
        <v>255</v>
      </c>
      <c r="EO307" t="s">
        <v>719</v>
      </c>
      <c r="EQ307">
        <v>0</v>
      </c>
      <c r="ER307">
        <v>117359.06</v>
      </c>
      <c r="ES307">
        <v>117359.06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5</v>
      </c>
      <c r="FC307">
        <v>1</v>
      </c>
      <c r="FD307">
        <v>18</v>
      </c>
      <c r="FF307">
        <v>721500</v>
      </c>
      <c r="FQ307">
        <v>0</v>
      </c>
      <c r="FR307">
        <f t="shared" si="305"/>
        <v>0</v>
      </c>
      <c r="FS307">
        <v>0</v>
      </c>
      <c r="FX307">
        <v>0</v>
      </c>
      <c r="FY307">
        <v>0</v>
      </c>
      <c r="GA307" t="s">
        <v>269</v>
      </c>
      <c r="GD307">
        <v>0</v>
      </c>
      <c r="GF307">
        <v>802394931</v>
      </c>
      <c r="GG307">
        <v>2</v>
      </c>
      <c r="GH307">
        <v>3</v>
      </c>
      <c r="GI307">
        <v>4</v>
      </c>
      <c r="GJ307">
        <v>0</v>
      </c>
      <c r="GK307">
        <f>ROUND(R307*(S12)/100,2)</f>
        <v>0</v>
      </c>
      <c r="GL307">
        <f t="shared" si="306"/>
        <v>0</v>
      </c>
      <c r="GM307">
        <f t="shared" si="307"/>
        <v>611440.69999999995</v>
      </c>
      <c r="GN307">
        <f t="shared" si="308"/>
        <v>611440.69999999995</v>
      </c>
      <c r="GO307">
        <f t="shared" si="309"/>
        <v>0</v>
      </c>
      <c r="GP307">
        <f t="shared" si="310"/>
        <v>0</v>
      </c>
      <c r="GR307">
        <v>1</v>
      </c>
      <c r="GS307">
        <v>1</v>
      </c>
      <c r="GT307">
        <v>0</v>
      </c>
      <c r="GU307" t="s">
        <v>719</v>
      </c>
      <c r="GV307">
        <f t="shared" si="311"/>
        <v>0</v>
      </c>
      <c r="GW307">
        <v>1</v>
      </c>
      <c r="GX307">
        <f t="shared" si="312"/>
        <v>0</v>
      </c>
      <c r="HA307">
        <v>0</v>
      </c>
      <c r="HB307">
        <v>0</v>
      </c>
      <c r="IK307">
        <v>0</v>
      </c>
    </row>
    <row r="308" spans="1:255" x14ac:dyDescent="0.2">
      <c r="A308" s="2">
        <v>17</v>
      </c>
      <c r="B308" s="2">
        <v>1</v>
      </c>
      <c r="C308" s="2"/>
      <c r="D308" s="2"/>
      <c r="E308" s="2" t="s">
        <v>270</v>
      </c>
      <c r="F308" s="2" t="s">
        <v>251</v>
      </c>
      <c r="G308" s="2" t="s">
        <v>271</v>
      </c>
      <c r="H308" s="2" t="s">
        <v>253</v>
      </c>
      <c r="I308" s="2">
        <v>1</v>
      </c>
      <c r="J308" s="2">
        <v>0</v>
      </c>
      <c r="K308" s="2"/>
      <c r="L308" s="2"/>
      <c r="M308" s="2"/>
      <c r="N308" s="2"/>
      <c r="O308" s="2">
        <f t="shared" si="274"/>
        <v>94491.53</v>
      </c>
      <c r="P308" s="2">
        <f t="shared" si="275"/>
        <v>94491.53</v>
      </c>
      <c r="Q308" s="2">
        <f t="shared" si="276"/>
        <v>0</v>
      </c>
      <c r="R308" s="2">
        <f t="shared" si="277"/>
        <v>0</v>
      </c>
      <c r="S308" s="2">
        <f t="shared" si="278"/>
        <v>0</v>
      </c>
      <c r="T308" s="2">
        <f t="shared" si="279"/>
        <v>0</v>
      </c>
      <c r="U308" s="2">
        <f t="shared" si="280"/>
        <v>0</v>
      </c>
      <c r="V308" s="2">
        <f t="shared" si="281"/>
        <v>0</v>
      </c>
      <c r="W308" s="2">
        <f t="shared" si="282"/>
        <v>0</v>
      </c>
      <c r="X308" s="2">
        <f t="shared" si="283"/>
        <v>0</v>
      </c>
      <c r="Y308" s="2">
        <f t="shared" si="284"/>
        <v>0</v>
      </c>
      <c r="Z308" s="2"/>
      <c r="AA308" s="2">
        <v>28925307</v>
      </c>
      <c r="AB308" s="2">
        <f t="shared" si="285"/>
        <v>94491.53</v>
      </c>
      <c r="AC308" s="2">
        <f t="shared" si="286"/>
        <v>94491.53</v>
      </c>
      <c r="AD308" s="2">
        <f t="shared" si="287"/>
        <v>0</v>
      </c>
      <c r="AE308" s="2">
        <f t="shared" si="288"/>
        <v>0</v>
      </c>
      <c r="AF308" s="2">
        <f t="shared" si="289"/>
        <v>0</v>
      </c>
      <c r="AG308" s="2">
        <f t="shared" si="290"/>
        <v>0</v>
      </c>
      <c r="AH308" s="2">
        <f t="shared" si="291"/>
        <v>0</v>
      </c>
      <c r="AI308" s="2">
        <f t="shared" si="292"/>
        <v>0</v>
      </c>
      <c r="AJ308" s="2">
        <f t="shared" si="293"/>
        <v>0</v>
      </c>
      <c r="AK308" s="2">
        <v>94491.53</v>
      </c>
      <c r="AL308" s="2">
        <v>94491.53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0</v>
      </c>
      <c r="AU308" s="2">
        <v>0</v>
      </c>
      <c r="AV308" s="2">
        <v>1</v>
      </c>
      <c r="AW308" s="2">
        <v>1</v>
      </c>
      <c r="AX308" s="2"/>
      <c r="AY308" s="2"/>
      <c r="AZ308" s="2">
        <v>1</v>
      </c>
      <c r="BA308" s="2">
        <v>1</v>
      </c>
      <c r="BB308" s="2">
        <v>1</v>
      </c>
      <c r="BC308" s="2">
        <v>1</v>
      </c>
      <c r="BD308" s="2" t="s">
        <v>719</v>
      </c>
      <c r="BE308" s="2" t="s">
        <v>719</v>
      </c>
      <c r="BF308" s="2" t="s">
        <v>719</v>
      </c>
      <c r="BG308" s="2" t="s">
        <v>719</v>
      </c>
      <c r="BH308" s="2">
        <v>3</v>
      </c>
      <c r="BI308" s="2">
        <v>1</v>
      </c>
      <c r="BJ308" s="2" t="s">
        <v>719</v>
      </c>
      <c r="BK308" s="2"/>
      <c r="BL308" s="2"/>
      <c r="BM308" s="2">
        <v>1100</v>
      </c>
      <c r="BN308" s="2">
        <v>0</v>
      </c>
      <c r="BO308" s="2" t="s">
        <v>719</v>
      </c>
      <c r="BP308" s="2">
        <v>0</v>
      </c>
      <c r="BQ308" s="2">
        <v>8</v>
      </c>
      <c r="BR308" s="2">
        <v>0</v>
      </c>
      <c r="BS308" s="2">
        <v>1</v>
      </c>
      <c r="BT308" s="2">
        <v>1</v>
      </c>
      <c r="BU308" s="2">
        <v>1</v>
      </c>
      <c r="BV308" s="2">
        <v>1</v>
      </c>
      <c r="BW308" s="2">
        <v>1</v>
      </c>
      <c r="BX308" s="2">
        <v>1</v>
      </c>
      <c r="BY308" s="2" t="s">
        <v>719</v>
      </c>
      <c r="BZ308" s="2">
        <v>0</v>
      </c>
      <c r="CA308" s="2">
        <v>0</v>
      </c>
      <c r="CB308" s="2"/>
      <c r="CC308" s="2"/>
      <c r="CD308" s="2"/>
      <c r="CE308" s="2"/>
      <c r="CF308" s="2">
        <v>0</v>
      </c>
      <c r="CG308" s="2">
        <v>0</v>
      </c>
      <c r="CH308" s="2"/>
      <c r="CI308" s="2"/>
      <c r="CJ308" s="2"/>
      <c r="CK308" s="2"/>
      <c r="CL308" s="2"/>
      <c r="CM308" s="2">
        <v>0</v>
      </c>
      <c r="CN308" s="2" t="s">
        <v>719</v>
      </c>
      <c r="CO308" s="2">
        <v>0</v>
      </c>
      <c r="CP308" s="2">
        <f t="shared" si="294"/>
        <v>94491.53</v>
      </c>
      <c r="CQ308" s="2">
        <f t="shared" si="295"/>
        <v>94491.53</v>
      </c>
      <c r="CR308" s="2">
        <f t="shared" si="296"/>
        <v>0</v>
      </c>
      <c r="CS308" s="2">
        <f t="shared" si="297"/>
        <v>0</v>
      </c>
      <c r="CT308" s="2">
        <f t="shared" si="298"/>
        <v>0</v>
      </c>
      <c r="CU308" s="2">
        <f t="shared" si="299"/>
        <v>0</v>
      </c>
      <c r="CV308" s="2">
        <f t="shared" si="300"/>
        <v>0</v>
      </c>
      <c r="CW308" s="2">
        <f t="shared" si="301"/>
        <v>0</v>
      </c>
      <c r="CX308" s="2">
        <f t="shared" si="302"/>
        <v>0</v>
      </c>
      <c r="CY308" s="2">
        <f t="shared" si="303"/>
        <v>0</v>
      </c>
      <c r="CZ308" s="2">
        <f t="shared" si="304"/>
        <v>0</v>
      </c>
      <c r="DA308" s="2"/>
      <c r="DB308" s="2"/>
      <c r="DC308" s="2" t="s">
        <v>719</v>
      </c>
      <c r="DD308" s="2" t="s">
        <v>719</v>
      </c>
      <c r="DE308" s="2" t="s">
        <v>719</v>
      </c>
      <c r="DF308" s="2" t="s">
        <v>719</v>
      </c>
      <c r="DG308" s="2" t="s">
        <v>719</v>
      </c>
      <c r="DH308" s="2" t="s">
        <v>719</v>
      </c>
      <c r="DI308" s="2" t="s">
        <v>719</v>
      </c>
      <c r="DJ308" s="2" t="s">
        <v>719</v>
      </c>
      <c r="DK308" s="2" t="s">
        <v>719</v>
      </c>
      <c r="DL308" s="2" t="s">
        <v>719</v>
      </c>
      <c r="DM308" s="2" t="s">
        <v>719</v>
      </c>
      <c r="DN308" s="2">
        <v>0</v>
      </c>
      <c r="DO308" s="2">
        <v>0</v>
      </c>
      <c r="DP308" s="2">
        <v>1</v>
      </c>
      <c r="DQ308" s="2">
        <v>1</v>
      </c>
      <c r="DR308" s="2"/>
      <c r="DS308" s="2"/>
      <c r="DT308" s="2"/>
      <c r="DU308" s="2">
        <v>1010</v>
      </c>
      <c r="DV308" s="2" t="s">
        <v>253</v>
      </c>
      <c r="DW308" s="2" t="s">
        <v>253</v>
      </c>
      <c r="DX308" s="2">
        <v>2</v>
      </c>
      <c r="DY308" s="2"/>
      <c r="DZ308" s="2"/>
      <c r="EA308" s="2"/>
      <c r="EB308" s="2"/>
      <c r="EC308" s="2"/>
      <c r="ED308" s="2"/>
      <c r="EE308" s="2">
        <v>28232481</v>
      </c>
      <c r="EF308" s="2">
        <v>8</v>
      </c>
      <c r="EG308" s="2" t="s">
        <v>150</v>
      </c>
      <c r="EH308" s="2">
        <v>0</v>
      </c>
      <c r="EI308" s="2" t="s">
        <v>719</v>
      </c>
      <c r="EJ308" s="2">
        <v>1</v>
      </c>
      <c r="EK308" s="2">
        <v>1100</v>
      </c>
      <c r="EL308" s="2" t="s">
        <v>254</v>
      </c>
      <c r="EM308" s="2" t="s">
        <v>255</v>
      </c>
      <c r="EN308" s="2"/>
      <c r="EO308" s="2" t="s">
        <v>719</v>
      </c>
      <c r="EP308" s="2"/>
      <c r="EQ308" s="2">
        <v>0</v>
      </c>
      <c r="ER308" s="2">
        <v>94491.53</v>
      </c>
      <c r="ES308" s="2">
        <v>94491.53</v>
      </c>
      <c r="ET308" s="2">
        <v>0</v>
      </c>
      <c r="EU308" s="2">
        <v>0</v>
      </c>
      <c r="EV308" s="2">
        <v>0</v>
      </c>
      <c r="EW308" s="2">
        <v>0</v>
      </c>
      <c r="EX308" s="2">
        <v>0</v>
      </c>
      <c r="EY308" s="2">
        <v>0</v>
      </c>
      <c r="EZ308" s="2">
        <v>5</v>
      </c>
      <c r="FA308" s="2"/>
      <c r="FB308" s="2"/>
      <c r="FC308" s="2">
        <v>0</v>
      </c>
      <c r="FD308" s="2">
        <v>18</v>
      </c>
      <c r="FE308" s="2"/>
      <c r="FF308" s="2">
        <v>94491.53</v>
      </c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>
        <v>0</v>
      </c>
      <c r="FR308" s="2">
        <f t="shared" si="305"/>
        <v>0</v>
      </c>
      <c r="FS308" s="2">
        <v>0</v>
      </c>
      <c r="FT308" s="2"/>
      <c r="FU308" s="2"/>
      <c r="FV308" s="2"/>
      <c r="FW308" s="2"/>
      <c r="FX308" s="2">
        <v>0</v>
      </c>
      <c r="FY308" s="2">
        <v>0</v>
      </c>
      <c r="FZ308" s="2"/>
      <c r="GA308" s="2" t="s">
        <v>272</v>
      </c>
      <c r="GB308" s="2"/>
      <c r="GC308" s="2"/>
      <c r="GD308" s="2">
        <v>0</v>
      </c>
      <c r="GE308" s="2"/>
      <c r="GF308" s="2">
        <v>1876758600</v>
      </c>
      <c r="GG308" s="2">
        <v>2</v>
      </c>
      <c r="GH308" s="2">
        <v>3</v>
      </c>
      <c r="GI308" s="2">
        <v>-2</v>
      </c>
      <c r="GJ308" s="2">
        <v>0</v>
      </c>
      <c r="GK308" s="2">
        <f>ROUND(R308*(R12)/100,2)</f>
        <v>0</v>
      </c>
      <c r="GL308" s="2">
        <f t="shared" si="306"/>
        <v>0</v>
      </c>
      <c r="GM308" s="2">
        <f t="shared" si="307"/>
        <v>94491.53</v>
      </c>
      <c r="GN308" s="2">
        <f t="shared" si="308"/>
        <v>94491.53</v>
      </c>
      <c r="GO308" s="2">
        <f t="shared" si="309"/>
        <v>0</v>
      </c>
      <c r="GP308" s="2">
        <f t="shared" si="310"/>
        <v>0</v>
      </c>
      <c r="GQ308" s="2"/>
      <c r="GR308" s="2">
        <v>1</v>
      </c>
      <c r="GS308" s="2">
        <v>1</v>
      </c>
      <c r="GT308" s="2">
        <v>0</v>
      </c>
      <c r="GU308" s="2" t="s">
        <v>719</v>
      </c>
      <c r="GV308" s="2">
        <f t="shared" si="311"/>
        <v>0</v>
      </c>
      <c r="GW308" s="2">
        <v>1</v>
      </c>
      <c r="GX308" s="2">
        <f t="shared" si="312"/>
        <v>0</v>
      </c>
      <c r="GY308" s="2"/>
      <c r="GZ308" s="2"/>
      <c r="HA308" s="2">
        <v>0</v>
      </c>
      <c r="HB308" s="2">
        <v>0</v>
      </c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>
        <v>0</v>
      </c>
      <c r="IL308" s="2"/>
      <c r="IM308" s="2"/>
      <c r="IN308" s="2"/>
      <c r="IO308" s="2"/>
      <c r="IP308" s="2"/>
      <c r="IQ308" s="2"/>
      <c r="IR308" s="2"/>
      <c r="IS308" s="2"/>
      <c r="IT308" s="2"/>
      <c r="IU308" s="2"/>
    </row>
    <row r="309" spans="1:255" x14ac:dyDescent="0.2">
      <c r="A309">
        <v>17</v>
      </c>
      <c r="B309">
        <v>1</v>
      </c>
      <c r="E309" t="s">
        <v>270</v>
      </c>
      <c r="F309" t="s">
        <v>251</v>
      </c>
      <c r="G309" t="s">
        <v>271</v>
      </c>
      <c r="H309" t="s">
        <v>253</v>
      </c>
      <c r="I309">
        <v>1</v>
      </c>
      <c r="J309">
        <v>0</v>
      </c>
      <c r="O309">
        <f t="shared" si="274"/>
        <v>492300.87</v>
      </c>
      <c r="P309">
        <f t="shared" si="275"/>
        <v>492300.87</v>
      </c>
      <c r="Q309">
        <f t="shared" si="276"/>
        <v>0</v>
      </c>
      <c r="R309">
        <f t="shared" si="277"/>
        <v>0</v>
      </c>
      <c r="S309">
        <f t="shared" si="278"/>
        <v>0</v>
      </c>
      <c r="T309">
        <f t="shared" si="279"/>
        <v>0</v>
      </c>
      <c r="U309">
        <f t="shared" si="280"/>
        <v>0</v>
      </c>
      <c r="V309">
        <f t="shared" si="281"/>
        <v>0</v>
      </c>
      <c r="W309">
        <f t="shared" si="282"/>
        <v>0</v>
      </c>
      <c r="X309">
        <f t="shared" si="283"/>
        <v>0</v>
      </c>
      <c r="Y309">
        <f t="shared" si="284"/>
        <v>0</v>
      </c>
      <c r="AA309">
        <v>28925308</v>
      </c>
      <c r="AB309">
        <f t="shared" si="285"/>
        <v>94491.53</v>
      </c>
      <c r="AC309">
        <f t="shared" si="286"/>
        <v>94491.53</v>
      </c>
      <c r="AD309">
        <f t="shared" si="287"/>
        <v>0</v>
      </c>
      <c r="AE309">
        <f t="shared" si="288"/>
        <v>0</v>
      </c>
      <c r="AF309">
        <f t="shared" si="289"/>
        <v>0</v>
      </c>
      <c r="AG309">
        <f t="shared" si="290"/>
        <v>0</v>
      </c>
      <c r="AH309">
        <f t="shared" si="291"/>
        <v>0</v>
      </c>
      <c r="AI309">
        <f t="shared" si="292"/>
        <v>0</v>
      </c>
      <c r="AJ309">
        <f t="shared" si="293"/>
        <v>0</v>
      </c>
      <c r="AK309">
        <v>94491.53</v>
      </c>
      <c r="AL309">
        <v>94491.53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1</v>
      </c>
      <c r="AW309">
        <v>1</v>
      </c>
      <c r="AZ309">
        <v>1</v>
      </c>
      <c r="BA309">
        <v>1</v>
      </c>
      <c r="BB309">
        <v>1</v>
      </c>
      <c r="BC309">
        <v>5.21</v>
      </c>
      <c r="BD309" t="s">
        <v>719</v>
      </c>
      <c r="BE309" t="s">
        <v>719</v>
      </c>
      <c r="BF309" t="s">
        <v>719</v>
      </c>
      <c r="BG309" t="s">
        <v>719</v>
      </c>
      <c r="BH309">
        <v>3</v>
      </c>
      <c r="BI309">
        <v>1</v>
      </c>
      <c r="BJ309" t="s">
        <v>719</v>
      </c>
      <c r="BM309">
        <v>1100</v>
      </c>
      <c r="BN309">
        <v>0</v>
      </c>
      <c r="BO309" t="s">
        <v>750</v>
      </c>
      <c r="BP309">
        <v>1</v>
      </c>
      <c r="BQ309">
        <v>8</v>
      </c>
      <c r="BR309">
        <v>0</v>
      </c>
      <c r="BS309">
        <v>1</v>
      </c>
      <c r="BT309">
        <v>1</v>
      </c>
      <c r="BU309">
        <v>1</v>
      </c>
      <c r="BV309">
        <v>1</v>
      </c>
      <c r="BW309">
        <v>1</v>
      </c>
      <c r="BX309">
        <v>1</v>
      </c>
      <c r="BY309" t="s">
        <v>719</v>
      </c>
      <c r="BZ309">
        <v>0</v>
      </c>
      <c r="CA309">
        <v>0</v>
      </c>
      <c r="CF309">
        <v>0</v>
      </c>
      <c r="CG309">
        <v>0</v>
      </c>
      <c r="CM309">
        <v>0</v>
      </c>
      <c r="CN309" t="s">
        <v>719</v>
      </c>
      <c r="CO309">
        <v>0</v>
      </c>
      <c r="CP309">
        <f t="shared" si="294"/>
        <v>492300.87</v>
      </c>
      <c r="CQ309">
        <f t="shared" si="295"/>
        <v>492300.8713</v>
      </c>
      <c r="CR309">
        <f t="shared" si="296"/>
        <v>0</v>
      </c>
      <c r="CS309">
        <f t="shared" si="297"/>
        <v>0</v>
      </c>
      <c r="CT309">
        <f t="shared" si="298"/>
        <v>0</v>
      </c>
      <c r="CU309">
        <f t="shared" si="299"/>
        <v>0</v>
      </c>
      <c r="CV309">
        <f t="shared" si="300"/>
        <v>0</v>
      </c>
      <c r="CW309">
        <f t="shared" si="301"/>
        <v>0</v>
      </c>
      <c r="CX309">
        <f t="shared" si="302"/>
        <v>0</v>
      </c>
      <c r="CY309">
        <f t="shared" si="303"/>
        <v>0</v>
      </c>
      <c r="CZ309">
        <f t="shared" si="304"/>
        <v>0</v>
      </c>
      <c r="DC309" t="s">
        <v>719</v>
      </c>
      <c r="DD309" t="s">
        <v>719</v>
      </c>
      <c r="DE309" t="s">
        <v>719</v>
      </c>
      <c r="DF309" t="s">
        <v>719</v>
      </c>
      <c r="DG309" t="s">
        <v>719</v>
      </c>
      <c r="DH309" t="s">
        <v>719</v>
      </c>
      <c r="DI309" t="s">
        <v>719</v>
      </c>
      <c r="DJ309" t="s">
        <v>719</v>
      </c>
      <c r="DK309" t="s">
        <v>719</v>
      </c>
      <c r="DL309" t="s">
        <v>719</v>
      </c>
      <c r="DM309" t="s">
        <v>719</v>
      </c>
      <c r="DN309">
        <v>0</v>
      </c>
      <c r="DO309">
        <v>0</v>
      </c>
      <c r="DP309">
        <v>1</v>
      </c>
      <c r="DQ309">
        <v>1</v>
      </c>
      <c r="DU309">
        <v>1010</v>
      </c>
      <c r="DV309" t="s">
        <v>253</v>
      </c>
      <c r="DW309" t="s">
        <v>253</v>
      </c>
      <c r="DX309">
        <v>2</v>
      </c>
      <c r="EE309">
        <v>28232481</v>
      </c>
      <c r="EF309">
        <v>8</v>
      </c>
      <c r="EG309" t="s">
        <v>150</v>
      </c>
      <c r="EH309">
        <v>0</v>
      </c>
      <c r="EI309" t="s">
        <v>719</v>
      </c>
      <c r="EJ309">
        <v>1</v>
      </c>
      <c r="EK309">
        <v>1100</v>
      </c>
      <c r="EL309" t="s">
        <v>254</v>
      </c>
      <c r="EM309" t="s">
        <v>255</v>
      </c>
      <c r="EO309" t="s">
        <v>719</v>
      </c>
      <c r="EQ309">
        <v>0</v>
      </c>
      <c r="ER309">
        <v>18136.57</v>
      </c>
      <c r="ES309">
        <v>94491.53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FQ309">
        <v>0</v>
      </c>
      <c r="FR309">
        <f t="shared" si="305"/>
        <v>0</v>
      </c>
      <c r="FS309">
        <v>0</v>
      </c>
      <c r="FX309">
        <v>0</v>
      </c>
      <c r="FY309">
        <v>0</v>
      </c>
      <c r="GA309" t="s">
        <v>272</v>
      </c>
      <c r="GD309">
        <v>0</v>
      </c>
      <c r="GF309">
        <v>1876758600</v>
      </c>
      <c r="GG309">
        <v>2</v>
      </c>
      <c r="GH309">
        <v>4</v>
      </c>
      <c r="GI309">
        <v>4</v>
      </c>
      <c r="GJ309">
        <v>0</v>
      </c>
      <c r="GK309">
        <f>ROUND(R309*(S12)/100,2)</f>
        <v>0</v>
      </c>
      <c r="GL309">
        <f t="shared" si="306"/>
        <v>0</v>
      </c>
      <c r="GM309">
        <f t="shared" si="307"/>
        <v>492300.87</v>
      </c>
      <c r="GN309">
        <f t="shared" si="308"/>
        <v>492300.87</v>
      </c>
      <c r="GO309">
        <f t="shared" si="309"/>
        <v>0</v>
      </c>
      <c r="GP309">
        <f t="shared" si="310"/>
        <v>0</v>
      </c>
      <c r="GR309">
        <v>0</v>
      </c>
      <c r="GS309">
        <v>2</v>
      </c>
      <c r="GT309">
        <v>0</v>
      </c>
      <c r="GU309" t="s">
        <v>719</v>
      </c>
      <c r="GV309">
        <f t="shared" si="311"/>
        <v>0</v>
      </c>
      <c r="GW309">
        <v>1</v>
      </c>
      <c r="GX309">
        <f t="shared" si="312"/>
        <v>0</v>
      </c>
      <c r="HA309">
        <v>0</v>
      </c>
      <c r="HB309">
        <v>0</v>
      </c>
      <c r="IK309">
        <v>0</v>
      </c>
    </row>
    <row r="310" spans="1:255" x14ac:dyDescent="0.2">
      <c r="A310" s="2">
        <v>17</v>
      </c>
      <c r="B310" s="2">
        <v>1</v>
      </c>
      <c r="C310" s="2"/>
      <c r="D310" s="2"/>
      <c r="E310" s="2" t="s">
        <v>273</v>
      </c>
      <c r="F310" s="2" t="s">
        <v>274</v>
      </c>
      <c r="G310" s="2" t="s">
        <v>275</v>
      </c>
      <c r="H310" s="2" t="s">
        <v>276</v>
      </c>
      <c r="I310" s="2">
        <v>1</v>
      </c>
      <c r="J310" s="2">
        <v>0</v>
      </c>
      <c r="K310" s="2"/>
      <c r="L310" s="2"/>
      <c r="M310" s="2"/>
      <c r="N310" s="2"/>
      <c r="O310" s="2">
        <f t="shared" si="274"/>
        <v>65714.559999999998</v>
      </c>
      <c r="P310" s="2">
        <f t="shared" si="275"/>
        <v>65714.559999999998</v>
      </c>
      <c r="Q310" s="2">
        <f t="shared" si="276"/>
        <v>0</v>
      </c>
      <c r="R310" s="2">
        <f t="shared" si="277"/>
        <v>0</v>
      </c>
      <c r="S310" s="2">
        <f t="shared" si="278"/>
        <v>0</v>
      </c>
      <c r="T310" s="2">
        <f t="shared" si="279"/>
        <v>0</v>
      </c>
      <c r="U310" s="2">
        <f t="shared" si="280"/>
        <v>0</v>
      </c>
      <c r="V310" s="2">
        <f t="shared" si="281"/>
        <v>0</v>
      </c>
      <c r="W310" s="2">
        <f t="shared" si="282"/>
        <v>0</v>
      </c>
      <c r="X310" s="2">
        <f t="shared" si="283"/>
        <v>0</v>
      </c>
      <c r="Y310" s="2">
        <f t="shared" si="284"/>
        <v>0</v>
      </c>
      <c r="Z310" s="2"/>
      <c r="AA310" s="2">
        <v>28925307</v>
      </c>
      <c r="AB310" s="2">
        <f t="shared" si="285"/>
        <v>65714.559999999998</v>
      </c>
      <c r="AC310" s="2">
        <f t="shared" si="286"/>
        <v>65714.559999999998</v>
      </c>
      <c r="AD310" s="2">
        <f t="shared" si="287"/>
        <v>0</v>
      </c>
      <c r="AE310" s="2">
        <f t="shared" si="288"/>
        <v>0</v>
      </c>
      <c r="AF310" s="2">
        <f t="shared" si="289"/>
        <v>0</v>
      </c>
      <c r="AG310" s="2">
        <f t="shared" si="290"/>
        <v>0</v>
      </c>
      <c r="AH310" s="2">
        <f t="shared" si="291"/>
        <v>0</v>
      </c>
      <c r="AI310" s="2">
        <f t="shared" si="292"/>
        <v>0</v>
      </c>
      <c r="AJ310" s="2">
        <f t="shared" si="293"/>
        <v>0</v>
      </c>
      <c r="AK310" s="2">
        <v>65714.559999999998</v>
      </c>
      <c r="AL310" s="2">
        <v>65714.559999999998</v>
      </c>
      <c r="AM310" s="2">
        <v>0</v>
      </c>
      <c r="AN310" s="2">
        <v>0</v>
      </c>
      <c r="AO310" s="2">
        <v>0</v>
      </c>
      <c r="AP310" s="2">
        <v>0</v>
      </c>
      <c r="AQ310" s="2">
        <v>0</v>
      </c>
      <c r="AR310" s="2">
        <v>0</v>
      </c>
      <c r="AS310" s="2">
        <v>0</v>
      </c>
      <c r="AT310" s="2">
        <v>0</v>
      </c>
      <c r="AU310" s="2">
        <v>0</v>
      </c>
      <c r="AV310" s="2">
        <v>1</v>
      </c>
      <c r="AW310" s="2">
        <v>1</v>
      </c>
      <c r="AX310" s="2"/>
      <c r="AY310" s="2"/>
      <c r="AZ310" s="2">
        <v>1</v>
      </c>
      <c r="BA310" s="2">
        <v>1</v>
      </c>
      <c r="BB310" s="2">
        <v>1</v>
      </c>
      <c r="BC310" s="2">
        <v>1</v>
      </c>
      <c r="BD310" s="2" t="s">
        <v>719</v>
      </c>
      <c r="BE310" s="2" t="s">
        <v>719</v>
      </c>
      <c r="BF310" s="2" t="s">
        <v>719</v>
      </c>
      <c r="BG310" s="2" t="s">
        <v>719</v>
      </c>
      <c r="BH310" s="2">
        <v>3</v>
      </c>
      <c r="BI310" s="2">
        <v>1</v>
      </c>
      <c r="BJ310" s="2" t="s">
        <v>719</v>
      </c>
      <c r="BK310" s="2"/>
      <c r="BL310" s="2"/>
      <c r="BM310" s="2">
        <v>1100</v>
      </c>
      <c r="BN310" s="2">
        <v>0</v>
      </c>
      <c r="BO310" s="2" t="s">
        <v>719</v>
      </c>
      <c r="BP310" s="2">
        <v>0</v>
      </c>
      <c r="BQ310" s="2">
        <v>8</v>
      </c>
      <c r="BR310" s="2">
        <v>0</v>
      </c>
      <c r="BS310" s="2">
        <v>1</v>
      </c>
      <c r="BT310" s="2">
        <v>1</v>
      </c>
      <c r="BU310" s="2">
        <v>1</v>
      </c>
      <c r="BV310" s="2">
        <v>1</v>
      </c>
      <c r="BW310" s="2">
        <v>1</v>
      </c>
      <c r="BX310" s="2">
        <v>1</v>
      </c>
      <c r="BY310" s="2" t="s">
        <v>719</v>
      </c>
      <c r="BZ310" s="2">
        <v>0</v>
      </c>
      <c r="CA310" s="2">
        <v>0</v>
      </c>
      <c r="CB310" s="2"/>
      <c r="CC310" s="2"/>
      <c r="CD310" s="2"/>
      <c r="CE310" s="2"/>
      <c r="CF310" s="2">
        <v>0</v>
      </c>
      <c r="CG310" s="2">
        <v>0</v>
      </c>
      <c r="CH310" s="2"/>
      <c r="CI310" s="2"/>
      <c r="CJ310" s="2"/>
      <c r="CK310" s="2"/>
      <c r="CL310" s="2"/>
      <c r="CM310" s="2">
        <v>0</v>
      </c>
      <c r="CN310" s="2" t="s">
        <v>719</v>
      </c>
      <c r="CO310" s="2">
        <v>0</v>
      </c>
      <c r="CP310" s="2">
        <f t="shared" si="294"/>
        <v>65714.559999999998</v>
      </c>
      <c r="CQ310" s="2">
        <f t="shared" si="295"/>
        <v>65714.559999999998</v>
      </c>
      <c r="CR310" s="2">
        <f t="shared" si="296"/>
        <v>0</v>
      </c>
      <c r="CS310" s="2">
        <f t="shared" si="297"/>
        <v>0</v>
      </c>
      <c r="CT310" s="2">
        <f t="shared" si="298"/>
        <v>0</v>
      </c>
      <c r="CU310" s="2">
        <f t="shared" si="299"/>
        <v>0</v>
      </c>
      <c r="CV310" s="2">
        <f t="shared" si="300"/>
        <v>0</v>
      </c>
      <c r="CW310" s="2">
        <f t="shared" si="301"/>
        <v>0</v>
      </c>
      <c r="CX310" s="2">
        <f t="shared" si="302"/>
        <v>0</v>
      </c>
      <c r="CY310" s="2">
        <f t="shared" si="303"/>
        <v>0</v>
      </c>
      <c r="CZ310" s="2">
        <f t="shared" si="304"/>
        <v>0</v>
      </c>
      <c r="DA310" s="2"/>
      <c r="DB310" s="2"/>
      <c r="DC310" s="2" t="s">
        <v>719</v>
      </c>
      <c r="DD310" s="2" t="s">
        <v>719</v>
      </c>
      <c r="DE310" s="2" t="s">
        <v>719</v>
      </c>
      <c r="DF310" s="2" t="s">
        <v>719</v>
      </c>
      <c r="DG310" s="2" t="s">
        <v>719</v>
      </c>
      <c r="DH310" s="2" t="s">
        <v>719</v>
      </c>
      <c r="DI310" s="2" t="s">
        <v>719</v>
      </c>
      <c r="DJ310" s="2" t="s">
        <v>719</v>
      </c>
      <c r="DK310" s="2" t="s">
        <v>719</v>
      </c>
      <c r="DL310" s="2" t="s">
        <v>719</v>
      </c>
      <c r="DM310" s="2" t="s">
        <v>719</v>
      </c>
      <c r="DN310" s="2">
        <v>0</v>
      </c>
      <c r="DO310" s="2">
        <v>0</v>
      </c>
      <c r="DP310" s="2">
        <v>1</v>
      </c>
      <c r="DQ310" s="2">
        <v>1</v>
      </c>
      <c r="DR310" s="2"/>
      <c r="DS310" s="2"/>
      <c r="DT310" s="2"/>
      <c r="DU310" s="2">
        <v>1013</v>
      </c>
      <c r="DV310" s="2" t="s">
        <v>276</v>
      </c>
      <c r="DW310" s="2" t="s">
        <v>276</v>
      </c>
      <c r="DX310" s="2">
        <v>1</v>
      </c>
      <c r="DY310" s="2"/>
      <c r="DZ310" s="2"/>
      <c r="EA310" s="2"/>
      <c r="EB310" s="2"/>
      <c r="EC310" s="2"/>
      <c r="ED310" s="2"/>
      <c r="EE310" s="2">
        <v>28232481</v>
      </c>
      <c r="EF310" s="2">
        <v>8</v>
      </c>
      <c r="EG310" s="2" t="s">
        <v>150</v>
      </c>
      <c r="EH310" s="2">
        <v>0</v>
      </c>
      <c r="EI310" s="2" t="s">
        <v>719</v>
      </c>
      <c r="EJ310" s="2">
        <v>1</v>
      </c>
      <c r="EK310" s="2">
        <v>1100</v>
      </c>
      <c r="EL310" s="2" t="s">
        <v>254</v>
      </c>
      <c r="EM310" s="2" t="s">
        <v>255</v>
      </c>
      <c r="EN310" s="2"/>
      <c r="EO310" s="2" t="s">
        <v>719</v>
      </c>
      <c r="EP310" s="2"/>
      <c r="EQ310" s="2">
        <v>0</v>
      </c>
      <c r="ER310" s="2">
        <v>65714.559999999998</v>
      </c>
      <c r="ES310" s="2">
        <v>65714.559999999998</v>
      </c>
      <c r="ET310" s="2">
        <v>0</v>
      </c>
      <c r="EU310" s="2">
        <v>0</v>
      </c>
      <c r="EV310" s="2">
        <v>0</v>
      </c>
      <c r="EW310" s="2">
        <v>0</v>
      </c>
      <c r="EX310" s="2">
        <v>0</v>
      </c>
      <c r="EY310" s="2">
        <v>0</v>
      </c>
      <c r="EZ310" s="2">
        <v>5</v>
      </c>
      <c r="FA310" s="2"/>
      <c r="FB310" s="2"/>
      <c r="FC310" s="2">
        <v>0</v>
      </c>
      <c r="FD310" s="2">
        <v>18</v>
      </c>
      <c r="FE310" s="2"/>
      <c r="FF310" s="2">
        <v>65714.559999999998</v>
      </c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>
        <v>0</v>
      </c>
      <c r="FR310" s="2">
        <f t="shared" si="305"/>
        <v>0</v>
      </c>
      <c r="FS310" s="2">
        <v>0</v>
      </c>
      <c r="FT310" s="2"/>
      <c r="FU310" s="2"/>
      <c r="FV310" s="2"/>
      <c r="FW310" s="2"/>
      <c r="FX310" s="2">
        <v>0</v>
      </c>
      <c r="FY310" s="2">
        <v>0</v>
      </c>
      <c r="FZ310" s="2"/>
      <c r="GA310" s="2" t="s">
        <v>277</v>
      </c>
      <c r="GB310" s="2"/>
      <c r="GC310" s="2"/>
      <c r="GD310" s="2">
        <v>0</v>
      </c>
      <c r="GE310" s="2"/>
      <c r="GF310" s="2">
        <v>-1735332448</v>
      </c>
      <c r="GG310" s="2">
        <v>2</v>
      </c>
      <c r="GH310" s="2">
        <v>3</v>
      </c>
      <c r="GI310" s="2">
        <v>-2</v>
      </c>
      <c r="GJ310" s="2">
        <v>0</v>
      </c>
      <c r="GK310" s="2">
        <f>ROUND(R310*(R12)/100,2)</f>
        <v>0</v>
      </c>
      <c r="GL310" s="2">
        <f t="shared" si="306"/>
        <v>0</v>
      </c>
      <c r="GM310" s="2">
        <f t="shared" si="307"/>
        <v>65714.559999999998</v>
      </c>
      <c r="GN310" s="2">
        <f t="shared" si="308"/>
        <v>65714.559999999998</v>
      </c>
      <c r="GO310" s="2">
        <f t="shared" si="309"/>
        <v>0</v>
      </c>
      <c r="GP310" s="2">
        <f t="shared" si="310"/>
        <v>0</v>
      </c>
      <c r="GQ310" s="2"/>
      <c r="GR310" s="2">
        <v>1</v>
      </c>
      <c r="GS310" s="2">
        <v>1</v>
      </c>
      <c r="GT310" s="2">
        <v>0</v>
      </c>
      <c r="GU310" s="2" t="s">
        <v>719</v>
      </c>
      <c r="GV310" s="2">
        <f t="shared" si="311"/>
        <v>0</v>
      </c>
      <c r="GW310" s="2">
        <v>1</v>
      </c>
      <c r="GX310" s="2">
        <f t="shared" si="312"/>
        <v>0</v>
      </c>
      <c r="GY310" s="2"/>
      <c r="GZ310" s="2"/>
      <c r="HA310" s="2">
        <v>0</v>
      </c>
      <c r="HB310" s="2">
        <v>0</v>
      </c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>
        <v>0</v>
      </c>
      <c r="IL310" s="2"/>
      <c r="IM310" s="2"/>
      <c r="IN310" s="2"/>
      <c r="IO310" s="2"/>
      <c r="IP310" s="2"/>
      <c r="IQ310" s="2"/>
      <c r="IR310" s="2"/>
      <c r="IS310" s="2"/>
      <c r="IT310" s="2"/>
      <c r="IU310" s="2"/>
    </row>
    <row r="311" spans="1:255" x14ac:dyDescent="0.2">
      <c r="A311">
        <v>17</v>
      </c>
      <c r="B311">
        <v>1</v>
      </c>
      <c r="E311" t="s">
        <v>273</v>
      </c>
      <c r="F311" t="s">
        <v>274</v>
      </c>
      <c r="G311" t="s">
        <v>275</v>
      </c>
      <c r="H311" t="s">
        <v>276</v>
      </c>
      <c r="I311">
        <v>1</v>
      </c>
      <c r="J311">
        <v>0</v>
      </c>
      <c r="O311">
        <f t="shared" si="274"/>
        <v>342372.86</v>
      </c>
      <c r="P311">
        <f t="shared" si="275"/>
        <v>342372.86</v>
      </c>
      <c r="Q311">
        <f t="shared" si="276"/>
        <v>0</v>
      </c>
      <c r="R311">
        <f t="shared" si="277"/>
        <v>0</v>
      </c>
      <c r="S311">
        <f t="shared" si="278"/>
        <v>0</v>
      </c>
      <c r="T311">
        <f t="shared" si="279"/>
        <v>0</v>
      </c>
      <c r="U311">
        <f t="shared" si="280"/>
        <v>0</v>
      </c>
      <c r="V311">
        <f t="shared" si="281"/>
        <v>0</v>
      </c>
      <c r="W311">
        <f t="shared" si="282"/>
        <v>0</v>
      </c>
      <c r="X311">
        <f t="shared" si="283"/>
        <v>0</v>
      </c>
      <c r="Y311">
        <f t="shared" si="284"/>
        <v>0</v>
      </c>
      <c r="AA311">
        <v>28925308</v>
      </c>
      <c r="AB311">
        <f t="shared" si="285"/>
        <v>65714.559999999998</v>
      </c>
      <c r="AC311">
        <f t="shared" si="286"/>
        <v>65714.559999999998</v>
      </c>
      <c r="AD311">
        <f t="shared" si="287"/>
        <v>0</v>
      </c>
      <c r="AE311">
        <f t="shared" si="288"/>
        <v>0</v>
      </c>
      <c r="AF311">
        <f t="shared" si="289"/>
        <v>0</v>
      </c>
      <c r="AG311">
        <f t="shared" si="290"/>
        <v>0</v>
      </c>
      <c r="AH311">
        <f t="shared" si="291"/>
        <v>0</v>
      </c>
      <c r="AI311">
        <f t="shared" si="292"/>
        <v>0</v>
      </c>
      <c r="AJ311">
        <f t="shared" si="293"/>
        <v>0</v>
      </c>
      <c r="AK311">
        <v>65714.559999999998</v>
      </c>
      <c r="AL311">
        <v>65714.559999999998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1</v>
      </c>
      <c r="AW311">
        <v>1</v>
      </c>
      <c r="AZ311">
        <v>1</v>
      </c>
      <c r="BA311">
        <v>1</v>
      </c>
      <c r="BB311">
        <v>1</v>
      </c>
      <c r="BC311">
        <v>5.21</v>
      </c>
      <c r="BD311" t="s">
        <v>719</v>
      </c>
      <c r="BE311" t="s">
        <v>719</v>
      </c>
      <c r="BF311" t="s">
        <v>719</v>
      </c>
      <c r="BG311" t="s">
        <v>719</v>
      </c>
      <c r="BH311">
        <v>3</v>
      </c>
      <c r="BI311">
        <v>1</v>
      </c>
      <c r="BJ311" t="s">
        <v>719</v>
      </c>
      <c r="BM311">
        <v>1100</v>
      </c>
      <c r="BN311">
        <v>0</v>
      </c>
      <c r="BO311" t="s">
        <v>750</v>
      </c>
      <c r="BP311">
        <v>1</v>
      </c>
      <c r="BQ311">
        <v>8</v>
      </c>
      <c r="BR311">
        <v>0</v>
      </c>
      <c r="BS311">
        <v>1</v>
      </c>
      <c r="BT311">
        <v>1</v>
      </c>
      <c r="BU311">
        <v>1</v>
      </c>
      <c r="BV311">
        <v>1</v>
      </c>
      <c r="BW311">
        <v>1</v>
      </c>
      <c r="BX311">
        <v>1</v>
      </c>
      <c r="BY311" t="s">
        <v>719</v>
      </c>
      <c r="BZ311">
        <v>0</v>
      </c>
      <c r="CA311">
        <v>0</v>
      </c>
      <c r="CF311">
        <v>0</v>
      </c>
      <c r="CG311">
        <v>0</v>
      </c>
      <c r="CM311">
        <v>0</v>
      </c>
      <c r="CN311" t="s">
        <v>719</v>
      </c>
      <c r="CO311">
        <v>0</v>
      </c>
      <c r="CP311">
        <f t="shared" si="294"/>
        <v>342372.86</v>
      </c>
      <c r="CQ311">
        <f t="shared" si="295"/>
        <v>342372.85759999999</v>
      </c>
      <c r="CR311">
        <f t="shared" si="296"/>
        <v>0</v>
      </c>
      <c r="CS311">
        <f t="shared" si="297"/>
        <v>0</v>
      </c>
      <c r="CT311">
        <f t="shared" si="298"/>
        <v>0</v>
      </c>
      <c r="CU311">
        <f t="shared" si="299"/>
        <v>0</v>
      </c>
      <c r="CV311">
        <f t="shared" si="300"/>
        <v>0</v>
      </c>
      <c r="CW311">
        <f t="shared" si="301"/>
        <v>0</v>
      </c>
      <c r="CX311">
        <f t="shared" si="302"/>
        <v>0</v>
      </c>
      <c r="CY311">
        <f t="shared" si="303"/>
        <v>0</v>
      </c>
      <c r="CZ311">
        <f t="shared" si="304"/>
        <v>0</v>
      </c>
      <c r="DC311" t="s">
        <v>719</v>
      </c>
      <c r="DD311" t="s">
        <v>719</v>
      </c>
      <c r="DE311" t="s">
        <v>719</v>
      </c>
      <c r="DF311" t="s">
        <v>719</v>
      </c>
      <c r="DG311" t="s">
        <v>719</v>
      </c>
      <c r="DH311" t="s">
        <v>719</v>
      </c>
      <c r="DI311" t="s">
        <v>719</v>
      </c>
      <c r="DJ311" t="s">
        <v>719</v>
      </c>
      <c r="DK311" t="s">
        <v>719</v>
      </c>
      <c r="DL311" t="s">
        <v>719</v>
      </c>
      <c r="DM311" t="s">
        <v>719</v>
      </c>
      <c r="DN311">
        <v>0</v>
      </c>
      <c r="DO311">
        <v>0</v>
      </c>
      <c r="DP311">
        <v>1</v>
      </c>
      <c r="DQ311">
        <v>1</v>
      </c>
      <c r="DU311">
        <v>1013</v>
      </c>
      <c r="DV311" t="s">
        <v>276</v>
      </c>
      <c r="DW311" t="s">
        <v>276</v>
      </c>
      <c r="DX311">
        <v>1</v>
      </c>
      <c r="EE311">
        <v>28232481</v>
      </c>
      <c r="EF311">
        <v>8</v>
      </c>
      <c r="EG311" t="s">
        <v>150</v>
      </c>
      <c r="EH311">
        <v>0</v>
      </c>
      <c r="EI311" t="s">
        <v>719</v>
      </c>
      <c r="EJ311">
        <v>1</v>
      </c>
      <c r="EK311">
        <v>1100</v>
      </c>
      <c r="EL311" t="s">
        <v>254</v>
      </c>
      <c r="EM311" t="s">
        <v>255</v>
      </c>
      <c r="EO311" t="s">
        <v>719</v>
      </c>
      <c r="EQ311">
        <v>0</v>
      </c>
      <c r="ER311">
        <v>65714.559999999998</v>
      </c>
      <c r="ES311">
        <v>65714.559999999998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5</v>
      </c>
      <c r="FC311">
        <v>1</v>
      </c>
      <c r="FD311">
        <v>18</v>
      </c>
      <c r="FF311">
        <v>404000</v>
      </c>
      <c r="FQ311">
        <v>0</v>
      </c>
      <c r="FR311">
        <f t="shared" si="305"/>
        <v>0</v>
      </c>
      <c r="FS311">
        <v>0</v>
      </c>
      <c r="FX311">
        <v>0</v>
      </c>
      <c r="FY311">
        <v>0</v>
      </c>
      <c r="GA311" t="s">
        <v>278</v>
      </c>
      <c r="GD311">
        <v>0</v>
      </c>
      <c r="GF311">
        <v>-1735332448</v>
      </c>
      <c r="GG311">
        <v>2</v>
      </c>
      <c r="GH311">
        <v>3</v>
      </c>
      <c r="GI311">
        <v>4</v>
      </c>
      <c r="GJ311">
        <v>0</v>
      </c>
      <c r="GK311">
        <f>ROUND(R311*(S12)/100,2)</f>
        <v>0</v>
      </c>
      <c r="GL311">
        <f t="shared" si="306"/>
        <v>0</v>
      </c>
      <c r="GM311">
        <f t="shared" si="307"/>
        <v>342372.86</v>
      </c>
      <c r="GN311">
        <f t="shared" si="308"/>
        <v>342372.86</v>
      </c>
      <c r="GO311">
        <f t="shared" si="309"/>
        <v>0</v>
      </c>
      <c r="GP311">
        <f t="shared" si="310"/>
        <v>0</v>
      </c>
      <c r="GR311">
        <v>1</v>
      </c>
      <c r="GS311">
        <v>1</v>
      </c>
      <c r="GT311">
        <v>0</v>
      </c>
      <c r="GU311" t="s">
        <v>719</v>
      </c>
      <c r="GV311">
        <f t="shared" si="311"/>
        <v>0</v>
      </c>
      <c r="GW311">
        <v>1</v>
      </c>
      <c r="GX311">
        <f t="shared" si="312"/>
        <v>0</v>
      </c>
      <c r="HA311">
        <v>0</v>
      </c>
      <c r="HB311">
        <v>0</v>
      </c>
      <c r="IK311">
        <v>0</v>
      </c>
    </row>
    <row r="312" spans="1:255" x14ac:dyDescent="0.2">
      <c r="A312" s="2">
        <v>17</v>
      </c>
      <c r="B312" s="2">
        <v>1</v>
      </c>
      <c r="C312" s="2"/>
      <c r="D312" s="2"/>
      <c r="E312" s="2" t="s">
        <v>279</v>
      </c>
      <c r="F312" s="2" t="s">
        <v>274</v>
      </c>
      <c r="G312" s="2" t="s">
        <v>280</v>
      </c>
      <c r="H312" s="2" t="s">
        <v>276</v>
      </c>
      <c r="I312" s="2">
        <v>1</v>
      </c>
      <c r="J312" s="2">
        <v>0</v>
      </c>
      <c r="K312" s="2"/>
      <c r="L312" s="2"/>
      <c r="M312" s="2"/>
      <c r="N312" s="2"/>
      <c r="O312" s="2">
        <f t="shared" si="274"/>
        <v>36598.46</v>
      </c>
      <c r="P312" s="2">
        <f t="shared" si="275"/>
        <v>36598.46</v>
      </c>
      <c r="Q312" s="2">
        <f t="shared" si="276"/>
        <v>0</v>
      </c>
      <c r="R312" s="2">
        <f t="shared" si="277"/>
        <v>0</v>
      </c>
      <c r="S312" s="2">
        <f t="shared" si="278"/>
        <v>0</v>
      </c>
      <c r="T312" s="2">
        <f t="shared" si="279"/>
        <v>0</v>
      </c>
      <c r="U312" s="2">
        <f t="shared" si="280"/>
        <v>0</v>
      </c>
      <c r="V312" s="2">
        <f t="shared" si="281"/>
        <v>0</v>
      </c>
      <c r="W312" s="2">
        <f t="shared" si="282"/>
        <v>0</v>
      </c>
      <c r="X312" s="2">
        <f t="shared" si="283"/>
        <v>0</v>
      </c>
      <c r="Y312" s="2">
        <f t="shared" si="284"/>
        <v>0</v>
      </c>
      <c r="Z312" s="2"/>
      <c r="AA312" s="2">
        <v>28925307</v>
      </c>
      <c r="AB312" s="2">
        <f t="shared" si="285"/>
        <v>36598.46</v>
      </c>
      <c r="AC312" s="2">
        <f t="shared" si="286"/>
        <v>36598.46</v>
      </c>
      <c r="AD312" s="2">
        <f t="shared" si="287"/>
        <v>0</v>
      </c>
      <c r="AE312" s="2">
        <f t="shared" si="288"/>
        <v>0</v>
      </c>
      <c r="AF312" s="2">
        <f t="shared" si="289"/>
        <v>0</v>
      </c>
      <c r="AG312" s="2">
        <f t="shared" si="290"/>
        <v>0</v>
      </c>
      <c r="AH312" s="2">
        <f t="shared" si="291"/>
        <v>0</v>
      </c>
      <c r="AI312" s="2">
        <f t="shared" si="292"/>
        <v>0</v>
      </c>
      <c r="AJ312" s="2">
        <f t="shared" si="293"/>
        <v>0</v>
      </c>
      <c r="AK312" s="2">
        <v>36598.46</v>
      </c>
      <c r="AL312" s="2">
        <v>36598.46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0</v>
      </c>
      <c r="AU312" s="2">
        <v>0</v>
      </c>
      <c r="AV312" s="2">
        <v>1</v>
      </c>
      <c r="AW312" s="2">
        <v>1</v>
      </c>
      <c r="AX312" s="2"/>
      <c r="AY312" s="2"/>
      <c r="AZ312" s="2">
        <v>1</v>
      </c>
      <c r="BA312" s="2">
        <v>1</v>
      </c>
      <c r="BB312" s="2">
        <v>1</v>
      </c>
      <c r="BC312" s="2">
        <v>1</v>
      </c>
      <c r="BD312" s="2" t="s">
        <v>719</v>
      </c>
      <c r="BE312" s="2" t="s">
        <v>719</v>
      </c>
      <c r="BF312" s="2" t="s">
        <v>719</v>
      </c>
      <c r="BG312" s="2" t="s">
        <v>719</v>
      </c>
      <c r="BH312" s="2">
        <v>3</v>
      </c>
      <c r="BI312" s="2">
        <v>1</v>
      </c>
      <c r="BJ312" s="2" t="s">
        <v>719</v>
      </c>
      <c r="BK312" s="2"/>
      <c r="BL312" s="2"/>
      <c r="BM312" s="2">
        <v>1100</v>
      </c>
      <c r="BN312" s="2">
        <v>0</v>
      </c>
      <c r="BO312" s="2" t="s">
        <v>719</v>
      </c>
      <c r="BP312" s="2">
        <v>0</v>
      </c>
      <c r="BQ312" s="2">
        <v>8</v>
      </c>
      <c r="BR312" s="2">
        <v>0</v>
      </c>
      <c r="BS312" s="2">
        <v>1</v>
      </c>
      <c r="BT312" s="2">
        <v>1</v>
      </c>
      <c r="BU312" s="2">
        <v>1</v>
      </c>
      <c r="BV312" s="2">
        <v>1</v>
      </c>
      <c r="BW312" s="2">
        <v>1</v>
      </c>
      <c r="BX312" s="2">
        <v>1</v>
      </c>
      <c r="BY312" s="2" t="s">
        <v>719</v>
      </c>
      <c r="BZ312" s="2">
        <v>0</v>
      </c>
      <c r="CA312" s="2">
        <v>0</v>
      </c>
      <c r="CB312" s="2"/>
      <c r="CC312" s="2"/>
      <c r="CD312" s="2"/>
      <c r="CE312" s="2"/>
      <c r="CF312" s="2">
        <v>0</v>
      </c>
      <c r="CG312" s="2">
        <v>0</v>
      </c>
      <c r="CH312" s="2"/>
      <c r="CI312" s="2"/>
      <c r="CJ312" s="2"/>
      <c r="CK312" s="2"/>
      <c r="CL312" s="2"/>
      <c r="CM312" s="2">
        <v>0</v>
      </c>
      <c r="CN312" s="2" t="s">
        <v>719</v>
      </c>
      <c r="CO312" s="2">
        <v>0</v>
      </c>
      <c r="CP312" s="2">
        <f t="shared" si="294"/>
        <v>36598.46</v>
      </c>
      <c r="CQ312" s="2">
        <f t="shared" si="295"/>
        <v>36598.46</v>
      </c>
      <c r="CR312" s="2">
        <f t="shared" si="296"/>
        <v>0</v>
      </c>
      <c r="CS312" s="2">
        <f t="shared" si="297"/>
        <v>0</v>
      </c>
      <c r="CT312" s="2">
        <f t="shared" si="298"/>
        <v>0</v>
      </c>
      <c r="CU312" s="2">
        <f t="shared" si="299"/>
        <v>0</v>
      </c>
      <c r="CV312" s="2">
        <f t="shared" si="300"/>
        <v>0</v>
      </c>
      <c r="CW312" s="2">
        <f t="shared" si="301"/>
        <v>0</v>
      </c>
      <c r="CX312" s="2">
        <f t="shared" si="302"/>
        <v>0</v>
      </c>
      <c r="CY312" s="2">
        <f t="shared" si="303"/>
        <v>0</v>
      </c>
      <c r="CZ312" s="2">
        <f t="shared" si="304"/>
        <v>0</v>
      </c>
      <c r="DA312" s="2"/>
      <c r="DB312" s="2"/>
      <c r="DC312" s="2" t="s">
        <v>719</v>
      </c>
      <c r="DD312" s="2" t="s">
        <v>719</v>
      </c>
      <c r="DE312" s="2" t="s">
        <v>719</v>
      </c>
      <c r="DF312" s="2" t="s">
        <v>719</v>
      </c>
      <c r="DG312" s="2" t="s">
        <v>719</v>
      </c>
      <c r="DH312" s="2" t="s">
        <v>719</v>
      </c>
      <c r="DI312" s="2" t="s">
        <v>719</v>
      </c>
      <c r="DJ312" s="2" t="s">
        <v>719</v>
      </c>
      <c r="DK312" s="2" t="s">
        <v>719</v>
      </c>
      <c r="DL312" s="2" t="s">
        <v>719</v>
      </c>
      <c r="DM312" s="2" t="s">
        <v>719</v>
      </c>
      <c r="DN312" s="2">
        <v>0</v>
      </c>
      <c r="DO312" s="2">
        <v>0</v>
      </c>
      <c r="DP312" s="2">
        <v>1</v>
      </c>
      <c r="DQ312" s="2">
        <v>1</v>
      </c>
      <c r="DR312" s="2"/>
      <c r="DS312" s="2"/>
      <c r="DT312" s="2"/>
      <c r="DU312" s="2">
        <v>1013</v>
      </c>
      <c r="DV312" s="2" t="s">
        <v>276</v>
      </c>
      <c r="DW312" s="2" t="s">
        <v>276</v>
      </c>
      <c r="DX312" s="2">
        <v>1</v>
      </c>
      <c r="DY312" s="2"/>
      <c r="DZ312" s="2"/>
      <c r="EA312" s="2"/>
      <c r="EB312" s="2"/>
      <c r="EC312" s="2"/>
      <c r="ED312" s="2"/>
      <c r="EE312" s="2">
        <v>28232481</v>
      </c>
      <c r="EF312" s="2">
        <v>8</v>
      </c>
      <c r="EG312" s="2" t="s">
        <v>150</v>
      </c>
      <c r="EH312" s="2">
        <v>0</v>
      </c>
      <c r="EI312" s="2" t="s">
        <v>719</v>
      </c>
      <c r="EJ312" s="2">
        <v>1</v>
      </c>
      <c r="EK312" s="2">
        <v>1100</v>
      </c>
      <c r="EL312" s="2" t="s">
        <v>254</v>
      </c>
      <c r="EM312" s="2" t="s">
        <v>255</v>
      </c>
      <c r="EN312" s="2"/>
      <c r="EO312" s="2" t="s">
        <v>719</v>
      </c>
      <c r="EP312" s="2"/>
      <c r="EQ312" s="2">
        <v>0</v>
      </c>
      <c r="ER312" s="2">
        <v>36598.46</v>
      </c>
      <c r="ES312" s="2">
        <v>36598.46</v>
      </c>
      <c r="ET312" s="2">
        <v>0</v>
      </c>
      <c r="EU312" s="2">
        <v>0</v>
      </c>
      <c r="EV312" s="2">
        <v>0</v>
      </c>
      <c r="EW312" s="2">
        <v>0</v>
      </c>
      <c r="EX312" s="2">
        <v>0</v>
      </c>
      <c r="EY312" s="2">
        <v>0</v>
      </c>
      <c r="EZ312" s="2">
        <v>5</v>
      </c>
      <c r="FA312" s="2"/>
      <c r="FB312" s="2"/>
      <c r="FC312" s="2">
        <v>0</v>
      </c>
      <c r="FD312" s="2">
        <v>18</v>
      </c>
      <c r="FE312" s="2"/>
      <c r="FF312" s="2">
        <v>36598.46</v>
      </c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>
        <v>0</v>
      </c>
      <c r="FR312" s="2">
        <f t="shared" si="305"/>
        <v>0</v>
      </c>
      <c r="FS312" s="2">
        <v>0</v>
      </c>
      <c r="FT312" s="2"/>
      <c r="FU312" s="2"/>
      <c r="FV312" s="2"/>
      <c r="FW312" s="2"/>
      <c r="FX312" s="2">
        <v>0</v>
      </c>
      <c r="FY312" s="2">
        <v>0</v>
      </c>
      <c r="FZ312" s="2"/>
      <c r="GA312" s="2" t="s">
        <v>281</v>
      </c>
      <c r="GB312" s="2"/>
      <c r="GC312" s="2"/>
      <c r="GD312" s="2">
        <v>0</v>
      </c>
      <c r="GE312" s="2"/>
      <c r="GF312" s="2">
        <v>-75071629</v>
      </c>
      <c r="GG312" s="2">
        <v>2</v>
      </c>
      <c r="GH312" s="2">
        <v>3</v>
      </c>
      <c r="GI312" s="2">
        <v>-2</v>
      </c>
      <c r="GJ312" s="2">
        <v>0</v>
      </c>
      <c r="GK312" s="2">
        <f>ROUND(R312*(R12)/100,2)</f>
        <v>0</v>
      </c>
      <c r="GL312" s="2">
        <f t="shared" si="306"/>
        <v>0</v>
      </c>
      <c r="GM312" s="2">
        <f t="shared" si="307"/>
        <v>36598.46</v>
      </c>
      <c r="GN312" s="2">
        <f t="shared" si="308"/>
        <v>36598.46</v>
      </c>
      <c r="GO312" s="2">
        <f t="shared" si="309"/>
        <v>0</v>
      </c>
      <c r="GP312" s="2">
        <f t="shared" si="310"/>
        <v>0</v>
      </c>
      <c r="GQ312" s="2"/>
      <c r="GR312" s="2">
        <v>1</v>
      </c>
      <c r="GS312" s="2">
        <v>1</v>
      </c>
      <c r="GT312" s="2">
        <v>0</v>
      </c>
      <c r="GU312" s="2" t="s">
        <v>719</v>
      </c>
      <c r="GV312" s="2">
        <f t="shared" si="311"/>
        <v>0</v>
      </c>
      <c r="GW312" s="2">
        <v>1</v>
      </c>
      <c r="GX312" s="2">
        <f t="shared" si="312"/>
        <v>0</v>
      </c>
      <c r="GY312" s="2"/>
      <c r="GZ312" s="2"/>
      <c r="HA312" s="2">
        <v>0</v>
      </c>
      <c r="HB312" s="2">
        <v>0</v>
      </c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>
        <v>0</v>
      </c>
      <c r="IL312" s="2"/>
      <c r="IM312" s="2"/>
      <c r="IN312" s="2"/>
      <c r="IO312" s="2"/>
      <c r="IP312" s="2"/>
      <c r="IQ312" s="2"/>
      <c r="IR312" s="2"/>
      <c r="IS312" s="2"/>
      <c r="IT312" s="2"/>
      <c r="IU312" s="2"/>
    </row>
    <row r="313" spans="1:255" x14ac:dyDescent="0.2">
      <c r="A313">
        <v>17</v>
      </c>
      <c r="B313">
        <v>1</v>
      </c>
      <c r="E313" t="s">
        <v>279</v>
      </c>
      <c r="F313" t="s">
        <v>274</v>
      </c>
      <c r="G313" t="s">
        <v>280</v>
      </c>
      <c r="H313" t="s">
        <v>276</v>
      </c>
      <c r="I313">
        <v>1</v>
      </c>
      <c r="J313">
        <v>0</v>
      </c>
      <c r="O313">
        <f t="shared" si="274"/>
        <v>190677.98</v>
      </c>
      <c r="P313">
        <f t="shared" si="275"/>
        <v>190677.98</v>
      </c>
      <c r="Q313">
        <f t="shared" si="276"/>
        <v>0</v>
      </c>
      <c r="R313">
        <f t="shared" si="277"/>
        <v>0</v>
      </c>
      <c r="S313">
        <f t="shared" si="278"/>
        <v>0</v>
      </c>
      <c r="T313">
        <f t="shared" si="279"/>
        <v>0</v>
      </c>
      <c r="U313">
        <f t="shared" si="280"/>
        <v>0</v>
      </c>
      <c r="V313">
        <f t="shared" si="281"/>
        <v>0</v>
      </c>
      <c r="W313">
        <f t="shared" si="282"/>
        <v>0</v>
      </c>
      <c r="X313">
        <f t="shared" si="283"/>
        <v>0</v>
      </c>
      <c r="Y313">
        <f t="shared" si="284"/>
        <v>0</v>
      </c>
      <c r="AA313">
        <v>28925308</v>
      </c>
      <c r="AB313">
        <f t="shared" si="285"/>
        <v>36598.46</v>
      </c>
      <c r="AC313">
        <f t="shared" si="286"/>
        <v>36598.46</v>
      </c>
      <c r="AD313">
        <f t="shared" si="287"/>
        <v>0</v>
      </c>
      <c r="AE313">
        <f t="shared" si="288"/>
        <v>0</v>
      </c>
      <c r="AF313">
        <f t="shared" si="289"/>
        <v>0</v>
      </c>
      <c r="AG313">
        <f t="shared" si="290"/>
        <v>0</v>
      </c>
      <c r="AH313">
        <f t="shared" si="291"/>
        <v>0</v>
      </c>
      <c r="AI313">
        <f t="shared" si="292"/>
        <v>0</v>
      </c>
      <c r="AJ313">
        <f t="shared" si="293"/>
        <v>0</v>
      </c>
      <c r="AK313">
        <v>36598.46</v>
      </c>
      <c r="AL313">
        <v>36598.46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1</v>
      </c>
      <c r="AW313">
        <v>1</v>
      </c>
      <c r="AZ313">
        <v>1</v>
      </c>
      <c r="BA313">
        <v>1</v>
      </c>
      <c r="BB313">
        <v>1</v>
      </c>
      <c r="BC313">
        <v>5.21</v>
      </c>
      <c r="BD313" t="s">
        <v>719</v>
      </c>
      <c r="BE313" t="s">
        <v>719</v>
      </c>
      <c r="BF313" t="s">
        <v>719</v>
      </c>
      <c r="BG313" t="s">
        <v>719</v>
      </c>
      <c r="BH313">
        <v>3</v>
      </c>
      <c r="BI313">
        <v>1</v>
      </c>
      <c r="BJ313" t="s">
        <v>719</v>
      </c>
      <c r="BM313">
        <v>1100</v>
      </c>
      <c r="BN313">
        <v>0</v>
      </c>
      <c r="BO313" t="s">
        <v>750</v>
      </c>
      <c r="BP313">
        <v>1</v>
      </c>
      <c r="BQ313">
        <v>8</v>
      </c>
      <c r="BR313">
        <v>0</v>
      </c>
      <c r="BS313">
        <v>1</v>
      </c>
      <c r="BT313">
        <v>1</v>
      </c>
      <c r="BU313">
        <v>1</v>
      </c>
      <c r="BV313">
        <v>1</v>
      </c>
      <c r="BW313">
        <v>1</v>
      </c>
      <c r="BX313">
        <v>1</v>
      </c>
      <c r="BY313" t="s">
        <v>719</v>
      </c>
      <c r="BZ313">
        <v>0</v>
      </c>
      <c r="CA313">
        <v>0</v>
      </c>
      <c r="CF313">
        <v>0</v>
      </c>
      <c r="CG313">
        <v>0</v>
      </c>
      <c r="CM313">
        <v>0</v>
      </c>
      <c r="CN313" t="s">
        <v>719</v>
      </c>
      <c r="CO313">
        <v>0</v>
      </c>
      <c r="CP313">
        <f t="shared" si="294"/>
        <v>190677.98</v>
      </c>
      <c r="CQ313">
        <f t="shared" si="295"/>
        <v>190677.97659999999</v>
      </c>
      <c r="CR313">
        <f t="shared" si="296"/>
        <v>0</v>
      </c>
      <c r="CS313">
        <f t="shared" si="297"/>
        <v>0</v>
      </c>
      <c r="CT313">
        <f t="shared" si="298"/>
        <v>0</v>
      </c>
      <c r="CU313">
        <f t="shared" si="299"/>
        <v>0</v>
      </c>
      <c r="CV313">
        <f t="shared" si="300"/>
        <v>0</v>
      </c>
      <c r="CW313">
        <f t="shared" si="301"/>
        <v>0</v>
      </c>
      <c r="CX313">
        <f t="shared" si="302"/>
        <v>0</v>
      </c>
      <c r="CY313">
        <f t="shared" si="303"/>
        <v>0</v>
      </c>
      <c r="CZ313">
        <f t="shared" si="304"/>
        <v>0</v>
      </c>
      <c r="DC313" t="s">
        <v>719</v>
      </c>
      <c r="DD313" t="s">
        <v>719</v>
      </c>
      <c r="DE313" t="s">
        <v>719</v>
      </c>
      <c r="DF313" t="s">
        <v>719</v>
      </c>
      <c r="DG313" t="s">
        <v>719</v>
      </c>
      <c r="DH313" t="s">
        <v>719</v>
      </c>
      <c r="DI313" t="s">
        <v>719</v>
      </c>
      <c r="DJ313" t="s">
        <v>719</v>
      </c>
      <c r="DK313" t="s">
        <v>719</v>
      </c>
      <c r="DL313" t="s">
        <v>719</v>
      </c>
      <c r="DM313" t="s">
        <v>719</v>
      </c>
      <c r="DN313">
        <v>0</v>
      </c>
      <c r="DO313">
        <v>0</v>
      </c>
      <c r="DP313">
        <v>1</v>
      </c>
      <c r="DQ313">
        <v>1</v>
      </c>
      <c r="DU313">
        <v>1013</v>
      </c>
      <c r="DV313" t="s">
        <v>276</v>
      </c>
      <c r="DW313" t="s">
        <v>276</v>
      </c>
      <c r="DX313">
        <v>1</v>
      </c>
      <c r="EE313">
        <v>28232481</v>
      </c>
      <c r="EF313">
        <v>8</v>
      </c>
      <c r="EG313" t="s">
        <v>150</v>
      </c>
      <c r="EH313">
        <v>0</v>
      </c>
      <c r="EI313" t="s">
        <v>719</v>
      </c>
      <c r="EJ313">
        <v>1</v>
      </c>
      <c r="EK313">
        <v>1100</v>
      </c>
      <c r="EL313" t="s">
        <v>254</v>
      </c>
      <c r="EM313" t="s">
        <v>255</v>
      </c>
      <c r="EO313" t="s">
        <v>719</v>
      </c>
      <c r="EQ313">
        <v>0</v>
      </c>
      <c r="ER313">
        <v>36598.46</v>
      </c>
      <c r="ES313">
        <v>36598.46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FQ313">
        <v>0</v>
      </c>
      <c r="FR313">
        <f t="shared" si="305"/>
        <v>0</v>
      </c>
      <c r="FS313">
        <v>0</v>
      </c>
      <c r="FX313">
        <v>0</v>
      </c>
      <c r="FY313">
        <v>0</v>
      </c>
      <c r="GA313" t="s">
        <v>281</v>
      </c>
      <c r="GD313">
        <v>0</v>
      </c>
      <c r="GF313">
        <v>-75071629</v>
      </c>
      <c r="GG313">
        <v>2</v>
      </c>
      <c r="GH313">
        <v>4</v>
      </c>
      <c r="GI313">
        <v>4</v>
      </c>
      <c r="GJ313">
        <v>0</v>
      </c>
      <c r="GK313">
        <f>ROUND(R313*(S12)/100,2)</f>
        <v>0</v>
      </c>
      <c r="GL313">
        <f t="shared" si="306"/>
        <v>0</v>
      </c>
      <c r="GM313">
        <f t="shared" si="307"/>
        <v>190677.98</v>
      </c>
      <c r="GN313">
        <f t="shared" si="308"/>
        <v>190677.98</v>
      </c>
      <c r="GO313">
        <f t="shared" si="309"/>
        <v>0</v>
      </c>
      <c r="GP313">
        <f t="shared" si="310"/>
        <v>0</v>
      </c>
      <c r="GR313">
        <v>0</v>
      </c>
      <c r="GS313">
        <v>2</v>
      </c>
      <c r="GT313">
        <v>0</v>
      </c>
      <c r="GU313" t="s">
        <v>719</v>
      </c>
      <c r="GV313">
        <f t="shared" si="311"/>
        <v>0</v>
      </c>
      <c r="GW313">
        <v>1</v>
      </c>
      <c r="GX313">
        <f t="shared" si="312"/>
        <v>0</v>
      </c>
      <c r="HA313">
        <v>0</v>
      </c>
      <c r="HB313">
        <v>0</v>
      </c>
      <c r="IK313">
        <v>0</v>
      </c>
    </row>
    <row r="315" spans="1:255" x14ac:dyDescent="0.2">
      <c r="A315" s="3">
        <v>51</v>
      </c>
      <c r="B315" s="3">
        <f>B298</f>
        <v>1</v>
      </c>
      <c r="C315" s="3">
        <f>A298</f>
        <v>4</v>
      </c>
      <c r="D315" s="3">
        <f>ROW(A298)</f>
        <v>298</v>
      </c>
      <c r="E315" s="3"/>
      <c r="F315" s="3" t="str">
        <f>IF(F298&lt;&gt;"",F298,"")</f>
        <v>5</v>
      </c>
      <c r="G315" s="3" t="str">
        <f>IF(G298&lt;&gt;"",G298,"")</f>
        <v>материалы неучтенные ценником</v>
      </c>
      <c r="H315" s="3">
        <v>0</v>
      </c>
      <c r="I315" s="3"/>
      <c r="J315" s="3"/>
      <c r="K315" s="3"/>
      <c r="L315" s="3"/>
      <c r="M315" s="3"/>
      <c r="N315" s="3"/>
      <c r="O315" s="3">
        <f t="shared" ref="O315:T315" si="313">ROUND(AB315,2)</f>
        <v>787666.32</v>
      </c>
      <c r="P315" s="3">
        <f t="shared" si="313"/>
        <v>787666.32</v>
      </c>
      <c r="Q315" s="3">
        <f t="shared" si="313"/>
        <v>0</v>
      </c>
      <c r="R315" s="3">
        <f t="shared" si="313"/>
        <v>0</v>
      </c>
      <c r="S315" s="3">
        <f t="shared" si="313"/>
        <v>0</v>
      </c>
      <c r="T315" s="3">
        <f t="shared" si="313"/>
        <v>0</v>
      </c>
      <c r="U315" s="3">
        <f>AH315</f>
        <v>0</v>
      </c>
      <c r="V315" s="3">
        <f>AI315</f>
        <v>0</v>
      </c>
      <c r="W315" s="3">
        <f>ROUND(AJ315,2)</f>
        <v>0</v>
      </c>
      <c r="X315" s="3">
        <f>ROUND(AK315,2)</f>
        <v>0</v>
      </c>
      <c r="Y315" s="3">
        <f>ROUND(AL315,2)</f>
        <v>0</v>
      </c>
      <c r="Z315" s="3"/>
      <c r="AA315" s="3"/>
      <c r="AB315" s="3">
        <f>ROUND(SUMIF(AA302:AA313,"=28925307",O302:O313),2)</f>
        <v>787666.32</v>
      </c>
      <c r="AC315" s="3">
        <f>ROUND(SUMIF(AA302:AA313,"=28925307",P302:P313),2)</f>
        <v>787666.32</v>
      </c>
      <c r="AD315" s="3">
        <f>ROUND(SUMIF(AA302:AA313,"=28925307",Q302:Q313),2)</f>
        <v>0</v>
      </c>
      <c r="AE315" s="3">
        <f>ROUND(SUMIF(AA302:AA313,"=28925307",R302:R313),2)</f>
        <v>0</v>
      </c>
      <c r="AF315" s="3">
        <f>ROUND(SUMIF(AA302:AA313,"=28925307",S302:S313),2)</f>
        <v>0</v>
      </c>
      <c r="AG315" s="3">
        <f>ROUND(SUMIF(AA302:AA313,"=28925307",T302:T313),2)</f>
        <v>0</v>
      </c>
      <c r="AH315" s="3">
        <f>SUMIF(AA302:AA313,"=28925307",U302:U313)</f>
        <v>0</v>
      </c>
      <c r="AI315" s="3">
        <f>SUMIF(AA302:AA313,"=28925307",V302:V313)</f>
        <v>0</v>
      </c>
      <c r="AJ315" s="3">
        <f>ROUND(SUMIF(AA302:AA313,"=28925307",W302:W313),2)</f>
        <v>0</v>
      </c>
      <c r="AK315" s="3">
        <f>ROUND(SUMIF(AA302:AA313,"=28925307",X302:X313),2)</f>
        <v>0</v>
      </c>
      <c r="AL315" s="3">
        <f>ROUND(SUMIF(AA302:AA313,"=28925307",Y302:Y313),2)</f>
        <v>0</v>
      </c>
      <c r="AM315" s="3"/>
      <c r="AN315" s="3"/>
      <c r="AO315" s="3">
        <f t="shared" ref="AO315:BC315" si="314">ROUND(BX315,2)</f>
        <v>0</v>
      </c>
      <c r="AP315" s="3">
        <f t="shared" si="314"/>
        <v>0</v>
      </c>
      <c r="AQ315" s="3">
        <f t="shared" si="314"/>
        <v>0</v>
      </c>
      <c r="AR315" s="3">
        <f t="shared" si="314"/>
        <v>787666.32</v>
      </c>
      <c r="AS315" s="3">
        <f t="shared" si="314"/>
        <v>787666.32</v>
      </c>
      <c r="AT315" s="3">
        <f t="shared" si="314"/>
        <v>0</v>
      </c>
      <c r="AU315" s="3">
        <f t="shared" si="314"/>
        <v>0</v>
      </c>
      <c r="AV315" s="3">
        <f t="shared" si="314"/>
        <v>787666.32</v>
      </c>
      <c r="AW315" s="3">
        <f t="shared" si="314"/>
        <v>787666.32</v>
      </c>
      <c r="AX315" s="3">
        <f t="shared" si="314"/>
        <v>0</v>
      </c>
      <c r="AY315" s="3">
        <f t="shared" si="314"/>
        <v>787666.32</v>
      </c>
      <c r="AZ315" s="3">
        <f t="shared" si="314"/>
        <v>0</v>
      </c>
      <c r="BA315" s="3">
        <f t="shared" si="314"/>
        <v>0</v>
      </c>
      <c r="BB315" s="3">
        <f t="shared" si="314"/>
        <v>0</v>
      </c>
      <c r="BC315" s="3">
        <f t="shared" si="314"/>
        <v>0</v>
      </c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>
        <f>ROUND(SUMIF(AA302:AA313,"=28925307",FQ302:FQ313),2)</f>
        <v>0</v>
      </c>
      <c r="BY315" s="3">
        <f>ROUND(SUMIF(AA302:AA313,"=28925307",FR302:FR313),2)</f>
        <v>0</v>
      </c>
      <c r="BZ315" s="3">
        <f>ROUND(SUMIF(AA302:AA313,"=28925307",GL302:GL313),2)</f>
        <v>0</v>
      </c>
      <c r="CA315" s="3">
        <f>ROUND(SUMIF(AA302:AA313,"=28925307",GM302:GM313),2)</f>
        <v>787666.32</v>
      </c>
      <c r="CB315" s="3">
        <f>ROUND(SUMIF(AA302:AA313,"=28925307",GN302:GN313),2)</f>
        <v>787666.32</v>
      </c>
      <c r="CC315" s="3">
        <f>ROUND(SUMIF(AA302:AA313,"=28925307",GO302:GO313),2)</f>
        <v>0</v>
      </c>
      <c r="CD315" s="3">
        <f>ROUND(SUMIF(AA302:AA313,"=28925307",GP302:GP313),2)</f>
        <v>0</v>
      </c>
      <c r="CE315" s="3">
        <f>AC315-BX315</f>
        <v>787666.32</v>
      </c>
      <c r="CF315" s="3">
        <f>AC315-BY315</f>
        <v>787666.32</v>
      </c>
      <c r="CG315" s="3">
        <f>BX315-BZ315</f>
        <v>0</v>
      </c>
      <c r="CH315" s="3">
        <f>AC315-BX315-BY315+BZ315</f>
        <v>787666.32</v>
      </c>
      <c r="CI315" s="3">
        <f>BY315-BZ315</f>
        <v>0</v>
      </c>
      <c r="CJ315" s="3">
        <f>ROUND(SUMIF(AA302:AA313,"=28925307",GX302:GX313),2)</f>
        <v>0</v>
      </c>
      <c r="CK315" s="3">
        <f>ROUND(SUMIF(AA302:AA313,"=28925307",GY302:GY313),2)</f>
        <v>0</v>
      </c>
      <c r="CL315" s="3">
        <f>ROUND(SUMIF(AA302:AA313,"=28925307",GZ302:GZ313),2)</f>
        <v>0</v>
      </c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4">
        <f t="shared" ref="DG315:DL315" si="315">ROUND(DT315,2)</f>
        <v>4103741.53</v>
      </c>
      <c r="DH315" s="4">
        <f t="shared" si="315"/>
        <v>4103741.53</v>
      </c>
      <c r="DI315" s="4">
        <f t="shared" si="315"/>
        <v>0</v>
      </c>
      <c r="DJ315" s="4">
        <f t="shared" si="315"/>
        <v>0</v>
      </c>
      <c r="DK315" s="4">
        <f t="shared" si="315"/>
        <v>0</v>
      </c>
      <c r="DL315" s="4">
        <f t="shared" si="315"/>
        <v>0</v>
      </c>
      <c r="DM315" s="4">
        <f>DZ315</f>
        <v>0</v>
      </c>
      <c r="DN315" s="4">
        <f>EA315</f>
        <v>0</v>
      </c>
      <c r="DO315" s="4">
        <f>ROUND(EB315,2)</f>
        <v>0</v>
      </c>
      <c r="DP315" s="4">
        <f>ROUND(EC315,2)</f>
        <v>0</v>
      </c>
      <c r="DQ315" s="4">
        <f>ROUND(ED315,2)</f>
        <v>0</v>
      </c>
      <c r="DR315" s="4"/>
      <c r="DS315" s="4"/>
      <c r="DT315" s="4">
        <f>ROUND(SUMIF(AA302:AA313,"=28925308",O302:O313),2)</f>
        <v>4103741.53</v>
      </c>
      <c r="DU315" s="4">
        <f>ROUND(SUMIF(AA302:AA313,"=28925308",P302:P313),2)</f>
        <v>4103741.53</v>
      </c>
      <c r="DV315" s="4">
        <f>ROUND(SUMIF(AA302:AA313,"=28925308",Q302:Q313),2)</f>
        <v>0</v>
      </c>
      <c r="DW315" s="4">
        <f>ROUND(SUMIF(AA302:AA313,"=28925308",R302:R313),2)</f>
        <v>0</v>
      </c>
      <c r="DX315" s="4">
        <f>ROUND(SUMIF(AA302:AA313,"=28925308",S302:S313),2)</f>
        <v>0</v>
      </c>
      <c r="DY315" s="4">
        <f>ROUND(SUMIF(AA302:AA313,"=28925308",T302:T313),2)</f>
        <v>0</v>
      </c>
      <c r="DZ315" s="4">
        <f>SUMIF(AA302:AA313,"=28925308",U302:U313)</f>
        <v>0</v>
      </c>
      <c r="EA315" s="4">
        <f>SUMIF(AA302:AA313,"=28925308",V302:V313)</f>
        <v>0</v>
      </c>
      <c r="EB315" s="4">
        <f>ROUND(SUMIF(AA302:AA313,"=28925308",W302:W313),2)</f>
        <v>0</v>
      </c>
      <c r="EC315" s="4">
        <f>ROUND(SUMIF(AA302:AA313,"=28925308",X302:X313),2)</f>
        <v>0</v>
      </c>
      <c r="ED315" s="4">
        <f>ROUND(SUMIF(AA302:AA313,"=28925308",Y302:Y313),2)</f>
        <v>0</v>
      </c>
      <c r="EE315" s="4"/>
      <c r="EF315" s="4"/>
      <c r="EG315" s="4">
        <f t="shared" ref="EG315:EU315" si="316">ROUND(FP315,2)</f>
        <v>0</v>
      </c>
      <c r="EH315" s="4">
        <f t="shared" si="316"/>
        <v>0</v>
      </c>
      <c r="EI315" s="4">
        <f t="shared" si="316"/>
        <v>0</v>
      </c>
      <c r="EJ315" s="4">
        <f t="shared" si="316"/>
        <v>4103741.53</v>
      </c>
      <c r="EK315" s="4">
        <f t="shared" si="316"/>
        <v>4103741.53</v>
      </c>
      <c r="EL315" s="4">
        <f t="shared" si="316"/>
        <v>0</v>
      </c>
      <c r="EM315" s="4">
        <f t="shared" si="316"/>
        <v>0</v>
      </c>
      <c r="EN315" s="4">
        <f t="shared" si="316"/>
        <v>4103741.53</v>
      </c>
      <c r="EO315" s="4">
        <f t="shared" si="316"/>
        <v>4103741.53</v>
      </c>
      <c r="EP315" s="4">
        <f t="shared" si="316"/>
        <v>0</v>
      </c>
      <c r="EQ315" s="4">
        <f t="shared" si="316"/>
        <v>4103741.53</v>
      </c>
      <c r="ER315" s="4">
        <f t="shared" si="316"/>
        <v>0</v>
      </c>
      <c r="ES315" s="4">
        <f t="shared" si="316"/>
        <v>0</v>
      </c>
      <c r="ET315" s="4">
        <f t="shared" si="316"/>
        <v>0</v>
      </c>
      <c r="EU315" s="4">
        <f t="shared" si="316"/>
        <v>0</v>
      </c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>
        <f>ROUND(SUMIF(AA302:AA313,"=28925308",FQ302:FQ313),2)</f>
        <v>0</v>
      </c>
      <c r="FQ315" s="4">
        <f>ROUND(SUMIF(AA302:AA313,"=28925308",FR302:FR313),2)</f>
        <v>0</v>
      </c>
      <c r="FR315" s="4">
        <f>ROUND(SUMIF(AA302:AA313,"=28925308",GL302:GL313),2)</f>
        <v>0</v>
      </c>
      <c r="FS315" s="4">
        <f>ROUND(SUMIF(AA302:AA313,"=28925308",GM302:GM313),2)</f>
        <v>4103741.53</v>
      </c>
      <c r="FT315" s="4">
        <f>ROUND(SUMIF(AA302:AA313,"=28925308",GN302:GN313),2)</f>
        <v>4103741.53</v>
      </c>
      <c r="FU315" s="4">
        <f>ROUND(SUMIF(AA302:AA313,"=28925308",GO302:GO313),2)</f>
        <v>0</v>
      </c>
      <c r="FV315" s="4">
        <f>ROUND(SUMIF(AA302:AA313,"=28925308",GP302:GP313),2)</f>
        <v>0</v>
      </c>
      <c r="FW315" s="4">
        <f>DU315-FP315</f>
        <v>4103741.53</v>
      </c>
      <c r="FX315" s="4">
        <f>DU315-FQ315</f>
        <v>4103741.53</v>
      </c>
      <c r="FY315" s="4">
        <f>FP315-FR315</f>
        <v>0</v>
      </c>
      <c r="FZ315" s="4">
        <f>DU315-FP315-FQ315+FR315</f>
        <v>4103741.53</v>
      </c>
      <c r="GA315" s="4">
        <f>FQ315-FR315</f>
        <v>0</v>
      </c>
      <c r="GB315" s="4">
        <f>ROUND(SUMIF(AA302:AA313,"=28925308",GX302:GX313),2)</f>
        <v>0</v>
      </c>
      <c r="GC315" s="4">
        <f>ROUND(SUMIF(AA302:AA313,"=28925308",GY302:GY313),2)</f>
        <v>0</v>
      </c>
      <c r="GD315" s="4">
        <f>ROUND(SUMIF(AA302:AA313,"=28925308",GZ302:GZ313),2)</f>
        <v>0</v>
      </c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>
        <v>0</v>
      </c>
    </row>
    <row r="317" spans="1:255" x14ac:dyDescent="0.2">
      <c r="A317" s="5">
        <v>50</v>
      </c>
      <c r="B317" s="5">
        <v>0</v>
      </c>
      <c r="C317" s="5">
        <v>0</v>
      </c>
      <c r="D317" s="5">
        <v>1</v>
      </c>
      <c r="E317" s="5">
        <v>201</v>
      </c>
      <c r="F317" s="5">
        <f>ROUND(Source!O315,O317)</f>
        <v>787666.32</v>
      </c>
      <c r="G317" s="5" t="s">
        <v>5</v>
      </c>
      <c r="H317" s="5" t="s">
        <v>6</v>
      </c>
      <c r="I317" s="5"/>
      <c r="J317" s="5"/>
      <c r="K317" s="5">
        <v>201</v>
      </c>
      <c r="L317" s="5">
        <v>1</v>
      </c>
      <c r="M317" s="5">
        <v>3</v>
      </c>
      <c r="N317" s="5" t="s">
        <v>719</v>
      </c>
      <c r="O317" s="5">
        <v>2</v>
      </c>
      <c r="P317" s="5">
        <f>ROUND(Source!DG315,O317)</f>
        <v>4103741.53</v>
      </c>
      <c r="Q317" s="5"/>
      <c r="R317" s="5"/>
      <c r="S317" s="5"/>
      <c r="T317" s="5"/>
      <c r="U317" s="5"/>
      <c r="V317" s="5"/>
      <c r="W317" s="5"/>
    </row>
    <row r="318" spans="1:255" x14ac:dyDescent="0.2">
      <c r="A318" s="5">
        <v>50</v>
      </c>
      <c r="B318" s="5">
        <v>0</v>
      </c>
      <c r="C318" s="5">
        <v>0</v>
      </c>
      <c r="D318" s="5">
        <v>1</v>
      </c>
      <c r="E318" s="5">
        <v>202</v>
      </c>
      <c r="F318" s="5">
        <f>ROUND(Source!P315,O318)</f>
        <v>787666.32</v>
      </c>
      <c r="G318" s="5" t="s">
        <v>7</v>
      </c>
      <c r="H318" s="5" t="s">
        <v>8</v>
      </c>
      <c r="I318" s="5"/>
      <c r="J318" s="5"/>
      <c r="K318" s="5">
        <v>202</v>
      </c>
      <c r="L318" s="5">
        <v>2</v>
      </c>
      <c r="M318" s="5">
        <v>3</v>
      </c>
      <c r="N318" s="5" t="s">
        <v>719</v>
      </c>
      <c r="O318" s="5">
        <v>2</v>
      </c>
      <c r="P318" s="5">
        <f>ROUND(Source!DH315,O318)</f>
        <v>4103741.53</v>
      </c>
      <c r="Q318" s="5"/>
      <c r="R318" s="5"/>
      <c r="S318" s="5"/>
      <c r="T318" s="5"/>
      <c r="U318" s="5"/>
      <c r="V318" s="5"/>
      <c r="W318" s="5"/>
    </row>
    <row r="319" spans="1:255" x14ac:dyDescent="0.2">
      <c r="A319" s="5">
        <v>50</v>
      </c>
      <c r="B319" s="5">
        <v>0</v>
      </c>
      <c r="C319" s="5">
        <v>0</v>
      </c>
      <c r="D319" s="5">
        <v>1</v>
      </c>
      <c r="E319" s="5">
        <v>222</v>
      </c>
      <c r="F319" s="5">
        <f>ROUND(Source!AO315,O319)</f>
        <v>0</v>
      </c>
      <c r="G319" s="5" t="s">
        <v>9</v>
      </c>
      <c r="H319" s="5" t="s">
        <v>10</v>
      </c>
      <c r="I319" s="5"/>
      <c r="J319" s="5"/>
      <c r="K319" s="5">
        <v>222</v>
      </c>
      <c r="L319" s="5">
        <v>3</v>
      </c>
      <c r="M319" s="5">
        <v>3</v>
      </c>
      <c r="N319" s="5" t="s">
        <v>719</v>
      </c>
      <c r="O319" s="5">
        <v>2</v>
      </c>
      <c r="P319" s="5">
        <f>ROUND(Source!EG315,O319)</f>
        <v>0</v>
      </c>
      <c r="Q319" s="5"/>
      <c r="R319" s="5"/>
      <c r="S319" s="5"/>
      <c r="T319" s="5"/>
      <c r="U319" s="5"/>
      <c r="V319" s="5"/>
      <c r="W319" s="5"/>
    </row>
    <row r="320" spans="1:255" x14ac:dyDescent="0.2">
      <c r="A320" s="5">
        <v>50</v>
      </c>
      <c r="B320" s="5">
        <v>0</v>
      </c>
      <c r="C320" s="5">
        <v>0</v>
      </c>
      <c r="D320" s="5">
        <v>1</v>
      </c>
      <c r="E320" s="5">
        <v>225</v>
      </c>
      <c r="F320" s="5">
        <f>ROUND(Source!AV315,O320)</f>
        <v>787666.32</v>
      </c>
      <c r="G320" s="5" t="s">
        <v>11</v>
      </c>
      <c r="H320" s="5" t="s">
        <v>12</v>
      </c>
      <c r="I320" s="5"/>
      <c r="J320" s="5"/>
      <c r="K320" s="5">
        <v>225</v>
      </c>
      <c r="L320" s="5">
        <v>4</v>
      </c>
      <c r="M320" s="5">
        <v>3</v>
      </c>
      <c r="N320" s="5" t="s">
        <v>719</v>
      </c>
      <c r="O320" s="5">
        <v>2</v>
      </c>
      <c r="P320" s="5">
        <f>ROUND(Source!EN315,O320)</f>
        <v>4103741.53</v>
      </c>
      <c r="Q320" s="5"/>
      <c r="R320" s="5"/>
      <c r="S320" s="5"/>
      <c r="T320" s="5"/>
      <c r="U320" s="5"/>
      <c r="V320" s="5"/>
      <c r="W320" s="5"/>
    </row>
    <row r="321" spans="1:23" x14ac:dyDescent="0.2">
      <c r="A321" s="5">
        <v>50</v>
      </c>
      <c r="B321" s="5">
        <v>0</v>
      </c>
      <c r="C321" s="5">
        <v>0</v>
      </c>
      <c r="D321" s="5">
        <v>1</v>
      </c>
      <c r="E321" s="5">
        <v>226</v>
      </c>
      <c r="F321" s="5">
        <f>ROUND(Source!AW315,O321)</f>
        <v>787666.32</v>
      </c>
      <c r="G321" s="5" t="s">
        <v>13</v>
      </c>
      <c r="H321" s="5" t="s">
        <v>14</v>
      </c>
      <c r="I321" s="5"/>
      <c r="J321" s="5"/>
      <c r="K321" s="5">
        <v>226</v>
      </c>
      <c r="L321" s="5">
        <v>5</v>
      </c>
      <c r="M321" s="5">
        <v>3</v>
      </c>
      <c r="N321" s="5" t="s">
        <v>719</v>
      </c>
      <c r="O321" s="5">
        <v>2</v>
      </c>
      <c r="P321" s="5">
        <f>ROUND(Source!EO315,O321)</f>
        <v>4103741.53</v>
      </c>
      <c r="Q321" s="5"/>
      <c r="R321" s="5"/>
      <c r="S321" s="5"/>
      <c r="T321" s="5"/>
      <c r="U321" s="5"/>
      <c r="V321" s="5"/>
      <c r="W321" s="5"/>
    </row>
    <row r="322" spans="1:23" x14ac:dyDescent="0.2">
      <c r="A322" s="5">
        <v>50</v>
      </c>
      <c r="B322" s="5">
        <v>0</v>
      </c>
      <c r="C322" s="5">
        <v>0</v>
      </c>
      <c r="D322" s="5">
        <v>1</v>
      </c>
      <c r="E322" s="5">
        <v>227</v>
      </c>
      <c r="F322" s="5">
        <f>ROUND(Source!AX315,O322)</f>
        <v>0</v>
      </c>
      <c r="G322" s="5" t="s">
        <v>15</v>
      </c>
      <c r="H322" s="5" t="s">
        <v>16</v>
      </c>
      <c r="I322" s="5"/>
      <c r="J322" s="5"/>
      <c r="K322" s="5">
        <v>227</v>
      </c>
      <c r="L322" s="5">
        <v>6</v>
      </c>
      <c r="M322" s="5">
        <v>3</v>
      </c>
      <c r="N322" s="5" t="s">
        <v>719</v>
      </c>
      <c r="O322" s="5">
        <v>2</v>
      </c>
      <c r="P322" s="5">
        <f>ROUND(Source!EP315,O322)</f>
        <v>0</v>
      </c>
      <c r="Q322" s="5"/>
      <c r="R322" s="5"/>
      <c r="S322" s="5"/>
      <c r="T322" s="5"/>
      <c r="U322" s="5"/>
      <c r="V322" s="5"/>
      <c r="W322" s="5"/>
    </row>
    <row r="323" spans="1:23" x14ac:dyDescent="0.2">
      <c r="A323" s="5">
        <v>50</v>
      </c>
      <c r="B323" s="5">
        <v>0</v>
      </c>
      <c r="C323" s="5">
        <v>0</v>
      </c>
      <c r="D323" s="5">
        <v>1</v>
      </c>
      <c r="E323" s="5">
        <v>228</v>
      </c>
      <c r="F323" s="5">
        <f>ROUND(Source!AY315,O323)</f>
        <v>787666.32</v>
      </c>
      <c r="G323" s="5" t="s">
        <v>17</v>
      </c>
      <c r="H323" s="5" t="s">
        <v>18</v>
      </c>
      <c r="I323" s="5"/>
      <c r="J323" s="5"/>
      <c r="K323" s="5">
        <v>228</v>
      </c>
      <c r="L323" s="5">
        <v>7</v>
      </c>
      <c r="M323" s="5">
        <v>3</v>
      </c>
      <c r="N323" s="5" t="s">
        <v>719</v>
      </c>
      <c r="O323" s="5">
        <v>2</v>
      </c>
      <c r="P323" s="5">
        <f>ROUND(Source!EQ315,O323)</f>
        <v>4103741.53</v>
      </c>
      <c r="Q323" s="5"/>
      <c r="R323" s="5"/>
      <c r="S323" s="5"/>
      <c r="T323" s="5"/>
      <c r="U323" s="5"/>
      <c r="V323" s="5"/>
      <c r="W323" s="5"/>
    </row>
    <row r="324" spans="1:23" x14ac:dyDescent="0.2">
      <c r="A324" s="5">
        <v>50</v>
      </c>
      <c r="B324" s="5">
        <v>0</v>
      </c>
      <c r="C324" s="5">
        <v>0</v>
      </c>
      <c r="D324" s="5">
        <v>1</v>
      </c>
      <c r="E324" s="5">
        <v>216</v>
      </c>
      <c r="F324" s="5">
        <f>ROUND(Source!AP315,O324)</f>
        <v>0</v>
      </c>
      <c r="G324" s="5" t="s">
        <v>19</v>
      </c>
      <c r="H324" s="5" t="s">
        <v>20</v>
      </c>
      <c r="I324" s="5"/>
      <c r="J324" s="5"/>
      <c r="K324" s="5">
        <v>216</v>
      </c>
      <c r="L324" s="5">
        <v>8</v>
      </c>
      <c r="M324" s="5">
        <v>3</v>
      </c>
      <c r="N324" s="5" t="s">
        <v>719</v>
      </c>
      <c r="O324" s="5">
        <v>2</v>
      </c>
      <c r="P324" s="5">
        <f>ROUND(Source!EH315,O324)</f>
        <v>0</v>
      </c>
      <c r="Q324" s="5"/>
      <c r="R324" s="5"/>
      <c r="S324" s="5"/>
      <c r="T324" s="5"/>
      <c r="U324" s="5"/>
      <c r="V324" s="5"/>
      <c r="W324" s="5"/>
    </row>
    <row r="325" spans="1:23" x14ac:dyDescent="0.2">
      <c r="A325" s="5">
        <v>50</v>
      </c>
      <c r="B325" s="5">
        <v>0</v>
      </c>
      <c r="C325" s="5">
        <v>0</v>
      </c>
      <c r="D325" s="5">
        <v>1</v>
      </c>
      <c r="E325" s="5">
        <v>223</v>
      </c>
      <c r="F325" s="5">
        <f>ROUND(Source!AQ315,O325)</f>
        <v>0</v>
      </c>
      <c r="G325" s="5" t="s">
        <v>21</v>
      </c>
      <c r="H325" s="5" t="s">
        <v>22</v>
      </c>
      <c r="I325" s="5"/>
      <c r="J325" s="5"/>
      <c r="K325" s="5">
        <v>223</v>
      </c>
      <c r="L325" s="5">
        <v>9</v>
      </c>
      <c r="M325" s="5">
        <v>3</v>
      </c>
      <c r="N325" s="5" t="s">
        <v>719</v>
      </c>
      <c r="O325" s="5">
        <v>2</v>
      </c>
      <c r="P325" s="5">
        <f>ROUND(Source!EI315,O325)</f>
        <v>0</v>
      </c>
      <c r="Q325" s="5"/>
      <c r="R325" s="5"/>
      <c r="S325" s="5"/>
      <c r="T325" s="5"/>
      <c r="U325" s="5"/>
      <c r="V325" s="5"/>
      <c r="W325" s="5"/>
    </row>
    <row r="326" spans="1:23" x14ac:dyDescent="0.2">
      <c r="A326" s="5">
        <v>50</v>
      </c>
      <c r="B326" s="5">
        <v>0</v>
      </c>
      <c r="C326" s="5">
        <v>0</v>
      </c>
      <c r="D326" s="5">
        <v>1</v>
      </c>
      <c r="E326" s="5">
        <v>229</v>
      </c>
      <c r="F326" s="5">
        <f>ROUND(Source!AZ315,O326)</f>
        <v>0</v>
      </c>
      <c r="G326" s="5" t="s">
        <v>23</v>
      </c>
      <c r="H326" s="5" t="s">
        <v>24</v>
      </c>
      <c r="I326" s="5"/>
      <c r="J326" s="5"/>
      <c r="K326" s="5">
        <v>229</v>
      </c>
      <c r="L326" s="5">
        <v>10</v>
      </c>
      <c r="M326" s="5">
        <v>3</v>
      </c>
      <c r="N326" s="5" t="s">
        <v>719</v>
      </c>
      <c r="O326" s="5">
        <v>2</v>
      </c>
      <c r="P326" s="5">
        <f>ROUND(Source!ER315,O326)</f>
        <v>0</v>
      </c>
      <c r="Q326" s="5"/>
      <c r="R326" s="5"/>
      <c r="S326" s="5"/>
      <c r="T326" s="5"/>
      <c r="U326" s="5"/>
      <c r="V326" s="5"/>
      <c r="W326" s="5"/>
    </row>
    <row r="327" spans="1:23" x14ac:dyDescent="0.2">
      <c r="A327" s="5">
        <v>50</v>
      </c>
      <c r="B327" s="5">
        <v>0</v>
      </c>
      <c r="C327" s="5">
        <v>0</v>
      </c>
      <c r="D327" s="5">
        <v>1</v>
      </c>
      <c r="E327" s="5">
        <v>203</v>
      </c>
      <c r="F327" s="5">
        <f>ROUND(Source!Q315,O327)</f>
        <v>0</v>
      </c>
      <c r="G327" s="5" t="s">
        <v>25</v>
      </c>
      <c r="H327" s="5" t="s">
        <v>26</v>
      </c>
      <c r="I327" s="5"/>
      <c r="J327" s="5"/>
      <c r="K327" s="5">
        <v>203</v>
      </c>
      <c r="L327" s="5">
        <v>11</v>
      </c>
      <c r="M327" s="5">
        <v>3</v>
      </c>
      <c r="N327" s="5" t="s">
        <v>719</v>
      </c>
      <c r="O327" s="5">
        <v>2</v>
      </c>
      <c r="P327" s="5">
        <f>ROUND(Source!DI315,O327)</f>
        <v>0</v>
      </c>
      <c r="Q327" s="5"/>
      <c r="R327" s="5"/>
      <c r="S327" s="5"/>
      <c r="T327" s="5"/>
      <c r="U327" s="5"/>
      <c r="V327" s="5"/>
      <c r="W327" s="5"/>
    </row>
    <row r="328" spans="1:23" x14ac:dyDescent="0.2">
      <c r="A328" s="5">
        <v>50</v>
      </c>
      <c r="B328" s="5">
        <v>0</v>
      </c>
      <c r="C328" s="5">
        <v>0</v>
      </c>
      <c r="D328" s="5">
        <v>1</v>
      </c>
      <c r="E328" s="5">
        <v>231</v>
      </c>
      <c r="F328" s="5">
        <f>ROUND(Source!BB315,O328)</f>
        <v>0</v>
      </c>
      <c r="G328" s="5" t="s">
        <v>27</v>
      </c>
      <c r="H328" s="5" t="s">
        <v>28</v>
      </c>
      <c r="I328" s="5"/>
      <c r="J328" s="5"/>
      <c r="K328" s="5">
        <v>231</v>
      </c>
      <c r="L328" s="5">
        <v>12</v>
      </c>
      <c r="M328" s="5">
        <v>3</v>
      </c>
      <c r="N328" s="5" t="s">
        <v>719</v>
      </c>
      <c r="O328" s="5">
        <v>2</v>
      </c>
      <c r="P328" s="5">
        <f>ROUND(Source!ET315,O328)</f>
        <v>0</v>
      </c>
      <c r="Q328" s="5"/>
      <c r="R328" s="5"/>
      <c r="S328" s="5"/>
      <c r="T328" s="5"/>
      <c r="U328" s="5"/>
      <c r="V328" s="5"/>
      <c r="W328" s="5"/>
    </row>
    <row r="329" spans="1:23" x14ac:dyDescent="0.2">
      <c r="A329" s="5">
        <v>50</v>
      </c>
      <c r="B329" s="5">
        <v>0</v>
      </c>
      <c r="C329" s="5">
        <v>0</v>
      </c>
      <c r="D329" s="5">
        <v>1</v>
      </c>
      <c r="E329" s="5">
        <v>204</v>
      </c>
      <c r="F329" s="5">
        <f>ROUND(Source!R315,O329)</f>
        <v>0</v>
      </c>
      <c r="G329" s="5" t="s">
        <v>29</v>
      </c>
      <c r="H329" s="5" t="s">
        <v>30</v>
      </c>
      <c r="I329" s="5"/>
      <c r="J329" s="5"/>
      <c r="K329" s="5">
        <v>204</v>
      </c>
      <c r="L329" s="5">
        <v>13</v>
      </c>
      <c r="M329" s="5">
        <v>3</v>
      </c>
      <c r="N329" s="5" t="s">
        <v>719</v>
      </c>
      <c r="O329" s="5">
        <v>2</v>
      </c>
      <c r="P329" s="5">
        <f>ROUND(Source!DJ315,O329)</f>
        <v>0</v>
      </c>
      <c r="Q329" s="5"/>
      <c r="R329" s="5"/>
      <c r="S329" s="5"/>
      <c r="T329" s="5"/>
      <c r="U329" s="5"/>
      <c r="V329" s="5"/>
      <c r="W329" s="5"/>
    </row>
    <row r="330" spans="1:23" x14ac:dyDescent="0.2">
      <c r="A330" s="5">
        <v>50</v>
      </c>
      <c r="B330" s="5">
        <v>0</v>
      </c>
      <c r="C330" s="5">
        <v>0</v>
      </c>
      <c r="D330" s="5">
        <v>1</v>
      </c>
      <c r="E330" s="5">
        <v>205</v>
      </c>
      <c r="F330" s="5">
        <f>ROUND(Source!S315,O330)</f>
        <v>0</v>
      </c>
      <c r="G330" s="5" t="s">
        <v>31</v>
      </c>
      <c r="H330" s="5" t="s">
        <v>32</v>
      </c>
      <c r="I330" s="5"/>
      <c r="J330" s="5"/>
      <c r="K330" s="5">
        <v>205</v>
      </c>
      <c r="L330" s="5">
        <v>14</v>
      </c>
      <c r="M330" s="5">
        <v>3</v>
      </c>
      <c r="N330" s="5" t="s">
        <v>719</v>
      </c>
      <c r="O330" s="5">
        <v>2</v>
      </c>
      <c r="P330" s="5">
        <f>ROUND(Source!DK315,O330)</f>
        <v>0</v>
      </c>
      <c r="Q330" s="5"/>
      <c r="R330" s="5"/>
      <c r="S330" s="5"/>
      <c r="T330" s="5"/>
      <c r="U330" s="5"/>
      <c r="V330" s="5"/>
      <c r="W330" s="5"/>
    </row>
    <row r="331" spans="1:23" x14ac:dyDescent="0.2">
      <c r="A331" s="5">
        <v>50</v>
      </c>
      <c r="B331" s="5">
        <v>0</v>
      </c>
      <c r="C331" s="5">
        <v>0</v>
      </c>
      <c r="D331" s="5">
        <v>1</v>
      </c>
      <c r="E331" s="5">
        <v>232</v>
      </c>
      <c r="F331" s="5">
        <f>ROUND(Source!BC315,O331)</f>
        <v>0</v>
      </c>
      <c r="G331" s="5" t="s">
        <v>33</v>
      </c>
      <c r="H331" s="5" t="s">
        <v>34</v>
      </c>
      <c r="I331" s="5"/>
      <c r="J331" s="5"/>
      <c r="K331" s="5">
        <v>232</v>
      </c>
      <c r="L331" s="5">
        <v>15</v>
      </c>
      <c r="M331" s="5">
        <v>3</v>
      </c>
      <c r="N331" s="5" t="s">
        <v>719</v>
      </c>
      <c r="O331" s="5">
        <v>2</v>
      </c>
      <c r="P331" s="5">
        <f>ROUND(Source!EU315,O331)</f>
        <v>0</v>
      </c>
      <c r="Q331" s="5"/>
      <c r="R331" s="5"/>
      <c r="S331" s="5"/>
      <c r="T331" s="5"/>
      <c r="U331" s="5"/>
      <c r="V331" s="5"/>
      <c r="W331" s="5"/>
    </row>
    <row r="332" spans="1:23" x14ac:dyDescent="0.2">
      <c r="A332" s="5">
        <v>50</v>
      </c>
      <c r="B332" s="5">
        <v>0</v>
      </c>
      <c r="C332" s="5">
        <v>0</v>
      </c>
      <c r="D332" s="5">
        <v>1</v>
      </c>
      <c r="E332" s="5">
        <v>214</v>
      </c>
      <c r="F332" s="5">
        <f>ROUND(Source!AS315,O332)</f>
        <v>787666.32</v>
      </c>
      <c r="G332" s="5" t="s">
        <v>35</v>
      </c>
      <c r="H332" s="5" t="s">
        <v>36</v>
      </c>
      <c r="I332" s="5"/>
      <c r="J332" s="5"/>
      <c r="K332" s="5">
        <v>214</v>
      </c>
      <c r="L332" s="5">
        <v>16</v>
      </c>
      <c r="M332" s="5">
        <v>3</v>
      </c>
      <c r="N332" s="5" t="s">
        <v>719</v>
      </c>
      <c r="O332" s="5">
        <v>2</v>
      </c>
      <c r="P332" s="5">
        <f>ROUND(Source!EK315,O332)</f>
        <v>4103741.53</v>
      </c>
      <c r="Q332" s="5"/>
      <c r="R332" s="5"/>
      <c r="S332" s="5"/>
      <c r="T332" s="5"/>
      <c r="U332" s="5"/>
      <c r="V332" s="5"/>
      <c r="W332" s="5"/>
    </row>
    <row r="333" spans="1:23" x14ac:dyDescent="0.2">
      <c r="A333" s="5">
        <v>50</v>
      </c>
      <c r="B333" s="5">
        <v>0</v>
      </c>
      <c r="C333" s="5">
        <v>0</v>
      </c>
      <c r="D333" s="5">
        <v>1</v>
      </c>
      <c r="E333" s="5">
        <v>215</v>
      </c>
      <c r="F333" s="5">
        <f>ROUND(Source!AT315,O333)</f>
        <v>0</v>
      </c>
      <c r="G333" s="5" t="s">
        <v>37</v>
      </c>
      <c r="H333" s="5" t="s">
        <v>38</v>
      </c>
      <c r="I333" s="5"/>
      <c r="J333" s="5"/>
      <c r="K333" s="5">
        <v>215</v>
      </c>
      <c r="L333" s="5">
        <v>17</v>
      </c>
      <c r="M333" s="5">
        <v>3</v>
      </c>
      <c r="N333" s="5" t="s">
        <v>719</v>
      </c>
      <c r="O333" s="5">
        <v>2</v>
      </c>
      <c r="P333" s="5">
        <f>ROUND(Source!EL315,O333)</f>
        <v>0</v>
      </c>
      <c r="Q333" s="5"/>
      <c r="R333" s="5"/>
      <c r="S333" s="5"/>
      <c r="T333" s="5"/>
      <c r="U333" s="5"/>
      <c r="V333" s="5"/>
      <c r="W333" s="5"/>
    </row>
    <row r="334" spans="1:23" x14ac:dyDescent="0.2">
      <c r="A334" s="5">
        <v>50</v>
      </c>
      <c r="B334" s="5">
        <v>0</v>
      </c>
      <c r="C334" s="5">
        <v>0</v>
      </c>
      <c r="D334" s="5">
        <v>1</v>
      </c>
      <c r="E334" s="5">
        <v>217</v>
      </c>
      <c r="F334" s="5">
        <f>ROUND(Source!AU315,O334)</f>
        <v>0</v>
      </c>
      <c r="G334" s="5" t="s">
        <v>39</v>
      </c>
      <c r="H334" s="5" t="s">
        <v>40</v>
      </c>
      <c r="I334" s="5"/>
      <c r="J334" s="5"/>
      <c r="K334" s="5">
        <v>217</v>
      </c>
      <c r="L334" s="5">
        <v>18</v>
      </c>
      <c r="M334" s="5">
        <v>3</v>
      </c>
      <c r="N334" s="5" t="s">
        <v>719</v>
      </c>
      <c r="O334" s="5">
        <v>2</v>
      </c>
      <c r="P334" s="5">
        <f>ROUND(Source!EM315,O334)</f>
        <v>0</v>
      </c>
      <c r="Q334" s="5"/>
      <c r="R334" s="5"/>
      <c r="S334" s="5"/>
      <c r="T334" s="5"/>
      <c r="U334" s="5"/>
      <c r="V334" s="5"/>
      <c r="W334" s="5"/>
    </row>
    <row r="335" spans="1:23" x14ac:dyDescent="0.2">
      <c r="A335" s="5">
        <v>50</v>
      </c>
      <c r="B335" s="5">
        <v>0</v>
      </c>
      <c r="C335" s="5">
        <v>0</v>
      </c>
      <c r="D335" s="5">
        <v>1</v>
      </c>
      <c r="E335" s="5">
        <v>230</v>
      </c>
      <c r="F335" s="5">
        <f>ROUND(Source!BA315,O335)</f>
        <v>0</v>
      </c>
      <c r="G335" s="5" t="s">
        <v>41</v>
      </c>
      <c r="H335" s="5" t="s">
        <v>42</v>
      </c>
      <c r="I335" s="5"/>
      <c r="J335" s="5"/>
      <c r="K335" s="5">
        <v>230</v>
      </c>
      <c r="L335" s="5">
        <v>19</v>
      </c>
      <c r="M335" s="5">
        <v>3</v>
      </c>
      <c r="N335" s="5" t="s">
        <v>719</v>
      </c>
      <c r="O335" s="5">
        <v>2</v>
      </c>
      <c r="P335" s="5">
        <f>ROUND(Source!ES315,O335)</f>
        <v>0</v>
      </c>
      <c r="Q335" s="5"/>
      <c r="R335" s="5"/>
      <c r="S335" s="5"/>
      <c r="T335" s="5"/>
      <c r="U335" s="5"/>
      <c r="V335" s="5"/>
      <c r="W335" s="5"/>
    </row>
    <row r="336" spans="1:23" x14ac:dyDescent="0.2">
      <c r="A336" s="5">
        <v>50</v>
      </c>
      <c r="B336" s="5">
        <v>0</v>
      </c>
      <c r="C336" s="5">
        <v>0</v>
      </c>
      <c r="D336" s="5">
        <v>1</v>
      </c>
      <c r="E336" s="5">
        <v>206</v>
      </c>
      <c r="F336" s="5">
        <f>ROUND(Source!T315,O336)</f>
        <v>0</v>
      </c>
      <c r="G336" s="5" t="s">
        <v>43</v>
      </c>
      <c r="H336" s="5" t="s">
        <v>44</v>
      </c>
      <c r="I336" s="5"/>
      <c r="J336" s="5"/>
      <c r="K336" s="5">
        <v>206</v>
      </c>
      <c r="L336" s="5">
        <v>20</v>
      </c>
      <c r="M336" s="5">
        <v>3</v>
      </c>
      <c r="N336" s="5" t="s">
        <v>719</v>
      </c>
      <c r="O336" s="5">
        <v>2</v>
      </c>
      <c r="P336" s="5">
        <f>ROUND(Source!DL315,O336)</f>
        <v>0</v>
      </c>
      <c r="Q336" s="5"/>
      <c r="R336" s="5"/>
      <c r="S336" s="5"/>
      <c r="T336" s="5"/>
      <c r="U336" s="5"/>
      <c r="V336" s="5"/>
      <c r="W336" s="5"/>
    </row>
    <row r="337" spans="1:206" x14ac:dyDescent="0.2">
      <c r="A337" s="5">
        <v>50</v>
      </c>
      <c r="B337" s="5">
        <v>0</v>
      </c>
      <c r="C337" s="5">
        <v>0</v>
      </c>
      <c r="D337" s="5">
        <v>1</v>
      </c>
      <c r="E337" s="5">
        <v>207</v>
      </c>
      <c r="F337" s="5">
        <f>Source!U315</f>
        <v>0</v>
      </c>
      <c r="G337" s="5" t="s">
        <v>45</v>
      </c>
      <c r="H337" s="5" t="s">
        <v>46</v>
      </c>
      <c r="I337" s="5"/>
      <c r="J337" s="5"/>
      <c r="K337" s="5">
        <v>207</v>
      </c>
      <c r="L337" s="5">
        <v>21</v>
      </c>
      <c r="M337" s="5">
        <v>3</v>
      </c>
      <c r="N337" s="5" t="s">
        <v>719</v>
      </c>
      <c r="O337" s="5">
        <v>-1</v>
      </c>
      <c r="P337" s="5">
        <f>Source!DM315</f>
        <v>0</v>
      </c>
      <c r="Q337" s="5"/>
      <c r="R337" s="5"/>
      <c r="S337" s="5"/>
      <c r="T337" s="5"/>
      <c r="U337" s="5"/>
      <c r="V337" s="5"/>
      <c r="W337" s="5"/>
    </row>
    <row r="338" spans="1:206" x14ac:dyDescent="0.2">
      <c r="A338" s="5">
        <v>50</v>
      </c>
      <c r="B338" s="5">
        <v>0</v>
      </c>
      <c r="C338" s="5">
        <v>0</v>
      </c>
      <c r="D338" s="5">
        <v>1</v>
      </c>
      <c r="E338" s="5">
        <v>208</v>
      </c>
      <c r="F338" s="5">
        <f>Source!V315</f>
        <v>0</v>
      </c>
      <c r="G338" s="5" t="s">
        <v>47</v>
      </c>
      <c r="H338" s="5" t="s">
        <v>48</v>
      </c>
      <c r="I338" s="5"/>
      <c r="J338" s="5"/>
      <c r="K338" s="5">
        <v>208</v>
      </c>
      <c r="L338" s="5">
        <v>22</v>
      </c>
      <c r="M338" s="5">
        <v>3</v>
      </c>
      <c r="N338" s="5" t="s">
        <v>719</v>
      </c>
      <c r="O338" s="5">
        <v>-1</v>
      </c>
      <c r="P338" s="5">
        <f>Source!DN315</f>
        <v>0</v>
      </c>
      <c r="Q338" s="5"/>
      <c r="R338" s="5"/>
      <c r="S338" s="5"/>
      <c r="T338" s="5"/>
      <c r="U338" s="5"/>
      <c r="V338" s="5"/>
      <c r="W338" s="5"/>
    </row>
    <row r="339" spans="1:206" x14ac:dyDescent="0.2">
      <c r="A339" s="5">
        <v>50</v>
      </c>
      <c r="B339" s="5">
        <v>0</v>
      </c>
      <c r="C339" s="5">
        <v>0</v>
      </c>
      <c r="D339" s="5">
        <v>1</v>
      </c>
      <c r="E339" s="5">
        <v>209</v>
      </c>
      <c r="F339" s="5">
        <f>ROUND(Source!W315,O339)</f>
        <v>0</v>
      </c>
      <c r="G339" s="5" t="s">
        <v>49</v>
      </c>
      <c r="H339" s="5" t="s">
        <v>50</v>
      </c>
      <c r="I339" s="5"/>
      <c r="J339" s="5"/>
      <c r="K339" s="5">
        <v>209</v>
      </c>
      <c r="L339" s="5">
        <v>23</v>
      </c>
      <c r="M339" s="5">
        <v>3</v>
      </c>
      <c r="N339" s="5" t="s">
        <v>719</v>
      </c>
      <c r="O339" s="5">
        <v>2</v>
      </c>
      <c r="P339" s="5">
        <f>ROUND(Source!DO315,O339)</f>
        <v>0</v>
      </c>
      <c r="Q339" s="5"/>
      <c r="R339" s="5"/>
      <c r="S339" s="5"/>
      <c r="T339" s="5"/>
      <c r="U339" s="5"/>
      <c r="V339" s="5"/>
      <c r="W339" s="5"/>
    </row>
    <row r="340" spans="1:206" x14ac:dyDescent="0.2">
      <c r="A340" s="5">
        <v>50</v>
      </c>
      <c r="B340" s="5">
        <v>0</v>
      </c>
      <c r="C340" s="5">
        <v>0</v>
      </c>
      <c r="D340" s="5">
        <v>1</v>
      </c>
      <c r="E340" s="5">
        <v>210</v>
      </c>
      <c r="F340" s="5">
        <f>ROUND(Source!X315,O340)</f>
        <v>0</v>
      </c>
      <c r="G340" s="5" t="s">
        <v>51</v>
      </c>
      <c r="H340" s="5" t="s">
        <v>52</v>
      </c>
      <c r="I340" s="5"/>
      <c r="J340" s="5"/>
      <c r="K340" s="5">
        <v>210</v>
      </c>
      <c r="L340" s="5">
        <v>24</v>
      </c>
      <c r="M340" s="5">
        <v>3</v>
      </c>
      <c r="N340" s="5" t="s">
        <v>719</v>
      </c>
      <c r="O340" s="5">
        <v>2</v>
      </c>
      <c r="P340" s="5">
        <f>ROUND(Source!DP315,O340)</f>
        <v>0</v>
      </c>
      <c r="Q340" s="5"/>
      <c r="R340" s="5"/>
      <c r="S340" s="5"/>
      <c r="T340" s="5"/>
      <c r="U340" s="5"/>
      <c r="V340" s="5"/>
      <c r="W340" s="5"/>
    </row>
    <row r="341" spans="1:206" x14ac:dyDescent="0.2">
      <c r="A341" s="5">
        <v>50</v>
      </c>
      <c r="B341" s="5">
        <v>0</v>
      </c>
      <c r="C341" s="5">
        <v>0</v>
      </c>
      <c r="D341" s="5">
        <v>1</v>
      </c>
      <c r="E341" s="5">
        <v>211</v>
      </c>
      <c r="F341" s="5">
        <f>ROUND(Source!Y315,O341)</f>
        <v>0</v>
      </c>
      <c r="G341" s="5" t="s">
        <v>53</v>
      </c>
      <c r="H341" s="5" t="s">
        <v>54</v>
      </c>
      <c r="I341" s="5"/>
      <c r="J341" s="5"/>
      <c r="K341" s="5">
        <v>211</v>
      </c>
      <c r="L341" s="5">
        <v>25</v>
      </c>
      <c r="M341" s="5">
        <v>3</v>
      </c>
      <c r="N341" s="5" t="s">
        <v>719</v>
      </c>
      <c r="O341" s="5">
        <v>2</v>
      </c>
      <c r="P341" s="5">
        <f>ROUND(Source!DQ315,O341)</f>
        <v>0</v>
      </c>
      <c r="Q341" s="5"/>
      <c r="R341" s="5"/>
      <c r="S341" s="5"/>
      <c r="T341" s="5"/>
      <c r="U341" s="5"/>
      <c r="V341" s="5"/>
      <c r="W341" s="5"/>
    </row>
    <row r="342" spans="1:206" x14ac:dyDescent="0.2">
      <c r="A342" s="5">
        <v>50</v>
      </c>
      <c r="B342" s="5">
        <v>0</v>
      </c>
      <c r="C342" s="5">
        <v>0</v>
      </c>
      <c r="D342" s="5">
        <v>1</v>
      </c>
      <c r="E342" s="5">
        <v>224</v>
      </c>
      <c r="F342" s="5">
        <f>ROUND(Source!AR315,O342)</f>
        <v>787666.32</v>
      </c>
      <c r="G342" s="5" t="s">
        <v>55</v>
      </c>
      <c r="H342" s="5" t="s">
        <v>56</v>
      </c>
      <c r="I342" s="5"/>
      <c r="J342" s="5"/>
      <c r="K342" s="5">
        <v>224</v>
      </c>
      <c r="L342" s="5">
        <v>26</v>
      </c>
      <c r="M342" s="5">
        <v>3</v>
      </c>
      <c r="N342" s="5" t="s">
        <v>719</v>
      </c>
      <c r="O342" s="5">
        <v>2</v>
      </c>
      <c r="P342" s="5">
        <f>ROUND(Source!EJ315,O342)</f>
        <v>4103741.53</v>
      </c>
      <c r="Q342" s="5"/>
      <c r="R342" s="5"/>
      <c r="S342" s="5"/>
      <c r="T342" s="5"/>
      <c r="U342" s="5"/>
      <c r="V342" s="5"/>
      <c r="W342" s="5"/>
    </row>
    <row r="344" spans="1:206" x14ac:dyDescent="0.2">
      <c r="A344" s="3">
        <v>51</v>
      </c>
      <c r="B344" s="3">
        <f>B20</f>
        <v>1</v>
      </c>
      <c r="C344" s="3">
        <f>A20</f>
        <v>3</v>
      </c>
      <c r="D344" s="3">
        <f>ROW(A20)</f>
        <v>20</v>
      </c>
      <c r="E344" s="3"/>
      <c r="F344" s="3" t="str">
        <f>IF(F20&lt;&gt;"",F20,"")</f>
        <v>02-02-01</v>
      </c>
      <c r="G344" s="3" t="str">
        <f>IF(G20&lt;&gt;"",G20,"")</f>
        <v>капремонт котла КВГМ-20-150</v>
      </c>
      <c r="H344" s="3">
        <v>0</v>
      </c>
      <c r="I344" s="3"/>
      <c r="J344" s="3"/>
      <c r="K344" s="3"/>
      <c r="L344" s="3"/>
      <c r="M344" s="3"/>
      <c r="N344" s="3"/>
      <c r="O344" s="3">
        <f t="shared" ref="O344:T344" si="317">ROUND(O53+O115+O183+O269+O315+AB344,2)</f>
        <v>1049083.24</v>
      </c>
      <c r="P344" s="3">
        <f t="shared" si="317"/>
        <v>933595.94</v>
      </c>
      <c r="Q344" s="3">
        <f t="shared" si="317"/>
        <v>57116.69</v>
      </c>
      <c r="R344" s="3">
        <f t="shared" si="317"/>
        <v>4738.47</v>
      </c>
      <c r="S344" s="3">
        <f t="shared" si="317"/>
        <v>58370.61</v>
      </c>
      <c r="T344" s="3">
        <f t="shared" si="317"/>
        <v>0</v>
      </c>
      <c r="U344" s="3">
        <f>U53+U115+U183+U269+U315+AH344</f>
        <v>6288.609316</v>
      </c>
      <c r="V344" s="3">
        <f>V53+V115+V183+V269+V315+AI344</f>
        <v>0</v>
      </c>
      <c r="W344" s="3">
        <f>ROUND(W53+W115+W183+W269+W315+AJ344,2)</f>
        <v>0</v>
      </c>
      <c r="X344" s="3">
        <f>ROUND(X53+X115+X183+X269+X315+AK344,2)</f>
        <v>52959.19</v>
      </c>
      <c r="Y344" s="3">
        <f>ROUND(Y53+Y115+Y183+Y269+Y315+AL344,2)</f>
        <v>38274.1</v>
      </c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>
        <f t="shared" ref="AO344:BC344" si="318">ROUND(AO53+AO115+AO183+AO269+AO315+BX344,2)</f>
        <v>0</v>
      </c>
      <c r="AP344" s="3">
        <f t="shared" si="318"/>
        <v>0</v>
      </c>
      <c r="AQ344" s="3">
        <f t="shared" si="318"/>
        <v>0</v>
      </c>
      <c r="AR344" s="3">
        <f t="shared" si="318"/>
        <v>1140316.53</v>
      </c>
      <c r="AS344" s="3">
        <f t="shared" si="318"/>
        <v>960140.76</v>
      </c>
      <c r="AT344" s="3">
        <f t="shared" si="318"/>
        <v>180175.77</v>
      </c>
      <c r="AU344" s="3">
        <f t="shared" si="318"/>
        <v>0</v>
      </c>
      <c r="AV344" s="3">
        <f t="shared" si="318"/>
        <v>933595.94</v>
      </c>
      <c r="AW344" s="3">
        <f t="shared" si="318"/>
        <v>933595.94</v>
      </c>
      <c r="AX344" s="3">
        <f t="shared" si="318"/>
        <v>0</v>
      </c>
      <c r="AY344" s="3">
        <f t="shared" si="318"/>
        <v>933595.94</v>
      </c>
      <c r="AZ344" s="3">
        <f t="shared" si="318"/>
        <v>0</v>
      </c>
      <c r="BA344" s="3">
        <f t="shared" si="318"/>
        <v>0</v>
      </c>
      <c r="BB344" s="3">
        <f t="shared" si="318"/>
        <v>0</v>
      </c>
      <c r="BC344" s="3">
        <f t="shared" si="318"/>
        <v>0</v>
      </c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4">
        <f t="shared" ref="DG344:DL344" si="319">ROUND(DG53+DG115+DG183+DG269+DG315+DT344,2)</f>
        <v>6387191.3499999996</v>
      </c>
      <c r="DH344" s="4">
        <f t="shared" si="319"/>
        <v>4864034.7300000004</v>
      </c>
      <c r="DI344" s="4">
        <f t="shared" si="319"/>
        <v>439798.33</v>
      </c>
      <c r="DJ344" s="4">
        <f t="shared" si="319"/>
        <v>87946.54</v>
      </c>
      <c r="DK344" s="4">
        <f t="shared" si="319"/>
        <v>1083358.29</v>
      </c>
      <c r="DL344" s="4">
        <f t="shared" si="319"/>
        <v>0</v>
      </c>
      <c r="DM344" s="4">
        <f>DM53+DM115+DM183+DM269+DM315+DZ344</f>
        <v>6288.609316</v>
      </c>
      <c r="DN344" s="4">
        <f>DN53+DN115+DN183+DN269+DN315+EA344</f>
        <v>0</v>
      </c>
      <c r="DO344" s="4">
        <f>ROUND(DO53+DO115+DO183+DO269+DO315+EB344,2)</f>
        <v>0</v>
      </c>
      <c r="DP344" s="4">
        <f>ROUND(DP53+DP115+DP183+DP269+DP315+EC344,2)</f>
        <v>835171.28</v>
      </c>
      <c r="DQ344" s="4">
        <f>ROUND(DQ53+DQ115+DQ183+DQ269+DQ315+ED344,2)</f>
        <v>567961.86</v>
      </c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>
        <f t="shared" ref="EG344:EU344" si="320">ROUND(EG53+EG115+EG183+EG269+EG315+FP344,2)</f>
        <v>0</v>
      </c>
      <c r="EH344" s="4">
        <f t="shared" si="320"/>
        <v>0</v>
      </c>
      <c r="EI344" s="4">
        <f t="shared" si="320"/>
        <v>0</v>
      </c>
      <c r="EJ344" s="4">
        <f t="shared" si="320"/>
        <v>7790324.4900000002</v>
      </c>
      <c r="EK344" s="4">
        <f t="shared" si="320"/>
        <v>5316461.1399999997</v>
      </c>
      <c r="EL344" s="4">
        <f t="shared" si="320"/>
        <v>2473863.35</v>
      </c>
      <c r="EM344" s="4">
        <f t="shared" si="320"/>
        <v>0</v>
      </c>
      <c r="EN344" s="4">
        <f t="shared" si="320"/>
        <v>4864034.7300000004</v>
      </c>
      <c r="EO344" s="4">
        <f t="shared" si="320"/>
        <v>4864034.7300000004</v>
      </c>
      <c r="EP344" s="4">
        <f t="shared" si="320"/>
        <v>0</v>
      </c>
      <c r="EQ344" s="4">
        <f t="shared" si="320"/>
        <v>4864034.7300000004</v>
      </c>
      <c r="ER344" s="4">
        <f t="shared" si="320"/>
        <v>0</v>
      </c>
      <c r="ES344" s="4">
        <f t="shared" si="320"/>
        <v>0</v>
      </c>
      <c r="ET344" s="4">
        <f t="shared" si="320"/>
        <v>0</v>
      </c>
      <c r="EU344" s="4">
        <f t="shared" si="320"/>
        <v>0</v>
      </c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>
        <v>0</v>
      </c>
    </row>
    <row r="346" spans="1:206" x14ac:dyDescent="0.2">
      <c r="A346" s="5">
        <v>50</v>
      </c>
      <c r="B346" s="5">
        <v>1</v>
      </c>
      <c r="C346" s="5">
        <v>0</v>
      </c>
      <c r="D346" s="5">
        <v>1</v>
      </c>
      <c r="E346" s="5">
        <v>201</v>
      </c>
      <c r="F346" s="5">
        <f>ROUND(Source!O344,O346)</f>
        <v>1049083.24</v>
      </c>
      <c r="G346" s="5" t="s">
        <v>5</v>
      </c>
      <c r="H346" s="5" t="s">
        <v>6</v>
      </c>
      <c r="I346" s="5"/>
      <c r="J346" s="5"/>
      <c r="K346" s="5">
        <v>201</v>
      </c>
      <c r="L346" s="5">
        <v>1</v>
      </c>
      <c r="M346" s="5">
        <v>0</v>
      </c>
      <c r="N346" s="5" t="s">
        <v>719</v>
      </c>
      <c r="O346" s="5">
        <v>2</v>
      </c>
      <c r="P346" s="5">
        <f>ROUND(Source!DG344,O346)</f>
        <v>6387191.3499999996</v>
      </c>
      <c r="Q346" s="5"/>
      <c r="R346" s="5"/>
      <c r="S346" s="5"/>
      <c r="T346" s="5"/>
      <c r="U346" s="5"/>
      <c r="V346" s="5"/>
      <c r="W346" s="5"/>
    </row>
    <row r="347" spans="1:206" x14ac:dyDescent="0.2">
      <c r="A347" s="5">
        <v>50</v>
      </c>
      <c r="B347" s="5">
        <v>0</v>
      </c>
      <c r="C347" s="5">
        <v>0</v>
      </c>
      <c r="D347" s="5">
        <v>1</v>
      </c>
      <c r="E347" s="5">
        <v>202</v>
      </c>
      <c r="F347" s="5">
        <f>ROUND(Source!P344,O347)</f>
        <v>933595.94</v>
      </c>
      <c r="G347" s="5" t="s">
        <v>7</v>
      </c>
      <c r="H347" s="5" t="s">
        <v>8</v>
      </c>
      <c r="I347" s="5"/>
      <c r="J347" s="5"/>
      <c r="K347" s="5">
        <v>202</v>
      </c>
      <c r="L347" s="5">
        <v>2</v>
      </c>
      <c r="M347" s="5">
        <v>3</v>
      </c>
      <c r="N347" s="5" t="s">
        <v>719</v>
      </c>
      <c r="O347" s="5">
        <v>2</v>
      </c>
      <c r="P347" s="5">
        <f>ROUND(Source!DH344,O347)</f>
        <v>4864034.7300000004</v>
      </c>
      <c r="Q347" s="5"/>
      <c r="R347" s="5"/>
      <c r="S347" s="5"/>
      <c r="T347" s="5"/>
      <c r="U347" s="5"/>
      <c r="V347" s="5"/>
      <c r="W347" s="5"/>
    </row>
    <row r="348" spans="1:206" x14ac:dyDescent="0.2">
      <c r="A348" s="5">
        <v>50</v>
      </c>
      <c r="B348" s="5">
        <v>0</v>
      </c>
      <c r="C348" s="5">
        <v>0</v>
      </c>
      <c r="D348" s="5">
        <v>1</v>
      </c>
      <c r="E348" s="5">
        <v>222</v>
      </c>
      <c r="F348" s="5">
        <f>ROUND(Source!AO344,O348)</f>
        <v>0</v>
      </c>
      <c r="G348" s="5" t="s">
        <v>9</v>
      </c>
      <c r="H348" s="5" t="s">
        <v>10</v>
      </c>
      <c r="I348" s="5"/>
      <c r="J348" s="5"/>
      <c r="K348" s="5">
        <v>222</v>
      </c>
      <c r="L348" s="5">
        <v>3</v>
      </c>
      <c r="M348" s="5">
        <v>3</v>
      </c>
      <c r="N348" s="5" t="s">
        <v>719</v>
      </c>
      <c r="O348" s="5">
        <v>2</v>
      </c>
      <c r="P348" s="5">
        <f>ROUND(Source!EG344,O348)</f>
        <v>0</v>
      </c>
      <c r="Q348" s="5"/>
      <c r="R348" s="5"/>
      <c r="S348" s="5"/>
      <c r="T348" s="5"/>
      <c r="U348" s="5"/>
      <c r="V348" s="5"/>
      <c r="W348" s="5"/>
    </row>
    <row r="349" spans="1:206" x14ac:dyDescent="0.2">
      <c r="A349" s="5">
        <v>50</v>
      </c>
      <c r="B349" s="5">
        <v>0</v>
      </c>
      <c r="C349" s="5">
        <v>0</v>
      </c>
      <c r="D349" s="5">
        <v>1</v>
      </c>
      <c r="E349" s="5">
        <v>225</v>
      </c>
      <c r="F349" s="5">
        <f>ROUND(Source!AV344,O349)</f>
        <v>933595.94</v>
      </c>
      <c r="G349" s="5" t="s">
        <v>11</v>
      </c>
      <c r="H349" s="5" t="s">
        <v>12</v>
      </c>
      <c r="I349" s="5"/>
      <c r="J349" s="5"/>
      <c r="K349" s="5">
        <v>225</v>
      </c>
      <c r="L349" s="5">
        <v>4</v>
      </c>
      <c r="M349" s="5">
        <v>3</v>
      </c>
      <c r="N349" s="5" t="s">
        <v>719</v>
      </c>
      <c r="O349" s="5">
        <v>2</v>
      </c>
      <c r="P349" s="5">
        <f>ROUND(Source!EN344,O349)</f>
        <v>4864034.7300000004</v>
      </c>
      <c r="Q349" s="5"/>
      <c r="R349" s="5"/>
      <c r="S349" s="5"/>
      <c r="T349" s="5"/>
      <c r="U349" s="5"/>
      <c r="V349" s="5"/>
      <c r="W349" s="5"/>
    </row>
    <row r="350" spans="1:206" x14ac:dyDescent="0.2">
      <c r="A350" s="5">
        <v>50</v>
      </c>
      <c r="B350" s="5">
        <v>0</v>
      </c>
      <c r="C350" s="5">
        <v>0</v>
      </c>
      <c r="D350" s="5">
        <v>1</v>
      </c>
      <c r="E350" s="5">
        <v>226</v>
      </c>
      <c r="F350" s="5">
        <f>ROUND(Source!AW344,O350)</f>
        <v>933595.94</v>
      </c>
      <c r="G350" s="5" t="s">
        <v>13</v>
      </c>
      <c r="H350" s="5" t="s">
        <v>14</v>
      </c>
      <c r="I350" s="5"/>
      <c r="J350" s="5"/>
      <c r="K350" s="5">
        <v>226</v>
      </c>
      <c r="L350" s="5">
        <v>5</v>
      </c>
      <c r="M350" s="5">
        <v>3</v>
      </c>
      <c r="N350" s="5" t="s">
        <v>719</v>
      </c>
      <c r="O350" s="5">
        <v>2</v>
      </c>
      <c r="P350" s="5">
        <f>ROUND(Source!EO344,O350)</f>
        <v>4864034.7300000004</v>
      </c>
      <c r="Q350" s="5"/>
      <c r="R350" s="5"/>
      <c r="S350" s="5"/>
      <c r="T350" s="5"/>
      <c r="U350" s="5"/>
      <c r="V350" s="5"/>
      <c r="W350" s="5"/>
    </row>
    <row r="351" spans="1:206" x14ac:dyDescent="0.2">
      <c r="A351" s="5">
        <v>50</v>
      </c>
      <c r="B351" s="5">
        <v>0</v>
      </c>
      <c r="C351" s="5">
        <v>0</v>
      </c>
      <c r="D351" s="5">
        <v>1</v>
      </c>
      <c r="E351" s="5">
        <v>227</v>
      </c>
      <c r="F351" s="5">
        <f>ROUND(Source!AX344,O351)</f>
        <v>0</v>
      </c>
      <c r="G351" s="5" t="s">
        <v>15</v>
      </c>
      <c r="H351" s="5" t="s">
        <v>16</v>
      </c>
      <c r="I351" s="5"/>
      <c r="J351" s="5"/>
      <c r="K351" s="5">
        <v>227</v>
      </c>
      <c r="L351" s="5">
        <v>6</v>
      </c>
      <c r="M351" s="5">
        <v>3</v>
      </c>
      <c r="N351" s="5" t="s">
        <v>719</v>
      </c>
      <c r="O351" s="5">
        <v>2</v>
      </c>
      <c r="P351" s="5">
        <f>ROUND(Source!EP344,O351)</f>
        <v>0</v>
      </c>
      <c r="Q351" s="5"/>
      <c r="R351" s="5"/>
      <c r="S351" s="5"/>
      <c r="T351" s="5"/>
      <c r="U351" s="5"/>
      <c r="V351" s="5"/>
      <c r="W351" s="5"/>
    </row>
    <row r="352" spans="1:206" x14ac:dyDescent="0.2">
      <c r="A352" s="5">
        <v>50</v>
      </c>
      <c r="B352" s="5">
        <v>0</v>
      </c>
      <c r="C352" s="5">
        <v>0</v>
      </c>
      <c r="D352" s="5">
        <v>1</v>
      </c>
      <c r="E352" s="5">
        <v>228</v>
      </c>
      <c r="F352" s="5">
        <f>ROUND(Source!AY344,O352)</f>
        <v>933595.94</v>
      </c>
      <c r="G352" s="5" t="s">
        <v>17</v>
      </c>
      <c r="H352" s="5" t="s">
        <v>18</v>
      </c>
      <c r="I352" s="5"/>
      <c r="J352" s="5"/>
      <c r="K352" s="5">
        <v>228</v>
      </c>
      <c r="L352" s="5">
        <v>7</v>
      </c>
      <c r="M352" s="5">
        <v>3</v>
      </c>
      <c r="N352" s="5" t="s">
        <v>719</v>
      </c>
      <c r="O352" s="5">
        <v>2</v>
      </c>
      <c r="P352" s="5">
        <f>ROUND(Source!EQ344,O352)</f>
        <v>4864034.7300000004</v>
      </c>
      <c r="Q352" s="5"/>
      <c r="R352" s="5"/>
      <c r="S352" s="5"/>
      <c r="T352" s="5"/>
      <c r="U352" s="5"/>
      <c r="V352" s="5"/>
      <c r="W352" s="5"/>
    </row>
    <row r="353" spans="1:23" x14ac:dyDescent="0.2">
      <c r="A353" s="5">
        <v>50</v>
      </c>
      <c r="B353" s="5">
        <v>0</v>
      </c>
      <c r="C353" s="5">
        <v>0</v>
      </c>
      <c r="D353" s="5">
        <v>1</v>
      </c>
      <c r="E353" s="5">
        <v>216</v>
      </c>
      <c r="F353" s="5">
        <f>ROUND(Source!AP344,O353)</f>
        <v>0</v>
      </c>
      <c r="G353" s="5" t="s">
        <v>19</v>
      </c>
      <c r="H353" s="5" t="s">
        <v>20</v>
      </c>
      <c r="I353" s="5"/>
      <c r="J353" s="5"/>
      <c r="K353" s="5">
        <v>216</v>
      </c>
      <c r="L353" s="5">
        <v>8</v>
      </c>
      <c r="M353" s="5">
        <v>3</v>
      </c>
      <c r="N353" s="5" t="s">
        <v>719</v>
      </c>
      <c r="O353" s="5">
        <v>2</v>
      </c>
      <c r="P353" s="5">
        <f>ROUND(Source!EH344,O353)</f>
        <v>0</v>
      </c>
      <c r="Q353" s="5"/>
      <c r="R353" s="5"/>
      <c r="S353" s="5"/>
      <c r="T353" s="5"/>
      <c r="U353" s="5"/>
      <c r="V353" s="5"/>
      <c r="W353" s="5"/>
    </row>
    <row r="354" spans="1:23" x14ac:dyDescent="0.2">
      <c r="A354" s="5">
        <v>50</v>
      </c>
      <c r="B354" s="5">
        <v>0</v>
      </c>
      <c r="C354" s="5">
        <v>0</v>
      </c>
      <c r="D354" s="5">
        <v>1</v>
      </c>
      <c r="E354" s="5">
        <v>223</v>
      </c>
      <c r="F354" s="5">
        <f>ROUND(Source!AQ344,O354)</f>
        <v>0</v>
      </c>
      <c r="G354" s="5" t="s">
        <v>21</v>
      </c>
      <c r="H354" s="5" t="s">
        <v>22</v>
      </c>
      <c r="I354" s="5"/>
      <c r="J354" s="5"/>
      <c r="K354" s="5">
        <v>223</v>
      </c>
      <c r="L354" s="5">
        <v>9</v>
      </c>
      <c r="M354" s="5">
        <v>3</v>
      </c>
      <c r="N354" s="5" t="s">
        <v>719</v>
      </c>
      <c r="O354" s="5">
        <v>2</v>
      </c>
      <c r="P354" s="5">
        <f>ROUND(Source!EI344,O354)</f>
        <v>0</v>
      </c>
      <c r="Q354" s="5"/>
      <c r="R354" s="5"/>
      <c r="S354" s="5"/>
      <c r="T354" s="5"/>
      <c r="U354" s="5"/>
      <c r="V354" s="5"/>
      <c r="W354" s="5"/>
    </row>
    <row r="355" spans="1:23" x14ac:dyDescent="0.2">
      <c r="A355" s="5">
        <v>50</v>
      </c>
      <c r="B355" s="5">
        <v>0</v>
      </c>
      <c r="C355" s="5">
        <v>0</v>
      </c>
      <c r="D355" s="5">
        <v>1</v>
      </c>
      <c r="E355" s="5">
        <v>229</v>
      </c>
      <c r="F355" s="5">
        <f>ROUND(Source!AZ344,O355)</f>
        <v>0</v>
      </c>
      <c r="G355" s="5" t="s">
        <v>23</v>
      </c>
      <c r="H355" s="5" t="s">
        <v>24</v>
      </c>
      <c r="I355" s="5"/>
      <c r="J355" s="5"/>
      <c r="K355" s="5">
        <v>229</v>
      </c>
      <c r="L355" s="5">
        <v>10</v>
      </c>
      <c r="M355" s="5">
        <v>3</v>
      </c>
      <c r="N355" s="5" t="s">
        <v>719</v>
      </c>
      <c r="O355" s="5">
        <v>2</v>
      </c>
      <c r="P355" s="5">
        <f>ROUND(Source!ER344,O355)</f>
        <v>0</v>
      </c>
      <c r="Q355" s="5"/>
      <c r="R355" s="5"/>
      <c r="S355" s="5"/>
      <c r="T355" s="5"/>
      <c r="U355" s="5"/>
      <c r="V355" s="5"/>
      <c r="W355" s="5"/>
    </row>
    <row r="356" spans="1:23" x14ac:dyDescent="0.2">
      <c r="A356" s="5">
        <v>50</v>
      </c>
      <c r="B356" s="5">
        <v>0</v>
      </c>
      <c r="C356" s="5">
        <v>0</v>
      </c>
      <c r="D356" s="5">
        <v>1</v>
      </c>
      <c r="E356" s="5">
        <v>203</v>
      </c>
      <c r="F356" s="5">
        <f>ROUND(Source!Q344,O356)</f>
        <v>57116.69</v>
      </c>
      <c r="G356" s="5" t="s">
        <v>25</v>
      </c>
      <c r="H356" s="5" t="s">
        <v>26</v>
      </c>
      <c r="I356" s="5"/>
      <c r="J356" s="5"/>
      <c r="K356" s="5">
        <v>203</v>
      </c>
      <c r="L356" s="5">
        <v>11</v>
      </c>
      <c r="M356" s="5">
        <v>3</v>
      </c>
      <c r="N356" s="5" t="s">
        <v>719</v>
      </c>
      <c r="O356" s="5">
        <v>2</v>
      </c>
      <c r="P356" s="5">
        <f>ROUND(Source!DI344,O356)</f>
        <v>439798.33</v>
      </c>
      <c r="Q356" s="5"/>
      <c r="R356" s="5"/>
      <c r="S356" s="5"/>
      <c r="T356" s="5"/>
      <c r="U356" s="5"/>
      <c r="V356" s="5"/>
      <c r="W356" s="5"/>
    </row>
    <row r="357" spans="1:23" x14ac:dyDescent="0.2">
      <c r="A357" s="5">
        <v>50</v>
      </c>
      <c r="B357" s="5">
        <v>0</v>
      </c>
      <c r="C357" s="5">
        <v>0</v>
      </c>
      <c r="D357" s="5">
        <v>1</v>
      </c>
      <c r="E357" s="5">
        <v>231</v>
      </c>
      <c r="F357" s="5">
        <f>ROUND(Source!BB344,O357)</f>
        <v>0</v>
      </c>
      <c r="G357" s="5" t="s">
        <v>27</v>
      </c>
      <c r="H357" s="5" t="s">
        <v>28</v>
      </c>
      <c r="I357" s="5"/>
      <c r="J357" s="5"/>
      <c r="K357" s="5">
        <v>231</v>
      </c>
      <c r="L357" s="5">
        <v>12</v>
      </c>
      <c r="M357" s="5">
        <v>3</v>
      </c>
      <c r="N357" s="5" t="s">
        <v>719</v>
      </c>
      <c r="O357" s="5">
        <v>2</v>
      </c>
      <c r="P357" s="5">
        <f>ROUND(Source!ET344,O357)</f>
        <v>0</v>
      </c>
      <c r="Q357" s="5"/>
      <c r="R357" s="5"/>
      <c r="S357" s="5"/>
      <c r="T357" s="5"/>
      <c r="U357" s="5"/>
      <c r="V357" s="5"/>
      <c r="W357" s="5"/>
    </row>
    <row r="358" spans="1:23" x14ac:dyDescent="0.2">
      <c r="A358" s="5">
        <v>50</v>
      </c>
      <c r="B358" s="5">
        <v>0</v>
      </c>
      <c r="C358" s="5">
        <v>0</v>
      </c>
      <c r="D358" s="5">
        <v>1</v>
      </c>
      <c r="E358" s="5">
        <v>204</v>
      </c>
      <c r="F358" s="5">
        <f>ROUND(Source!R344,O358)</f>
        <v>4738.47</v>
      </c>
      <c r="G358" s="5" t="s">
        <v>29</v>
      </c>
      <c r="H358" s="5" t="s">
        <v>30</v>
      </c>
      <c r="I358" s="5"/>
      <c r="J358" s="5"/>
      <c r="K358" s="5">
        <v>204</v>
      </c>
      <c r="L358" s="5">
        <v>13</v>
      </c>
      <c r="M358" s="5">
        <v>3</v>
      </c>
      <c r="N358" s="5" t="s">
        <v>719</v>
      </c>
      <c r="O358" s="5">
        <v>2</v>
      </c>
      <c r="P358" s="5">
        <f>ROUND(Source!DJ344,O358)</f>
        <v>87946.54</v>
      </c>
      <c r="Q358" s="5"/>
      <c r="R358" s="5"/>
      <c r="S358" s="5"/>
      <c r="T358" s="5"/>
      <c r="U358" s="5"/>
      <c r="V358" s="5"/>
      <c r="W358" s="5"/>
    </row>
    <row r="359" spans="1:23" x14ac:dyDescent="0.2">
      <c r="A359" s="5">
        <v>50</v>
      </c>
      <c r="B359" s="5">
        <v>0</v>
      </c>
      <c r="C359" s="5">
        <v>0</v>
      </c>
      <c r="D359" s="5">
        <v>1</v>
      </c>
      <c r="E359" s="5">
        <v>205</v>
      </c>
      <c r="F359" s="5">
        <f>ROUND(Source!S344,O359)</f>
        <v>58370.61</v>
      </c>
      <c r="G359" s="5" t="s">
        <v>31</v>
      </c>
      <c r="H359" s="5" t="s">
        <v>32</v>
      </c>
      <c r="I359" s="5"/>
      <c r="J359" s="5"/>
      <c r="K359" s="5">
        <v>205</v>
      </c>
      <c r="L359" s="5">
        <v>14</v>
      </c>
      <c r="M359" s="5">
        <v>3</v>
      </c>
      <c r="N359" s="5" t="s">
        <v>719</v>
      </c>
      <c r="O359" s="5">
        <v>2</v>
      </c>
      <c r="P359" s="5">
        <f>ROUND(Source!DK344,O359)</f>
        <v>1083358.29</v>
      </c>
      <c r="Q359" s="5"/>
      <c r="R359" s="5"/>
      <c r="S359" s="5"/>
      <c r="T359" s="5"/>
      <c r="U359" s="5"/>
      <c r="V359" s="5"/>
      <c r="W359" s="5"/>
    </row>
    <row r="360" spans="1:23" x14ac:dyDescent="0.2">
      <c r="A360" s="5">
        <v>50</v>
      </c>
      <c r="B360" s="5">
        <v>0</v>
      </c>
      <c r="C360" s="5">
        <v>0</v>
      </c>
      <c r="D360" s="5">
        <v>1</v>
      </c>
      <c r="E360" s="5">
        <v>232</v>
      </c>
      <c r="F360" s="5">
        <f>ROUND(Source!BC344,O360)</f>
        <v>0</v>
      </c>
      <c r="G360" s="5" t="s">
        <v>33</v>
      </c>
      <c r="H360" s="5" t="s">
        <v>34</v>
      </c>
      <c r="I360" s="5"/>
      <c r="J360" s="5"/>
      <c r="K360" s="5">
        <v>232</v>
      </c>
      <c r="L360" s="5">
        <v>15</v>
      </c>
      <c r="M360" s="5">
        <v>3</v>
      </c>
      <c r="N360" s="5" t="s">
        <v>719</v>
      </c>
      <c r="O360" s="5">
        <v>2</v>
      </c>
      <c r="P360" s="5">
        <f>ROUND(Source!EU344,O360)</f>
        <v>0</v>
      </c>
      <c r="Q360" s="5"/>
      <c r="R360" s="5"/>
      <c r="S360" s="5"/>
      <c r="T360" s="5"/>
      <c r="U360" s="5"/>
      <c r="V360" s="5"/>
      <c r="W360" s="5"/>
    </row>
    <row r="361" spans="1:23" x14ac:dyDescent="0.2">
      <c r="A361" s="5">
        <v>50</v>
      </c>
      <c r="B361" s="5">
        <v>0</v>
      </c>
      <c r="C361" s="5">
        <v>0</v>
      </c>
      <c r="D361" s="5">
        <v>1</v>
      </c>
      <c r="E361" s="5">
        <v>214</v>
      </c>
      <c r="F361" s="5">
        <f>ROUND(Source!AS344,O361)</f>
        <v>960140.76</v>
      </c>
      <c r="G361" s="5" t="s">
        <v>35</v>
      </c>
      <c r="H361" s="5" t="s">
        <v>36</v>
      </c>
      <c r="I361" s="5"/>
      <c r="J361" s="5"/>
      <c r="K361" s="5">
        <v>214</v>
      </c>
      <c r="L361" s="5">
        <v>16</v>
      </c>
      <c r="M361" s="5">
        <v>3</v>
      </c>
      <c r="N361" s="5" t="s">
        <v>719</v>
      </c>
      <c r="O361" s="5">
        <v>2</v>
      </c>
      <c r="P361" s="5">
        <f>ROUND(Source!EK344,O361)</f>
        <v>5316461.1399999997</v>
      </c>
      <c r="Q361" s="5"/>
      <c r="R361" s="5"/>
      <c r="S361" s="5"/>
      <c r="T361" s="5"/>
      <c r="U361" s="5"/>
      <c r="V361" s="5"/>
      <c r="W361" s="5"/>
    </row>
    <row r="362" spans="1:23" x14ac:dyDescent="0.2">
      <c r="A362" s="5">
        <v>50</v>
      </c>
      <c r="B362" s="5">
        <v>0</v>
      </c>
      <c r="C362" s="5">
        <v>0</v>
      </c>
      <c r="D362" s="5">
        <v>1</v>
      </c>
      <c r="E362" s="5">
        <v>215</v>
      </c>
      <c r="F362" s="5">
        <f>ROUND(Source!AT344,O362)</f>
        <v>180175.77</v>
      </c>
      <c r="G362" s="5" t="s">
        <v>37</v>
      </c>
      <c r="H362" s="5" t="s">
        <v>38</v>
      </c>
      <c r="I362" s="5"/>
      <c r="J362" s="5"/>
      <c r="K362" s="5">
        <v>215</v>
      </c>
      <c r="L362" s="5">
        <v>17</v>
      </c>
      <c r="M362" s="5">
        <v>3</v>
      </c>
      <c r="N362" s="5" t="s">
        <v>719</v>
      </c>
      <c r="O362" s="5">
        <v>2</v>
      </c>
      <c r="P362" s="5">
        <f>ROUND(Source!EL344,O362)</f>
        <v>2473863.35</v>
      </c>
      <c r="Q362" s="5"/>
      <c r="R362" s="5"/>
      <c r="S362" s="5"/>
      <c r="T362" s="5"/>
      <c r="U362" s="5"/>
      <c r="V362" s="5"/>
      <c r="W362" s="5"/>
    </row>
    <row r="363" spans="1:23" x14ac:dyDescent="0.2">
      <c r="A363" s="5">
        <v>50</v>
      </c>
      <c r="B363" s="5">
        <v>0</v>
      </c>
      <c r="C363" s="5">
        <v>0</v>
      </c>
      <c r="D363" s="5">
        <v>1</v>
      </c>
      <c r="E363" s="5">
        <v>217</v>
      </c>
      <c r="F363" s="5">
        <f>ROUND(Source!AU344,O363)</f>
        <v>0</v>
      </c>
      <c r="G363" s="5" t="s">
        <v>39</v>
      </c>
      <c r="H363" s="5" t="s">
        <v>40</v>
      </c>
      <c r="I363" s="5"/>
      <c r="J363" s="5"/>
      <c r="K363" s="5">
        <v>217</v>
      </c>
      <c r="L363" s="5">
        <v>18</v>
      </c>
      <c r="M363" s="5">
        <v>3</v>
      </c>
      <c r="N363" s="5" t="s">
        <v>719</v>
      </c>
      <c r="O363" s="5">
        <v>2</v>
      </c>
      <c r="P363" s="5">
        <f>ROUND(Source!EM344,O363)</f>
        <v>0</v>
      </c>
      <c r="Q363" s="5"/>
      <c r="R363" s="5"/>
      <c r="S363" s="5"/>
      <c r="T363" s="5"/>
      <c r="U363" s="5"/>
      <c r="V363" s="5"/>
      <c r="W363" s="5"/>
    </row>
    <row r="364" spans="1:23" x14ac:dyDescent="0.2">
      <c r="A364" s="5">
        <v>50</v>
      </c>
      <c r="B364" s="5">
        <v>0</v>
      </c>
      <c r="C364" s="5">
        <v>0</v>
      </c>
      <c r="D364" s="5">
        <v>1</v>
      </c>
      <c r="E364" s="5">
        <v>230</v>
      </c>
      <c r="F364" s="5">
        <f>ROUND(Source!BA344,O364)</f>
        <v>0</v>
      </c>
      <c r="G364" s="5" t="s">
        <v>41</v>
      </c>
      <c r="H364" s="5" t="s">
        <v>42</v>
      </c>
      <c r="I364" s="5"/>
      <c r="J364" s="5"/>
      <c r="K364" s="5">
        <v>230</v>
      </c>
      <c r="L364" s="5">
        <v>19</v>
      </c>
      <c r="M364" s="5">
        <v>3</v>
      </c>
      <c r="N364" s="5" t="s">
        <v>719</v>
      </c>
      <c r="O364" s="5">
        <v>2</v>
      </c>
      <c r="P364" s="5">
        <f>ROUND(Source!ES344,O364)</f>
        <v>0</v>
      </c>
      <c r="Q364" s="5"/>
      <c r="R364" s="5"/>
      <c r="S364" s="5"/>
      <c r="T364" s="5"/>
      <c r="U364" s="5"/>
      <c r="V364" s="5"/>
      <c r="W364" s="5"/>
    </row>
    <row r="365" spans="1:23" x14ac:dyDescent="0.2">
      <c r="A365" s="5">
        <v>50</v>
      </c>
      <c r="B365" s="5">
        <v>0</v>
      </c>
      <c r="C365" s="5">
        <v>0</v>
      </c>
      <c r="D365" s="5">
        <v>1</v>
      </c>
      <c r="E365" s="5">
        <v>206</v>
      </c>
      <c r="F365" s="5">
        <f>ROUND(Source!T344,O365)</f>
        <v>0</v>
      </c>
      <c r="G365" s="5" t="s">
        <v>43</v>
      </c>
      <c r="H365" s="5" t="s">
        <v>44</v>
      </c>
      <c r="I365" s="5"/>
      <c r="J365" s="5"/>
      <c r="K365" s="5">
        <v>206</v>
      </c>
      <c r="L365" s="5">
        <v>20</v>
      </c>
      <c r="M365" s="5">
        <v>3</v>
      </c>
      <c r="N365" s="5" t="s">
        <v>719</v>
      </c>
      <c r="O365" s="5">
        <v>2</v>
      </c>
      <c r="P365" s="5">
        <f>ROUND(Source!DL344,O365)</f>
        <v>0</v>
      </c>
      <c r="Q365" s="5"/>
      <c r="R365" s="5"/>
      <c r="S365" s="5"/>
      <c r="T365" s="5"/>
      <c r="U365" s="5"/>
      <c r="V365" s="5"/>
      <c r="W365" s="5"/>
    </row>
    <row r="366" spans="1:23" x14ac:dyDescent="0.2">
      <c r="A366" s="5">
        <v>50</v>
      </c>
      <c r="B366" s="5">
        <v>1</v>
      </c>
      <c r="C366" s="5">
        <v>0</v>
      </c>
      <c r="D366" s="5">
        <v>1</v>
      </c>
      <c r="E366" s="5">
        <v>207</v>
      </c>
      <c r="F366" s="5">
        <f>Source!U344</f>
        <v>6288.609316</v>
      </c>
      <c r="G366" s="5" t="s">
        <v>45</v>
      </c>
      <c r="H366" s="5" t="s">
        <v>46</v>
      </c>
      <c r="I366" s="5"/>
      <c r="J366" s="5"/>
      <c r="K366" s="5">
        <v>207</v>
      </c>
      <c r="L366" s="5">
        <v>21</v>
      </c>
      <c r="M366" s="5">
        <v>0</v>
      </c>
      <c r="N366" s="5" t="s">
        <v>719</v>
      </c>
      <c r="O366" s="5">
        <v>-1</v>
      </c>
      <c r="P366" s="5">
        <f>Source!DM344</f>
        <v>6288.609316</v>
      </c>
      <c r="Q366" s="5"/>
      <c r="R366" s="5"/>
      <c r="S366" s="5"/>
      <c r="T366" s="5"/>
      <c r="U366" s="5"/>
      <c r="V366" s="5"/>
      <c r="W366" s="5"/>
    </row>
    <row r="367" spans="1:23" x14ac:dyDescent="0.2">
      <c r="A367" s="5">
        <v>50</v>
      </c>
      <c r="B367" s="5">
        <v>0</v>
      </c>
      <c r="C367" s="5">
        <v>0</v>
      </c>
      <c r="D367" s="5">
        <v>1</v>
      </c>
      <c r="E367" s="5">
        <v>208</v>
      </c>
      <c r="F367" s="5">
        <f>Source!V344</f>
        <v>0</v>
      </c>
      <c r="G367" s="5" t="s">
        <v>47</v>
      </c>
      <c r="H367" s="5" t="s">
        <v>48</v>
      </c>
      <c r="I367" s="5"/>
      <c r="J367" s="5"/>
      <c r="K367" s="5">
        <v>208</v>
      </c>
      <c r="L367" s="5">
        <v>22</v>
      </c>
      <c r="M367" s="5">
        <v>3</v>
      </c>
      <c r="N367" s="5" t="s">
        <v>719</v>
      </c>
      <c r="O367" s="5">
        <v>-1</v>
      </c>
      <c r="P367" s="5">
        <f>Source!DN344</f>
        <v>0</v>
      </c>
      <c r="Q367" s="5"/>
      <c r="R367" s="5"/>
      <c r="S367" s="5"/>
      <c r="T367" s="5"/>
      <c r="U367" s="5"/>
      <c r="V367" s="5"/>
      <c r="W367" s="5"/>
    </row>
    <row r="368" spans="1:23" x14ac:dyDescent="0.2">
      <c r="A368" s="5">
        <v>50</v>
      </c>
      <c r="B368" s="5">
        <v>0</v>
      </c>
      <c r="C368" s="5">
        <v>0</v>
      </c>
      <c r="D368" s="5">
        <v>1</v>
      </c>
      <c r="E368" s="5">
        <v>209</v>
      </c>
      <c r="F368" s="5">
        <f>ROUND(Source!W344,O368)</f>
        <v>0</v>
      </c>
      <c r="G368" s="5" t="s">
        <v>49</v>
      </c>
      <c r="H368" s="5" t="s">
        <v>50</v>
      </c>
      <c r="I368" s="5"/>
      <c r="J368" s="5"/>
      <c r="K368" s="5">
        <v>209</v>
      </c>
      <c r="L368" s="5">
        <v>23</v>
      </c>
      <c r="M368" s="5">
        <v>3</v>
      </c>
      <c r="N368" s="5" t="s">
        <v>719</v>
      </c>
      <c r="O368" s="5">
        <v>2</v>
      </c>
      <c r="P368" s="5">
        <f>ROUND(Source!DO344,O368)</f>
        <v>0</v>
      </c>
      <c r="Q368" s="5"/>
      <c r="R368" s="5"/>
      <c r="S368" s="5"/>
      <c r="T368" s="5"/>
      <c r="U368" s="5"/>
      <c r="V368" s="5"/>
      <c r="W368" s="5"/>
    </row>
    <row r="369" spans="1:255" x14ac:dyDescent="0.2">
      <c r="A369" s="5">
        <v>50</v>
      </c>
      <c r="B369" s="5">
        <v>1</v>
      </c>
      <c r="C369" s="5">
        <v>0</v>
      </c>
      <c r="D369" s="5">
        <v>1</v>
      </c>
      <c r="E369" s="5">
        <v>210</v>
      </c>
      <c r="F369" s="5">
        <f>ROUND(Source!X344,O369)</f>
        <v>52959.19</v>
      </c>
      <c r="G369" s="5" t="s">
        <v>51</v>
      </c>
      <c r="H369" s="5" t="s">
        <v>52</v>
      </c>
      <c r="I369" s="5"/>
      <c r="J369" s="5"/>
      <c r="K369" s="5">
        <v>210</v>
      </c>
      <c r="L369" s="5">
        <v>24</v>
      </c>
      <c r="M369" s="5">
        <v>0</v>
      </c>
      <c r="N369" s="5" t="s">
        <v>719</v>
      </c>
      <c r="O369" s="5">
        <v>2</v>
      </c>
      <c r="P369" s="5">
        <f>ROUND(Source!DP344,O369)</f>
        <v>835171.28</v>
      </c>
      <c r="Q369" s="5"/>
      <c r="R369" s="5"/>
      <c r="S369" s="5"/>
      <c r="T369" s="5"/>
      <c r="U369" s="5"/>
      <c r="V369" s="5"/>
      <c r="W369" s="5"/>
    </row>
    <row r="370" spans="1:255" x14ac:dyDescent="0.2">
      <c r="A370" s="5">
        <v>50</v>
      </c>
      <c r="B370" s="5">
        <v>1</v>
      </c>
      <c r="C370" s="5">
        <v>0</v>
      </c>
      <c r="D370" s="5">
        <v>1</v>
      </c>
      <c r="E370" s="5">
        <v>211</v>
      </c>
      <c r="F370" s="5">
        <f>ROUND(Source!Y344,O370)</f>
        <v>38274.1</v>
      </c>
      <c r="G370" s="5" t="s">
        <v>53</v>
      </c>
      <c r="H370" s="5" t="s">
        <v>54</v>
      </c>
      <c r="I370" s="5"/>
      <c r="J370" s="5"/>
      <c r="K370" s="5">
        <v>211</v>
      </c>
      <c r="L370" s="5">
        <v>25</v>
      </c>
      <c r="M370" s="5">
        <v>0</v>
      </c>
      <c r="N370" s="5" t="s">
        <v>719</v>
      </c>
      <c r="O370" s="5">
        <v>2</v>
      </c>
      <c r="P370" s="5">
        <f>ROUND(Source!DQ344,O370)</f>
        <v>567961.86</v>
      </c>
      <c r="Q370" s="5"/>
      <c r="R370" s="5"/>
      <c r="S370" s="5"/>
      <c r="T370" s="5"/>
      <c r="U370" s="5"/>
      <c r="V370" s="5"/>
      <c r="W370" s="5"/>
    </row>
    <row r="371" spans="1:255" x14ac:dyDescent="0.2">
      <c r="A371" s="5">
        <v>50</v>
      </c>
      <c r="B371" s="5">
        <v>1</v>
      </c>
      <c r="C371" s="5">
        <v>0</v>
      </c>
      <c r="D371" s="5">
        <v>1</v>
      </c>
      <c r="E371" s="5">
        <v>224</v>
      </c>
      <c r="F371" s="5">
        <f>ROUND(Source!AR344,O371)</f>
        <v>1140316.53</v>
      </c>
      <c r="G371" s="5" t="s">
        <v>55</v>
      </c>
      <c r="H371" s="5" t="s">
        <v>56</v>
      </c>
      <c r="I371" s="5"/>
      <c r="J371" s="5"/>
      <c r="K371" s="5">
        <v>224</v>
      </c>
      <c r="L371" s="5">
        <v>26</v>
      </c>
      <c r="M371" s="5">
        <v>0</v>
      </c>
      <c r="N371" s="5" t="s">
        <v>719</v>
      </c>
      <c r="O371" s="5">
        <v>2</v>
      </c>
      <c r="P371" s="5">
        <f>ROUND(Source!EJ344,O371)</f>
        <v>7790324.4900000002</v>
      </c>
      <c r="Q371" s="5"/>
      <c r="R371" s="5"/>
      <c r="S371" s="5"/>
      <c r="T371" s="5"/>
      <c r="U371" s="5"/>
      <c r="V371" s="5"/>
      <c r="W371" s="5"/>
    </row>
    <row r="373" spans="1:255" x14ac:dyDescent="0.2">
      <c r="A373" s="1">
        <v>3</v>
      </c>
      <c r="B373" s="1">
        <v>1</v>
      </c>
      <c r="C373" s="1"/>
      <c r="D373" s="1">
        <f>ROW(A381)</f>
        <v>381</v>
      </c>
      <c r="E373" s="1"/>
      <c r="F373" s="1" t="s">
        <v>282</v>
      </c>
      <c r="G373" s="1" t="s">
        <v>283</v>
      </c>
      <c r="H373" s="1" t="s">
        <v>719</v>
      </c>
      <c r="I373" s="1">
        <v>0</v>
      </c>
      <c r="J373" s="1" t="s">
        <v>719</v>
      </c>
      <c r="K373" s="1">
        <v>-1</v>
      </c>
      <c r="L373" s="1" t="s">
        <v>719</v>
      </c>
      <c r="M373" s="1"/>
      <c r="N373" s="1"/>
      <c r="O373" s="1"/>
      <c r="P373" s="1"/>
      <c r="Q373" s="1"/>
      <c r="R373" s="1"/>
      <c r="S373" s="1"/>
      <c r="T373" s="1"/>
      <c r="U373" s="1" t="s">
        <v>719</v>
      </c>
      <c r="V373" s="1">
        <v>7</v>
      </c>
      <c r="W373" s="1"/>
      <c r="X373" s="1"/>
      <c r="Y373" s="1"/>
      <c r="Z373" s="1"/>
      <c r="AA373" s="1"/>
      <c r="AB373" s="1" t="s">
        <v>724</v>
      </c>
      <c r="AC373" s="1" t="s">
        <v>725</v>
      </c>
      <c r="AD373" s="1" t="s">
        <v>726</v>
      </c>
      <c r="AE373" s="1" t="s">
        <v>727</v>
      </c>
      <c r="AF373" s="1" t="s">
        <v>728</v>
      </c>
      <c r="AG373" s="1" t="s">
        <v>729</v>
      </c>
      <c r="AH373" s="1"/>
      <c r="AI373" s="1"/>
      <c r="AJ373" s="1"/>
      <c r="AK373" s="1"/>
      <c r="AL373" s="1"/>
      <c r="AM373" s="1"/>
      <c r="AN373" s="1"/>
      <c r="AO373" s="1"/>
      <c r="AP373" s="1" t="s">
        <v>719</v>
      </c>
      <c r="AQ373" s="1" t="s">
        <v>719</v>
      </c>
      <c r="AR373" s="1" t="s">
        <v>719</v>
      </c>
      <c r="AS373" s="1"/>
      <c r="AT373" s="1"/>
      <c r="AU373" s="1"/>
      <c r="AV373" s="1"/>
      <c r="AW373" s="1"/>
      <c r="AX373" s="1"/>
      <c r="AY373" s="1"/>
      <c r="AZ373" s="1" t="s">
        <v>719</v>
      </c>
      <c r="BA373" s="1"/>
      <c r="BB373" s="1" t="s">
        <v>719</v>
      </c>
      <c r="BC373" s="1" t="s">
        <v>719</v>
      </c>
      <c r="BD373" s="1" t="s">
        <v>719</v>
      </c>
      <c r="BE373" s="1" t="s">
        <v>719</v>
      </c>
      <c r="BF373" s="1" t="s">
        <v>719</v>
      </c>
      <c r="BG373" s="1" t="s">
        <v>719</v>
      </c>
      <c r="BH373" s="1" t="s">
        <v>719</v>
      </c>
      <c r="BI373" s="1" t="s">
        <v>719</v>
      </c>
      <c r="BJ373" s="1" t="s">
        <v>719</v>
      </c>
      <c r="BK373" s="1" t="s">
        <v>719</v>
      </c>
      <c r="BL373" s="1" t="s">
        <v>719</v>
      </c>
      <c r="BM373" s="1" t="s">
        <v>719</v>
      </c>
      <c r="BN373" s="1" t="s">
        <v>719</v>
      </c>
      <c r="BO373" s="1" t="s">
        <v>719</v>
      </c>
      <c r="BP373" s="1" t="s">
        <v>719</v>
      </c>
      <c r="BQ373" s="1"/>
      <c r="BR373" s="1"/>
      <c r="BS373" s="1"/>
      <c r="BT373" s="1"/>
      <c r="BU373" s="1"/>
      <c r="BV373" s="1"/>
      <c r="BW373" s="1"/>
      <c r="BX373" s="1">
        <v>0</v>
      </c>
      <c r="BY373" s="1"/>
      <c r="BZ373" s="1"/>
      <c r="CA373" s="1"/>
      <c r="CB373" s="1"/>
      <c r="CC373" s="1"/>
      <c r="CD373" s="1"/>
      <c r="CE373" s="1"/>
      <c r="CF373" s="1">
        <v>0</v>
      </c>
      <c r="CG373" s="1">
        <v>0</v>
      </c>
      <c r="CH373" s="1"/>
      <c r="CI373" s="1" t="s">
        <v>719</v>
      </c>
      <c r="CJ373" s="1" t="s">
        <v>719</v>
      </c>
    </row>
    <row r="375" spans="1:255" x14ac:dyDescent="0.2">
      <c r="A375" s="3">
        <v>52</v>
      </c>
      <c r="B375" s="3">
        <f t="shared" ref="B375:G375" si="321">B381</f>
        <v>1</v>
      </c>
      <c r="C375" s="3">
        <f t="shared" si="321"/>
        <v>3</v>
      </c>
      <c r="D375" s="3">
        <f t="shared" si="321"/>
        <v>373</v>
      </c>
      <c r="E375" s="3">
        <f t="shared" si="321"/>
        <v>0</v>
      </c>
      <c r="F375" s="3" t="str">
        <f t="shared" si="321"/>
        <v>07-02-01</v>
      </c>
      <c r="G375" s="3" t="str">
        <f t="shared" si="321"/>
        <v>пусконаладочные работы</v>
      </c>
      <c r="H375" s="3"/>
      <c r="I375" s="3"/>
      <c r="J375" s="3"/>
      <c r="K375" s="3"/>
      <c r="L375" s="3"/>
      <c r="M375" s="3"/>
      <c r="N375" s="3"/>
      <c r="O375" s="3">
        <f t="shared" ref="O375:AT375" si="322">O381</f>
        <v>9813.9599999999991</v>
      </c>
      <c r="P375" s="3">
        <f t="shared" si="322"/>
        <v>0</v>
      </c>
      <c r="Q375" s="3">
        <f t="shared" si="322"/>
        <v>0</v>
      </c>
      <c r="R375" s="3">
        <f t="shared" si="322"/>
        <v>0</v>
      </c>
      <c r="S375" s="3">
        <f t="shared" si="322"/>
        <v>9813.9599999999991</v>
      </c>
      <c r="T375" s="3">
        <f t="shared" si="322"/>
        <v>0</v>
      </c>
      <c r="U375" s="3">
        <f t="shared" si="322"/>
        <v>760.92</v>
      </c>
      <c r="V375" s="3">
        <f t="shared" si="322"/>
        <v>0</v>
      </c>
      <c r="W375" s="3">
        <f t="shared" si="322"/>
        <v>0</v>
      </c>
      <c r="X375" s="3">
        <f t="shared" si="322"/>
        <v>6379.07</v>
      </c>
      <c r="Y375" s="3">
        <f t="shared" si="322"/>
        <v>3925.58</v>
      </c>
      <c r="Z375" s="3">
        <f t="shared" si="322"/>
        <v>0</v>
      </c>
      <c r="AA375" s="3">
        <f t="shared" si="322"/>
        <v>0</v>
      </c>
      <c r="AB375" s="3">
        <f t="shared" si="322"/>
        <v>9813.9599999999991</v>
      </c>
      <c r="AC375" s="3">
        <f t="shared" si="322"/>
        <v>0</v>
      </c>
      <c r="AD375" s="3">
        <f t="shared" si="322"/>
        <v>0</v>
      </c>
      <c r="AE375" s="3">
        <f t="shared" si="322"/>
        <v>0</v>
      </c>
      <c r="AF375" s="3">
        <f t="shared" si="322"/>
        <v>9813.9599999999991</v>
      </c>
      <c r="AG375" s="3">
        <f t="shared" si="322"/>
        <v>0</v>
      </c>
      <c r="AH375" s="3">
        <f t="shared" si="322"/>
        <v>760.92</v>
      </c>
      <c r="AI375" s="3">
        <f t="shared" si="322"/>
        <v>0</v>
      </c>
      <c r="AJ375" s="3">
        <f t="shared" si="322"/>
        <v>0</v>
      </c>
      <c r="AK375" s="3">
        <f t="shared" si="322"/>
        <v>6379.07</v>
      </c>
      <c r="AL375" s="3">
        <f t="shared" si="322"/>
        <v>3925.58</v>
      </c>
      <c r="AM375" s="3">
        <f t="shared" si="322"/>
        <v>0</v>
      </c>
      <c r="AN375" s="3">
        <f t="shared" si="322"/>
        <v>0</v>
      </c>
      <c r="AO375" s="3">
        <f t="shared" si="322"/>
        <v>0</v>
      </c>
      <c r="AP375" s="3">
        <f t="shared" si="322"/>
        <v>0</v>
      </c>
      <c r="AQ375" s="3">
        <f t="shared" si="322"/>
        <v>0</v>
      </c>
      <c r="AR375" s="3">
        <f t="shared" si="322"/>
        <v>20118.61</v>
      </c>
      <c r="AS375" s="3">
        <f t="shared" si="322"/>
        <v>0</v>
      </c>
      <c r="AT375" s="3">
        <f t="shared" si="322"/>
        <v>0</v>
      </c>
      <c r="AU375" s="3">
        <f t="shared" ref="AU375:BZ375" si="323">AU381</f>
        <v>20118.61</v>
      </c>
      <c r="AV375" s="3">
        <f t="shared" si="323"/>
        <v>0</v>
      </c>
      <c r="AW375" s="3">
        <f t="shared" si="323"/>
        <v>0</v>
      </c>
      <c r="AX375" s="3">
        <f t="shared" si="323"/>
        <v>0</v>
      </c>
      <c r="AY375" s="3">
        <f t="shared" si="323"/>
        <v>0</v>
      </c>
      <c r="AZ375" s="3">
        <f t="shared" si="323"/>
        <v>0</v>
      </c>
      <c r="BA375" s="3">
        <f t="shared" si="323"/>
        <v>0</v>
      </c>
      <c r="BB375" s="3">
        <f t="shared" si="323"/>
        <v>0</v>
      </c>
      <c r="BC375" s="3">
        <f t="shared" si="323"/>
        <v>0</v>
      </c>
      <c r="BD375" s="3">
        <f t="shared" si="323"/>
        <v>0</v>
      </c>
      <c r="BE375" s="3">
        <f t="shared" si="323"/>
        <v>0</v>
      </c>
      <c r="BF375" s="3">
        <f t="shared" si="323"/>
        <v>0</v>
      </c>
      <c r="BG375" s="3">
        <f t="shared" si="323"/>
        <v>0</v>
      </c>
      <c r="BH375" s="3">
        <f t="shared" si="323"/>
        <v>0</v>
      </c>
      <c r="BI375" s="3">
        <f t="shared" si="323"/>
        <v>0</v>
      </c>
      <c r="BJ375" s="3">
        <f t="shared" si="323"/>
        <v>0</v>
      </c>
      <c r="BK375" s="3">
        <f t="shared" si="323"/>
        <v>0</v>
      </c>
      <c r="BL375" s="3">
        <f t="shared" si="323"/>
        <v>0</v>
      </c>
      <c r="BM375" s="3">
        <f t="shared" si="323"/>
        <v>0</v>
      </c>
      <c r="BN375" s="3">
        <f t="shared" si="323"/>
        <v>0</v>
      </c>
      <c r="BO375" s="3">
        <f t="shared" si="323"/>
        <v>0</v>
      </c>
      <c r="BP375" s="3">
        <f t="shared" si="323"/>
        <v>0</v>
      </c>
      <c r="BQ375" s="3">
        <f t="shared" si="323"/>
        <v>0</v>
      </c>
      <c r="BR375" s="3">
        <f t="shared" si="323"/>
        <v>0</v>
      </c>
      <c r="BS375" s="3">
        <f t="shared" si="323"/>
        <v>0</v>
      </c>
      <c r="BT375" s="3">
        <f t="shared" si="323"/>
        <v>0</v>
      </c>
      <c r="BU375" s="3">
        <f t="shared" si="323"/>
        <v>0</v>
      </c>
      <c r="BV375" s="3">
        <f t="shared" si="323"/>
        <v>0</v>
      </c>
      <c r="BW375" s="3">
        <f t="shared" si="323"/>
        <v>0</v>
      </c>
      <c r="BX375" s="3">
        <f t="shared" si="323"/>
        <v>0</v>
      </c>
      <c r="BY375" s="3">
        <f t="shared" si="323"/>
        <v>0</v>
      </c>
      <c r="BZ375" s="3">
        <f t="shared" si="323"/>
        <v>0</v>
      </c>
      <c r="CA375" s="3">
        <f t="shared" ref="CA375:DF375" si="324">CA381</f>
        <v>20118.61</v>
      </c>
      <c r="CB375" s="3">
        <f t="shared" si="324"/>
        <v>0</v>
      </c>
      <c r="CC375" s="3">
        <f t="shared" si="324"/>
        <v>0</v>
      </c>
      <c r="CD375" s="3">
        <f t="shared" si="324"/>
        <v>20118.61</v>
      </c>
      <c r="CE375" s="3">
        <f t="shared" si="324"/>
        <v>0</v>
      </c>
      <c r="CF375" s="3">
        <f t="shared" si="324"/>
        <v>0</v>
      </c>
      <c r="CG375" s="3">
        <f t="shared" si="324"/>
        <v>0</v>
      </c>
      <c r="CH375" s="3">
        <f t="shared" si="324"/>
        <v>0</v>
      </c>
      <c r="CI375" s="3">
        <f t="shared" si="324"/>
        <v>0</v>
      </c>
      <c r="CJ375" s="3">
        <f t="shared" si="324"/>
        <v>0</v>
      </c>
      <c r="CK375" s="3">
        <f t="shared" si="324"/>
        <v>0</v>
      </c>
      <c r="CL375" s="3">
        <f t="shared" si="324"/>
        <v>0</v>
      </c>
      <c r="CM375" s="3">
        <f t="shared" si="324"/>
        <v>0</v>
      </c>
      <c r="CN375" s="3">
        <f t="shared" si="324"/>
        <v>0</v>
      </c>
      <c r="CO375" s="3">
        <f t="shared" si="324"/>
        <v>0</v>
      </c>
      <c r="CP375" s="3">
        <f t="shared" si="324"/>
        <v>0</v>
      </c>
      <c r="CQ375" s="3">
        <f t="shared" si="324"/>
        <v>0</v>
      </c>
      <c r="CR375" s="3">
        <f t="shared" si="324"/>
        <v>0</v>
      </c>
      <c r="CS375" s="3">
        <f t="shared" si="324"/>
        <v>0</v>
      </c>
      <c r="CT375" s="3">
        <f t="shared" si="324"/>
        <v>0</v>
      </c>
      <c r="CU375" s="3">
        <f t="shared" si="324"/>
        <v>0</v>
      </c>
      <c r="CV375" s="3">
        <f t="shared" si="324"/>
        <v>0</v>
      </c>
      <c r="CW375" s="3">
        <f t="shared" si="324"/>
        <v>0</v>
      </c>
      <c r="CX375" s="3">
        <f t="shared" si="324"/>
        <v>0</v>
      </c>
      <c r="CY375" s="3">
        <f t="shared" si="324"/>
        <v>0</v>
      </c>
      <c r="CZ375" s="3">
        <f t="shared" si="324"/>
        <v>0</v>
      </c>
      <c r="DA375" s="3">
        <f t="shared" si="324"/>
        <v>0</v>
      </c>
      <c r="DB375" s="3">
        <f t="shared" si="324"/>
        <v>0</v>
      </c>
      <c r="DC375" s="3">
        <f t="shared" si="324"/>
        <v>0</v>
      </c>
      <c r="DD375" s="3">
        <f t="shared" si="324"/>
        <v>0</v>
      </c>
      <c r="DE375" s="3">
        <f t="shared" si="324"/>
        <v>0</v>
      </c>
      <c r="DF375" s="3">
        <f t="shared" si="324"/>
        <v>0</v>
      </c>
      <c r="DG375" s="4">
        <f t="shared" ref="DG375:EL375" si="325">DG381</f>
        <v>137886.14000000001</v>
      </c>
      <c r="DH375" s="4">
        <f t="shared" si="325"/>
        <v>0</v>
      </c>
      <c r="DI375" s="4">
        <f t="shared" si="325"/>
        <v>0</v>
      </c>
      <c r="DJ375" s="4">
        <f t="shared" si="325"/>
        <v>0</v>
      </c>
      <c r="DK375" s="4">
        <f t="shared" si="325"/>
        <v>137886.14000000001</v>
      </c>
      <c r="DL375" s="4">
        <f t="shared" si="325"/>
        <v>0</v>
      </c>
      <c r="DM375" s="4">
        <f t="shared" si="325"/>
        <v>760.92</v>
      </c>
      <c r="DN375" s="4">
        <f t="shared" si="325"/>
        <v>0</v>
      </c>
      <c r="DO375" s="4">
        <f t="shared" si="325"/>
        <v>0</v>
      </c>
      <c r="DP375" s="4">
        <f t="shared" si="325"/>
        <v>75837.38</v>
      </c>
      <c r="DQ375" s="4">
        <f t="shared" si="325"/>
        <v>44123.56</v>
      </c>
      <c r="DR375" s="4">
        <f t="shared" si="325"/>
        <v>0</v>
      </c>
      <c r="DS375" s="4">
        <f t="shared" si="325"/>
        <v>0</v>
      </c>
      <c r="DT375" s="4">
        <f t="shared" si="325"/>
        <v>137886.14000000001</v>
      </c>
      <c r="DU375" s="4">
        <f t="shared" si="325"/>
        <v>0</v>
      </c>
      <c r="DV375" s="4">
        <f t="shared" si="325"/>
        <v>0</v>
      </c>
      <c r="DW375" s="4">
        <f t="shared" si="325"/>
        <v>0</v>
      </c>
      <c r="DX375" s="4">
        <f t="shared" si="325"/>
        <v>137886.14000000001</v>
      </c>
      <c r="DY375" s="4">
        <f t="shared" si="325"/>
        <v>0</v>
      </c>
      <c r="DZ375" s="4">
        <f t="shared" si="325"/>
        <v>760.92</v>
      </c>
      <c r="EA375" s="4">
        <f t="shared" si="325"/>
        <v>0</v>
      </c>
      <c r="EB375" s="4">
        <f t="shared" si="325"/>
        <v>0</v>
      </c>
      <c r="EC375" s="4">
        <f t="shared" si="325"/>
        <v>75837.38</v>
      </c>
      <c r="ED375" s="4">
        <f t="shared" si="325"/>
        <v>44123.56</v>
      </c>
      <c r="EE375" s="4">
        <f t="shared" si="325"/>
        <v>0</v>
      </c>
      <c r="EF375" s="4">
        <f t="shared" si="325"/>
        <v>0</v>
      </c>
      <c r="EG375" s="4">
        <f t="shared" si="325"/>
        <v>0</v>
      </c>
      <c r="EH375" s="4">
        <f t="shared" si="325"/>
        <v>0</v>
      </c>
      <c r="EI375" s="4">
        <f t="shared" si="325"/>
        <v>0</v>
      </c>
      <c r="EJ375" s="4">
        <f t="shared" si="325"/>
        <v>257847.08</v>
      </c>
      <c r="EK375" s="4">
        <f t="shared" si="325"/>
        <v>0</v>
      </c>
      <c r="EL375" s="4">
        <f t="shared" si="325"/>
        <v>0</v>
      </c>
      <c r="EM375" s="4">
        <f t="shared" ref="EM375:FR375" si="326">EM381</f>
        <v>257847.08</v>
      </c>
      <c r="EN375" s="4">
        <f t="shared" si="326"/>
        <v>0</v>
      </c>
      <c r="EO375" s="4">
        <f t="shared" si="326"/>
        <v>0</v>
      </c>
      <c r="EP375" s="4">
        <f t="shared" si="326"/>
        <v>0</v>
      </c>
      <c r="EQ375" s="4">
        <f t="shared" si="326"/>
        <v>0</v>
      </c>
      <c r="ER375" s="4">
        <f t="shared" si="326"/>
        <v>0</v>
      </c>
      <c r="ES375" s="4">
        <f t="shared" si="326"/>
        <v>0</v>
      </c>
      <c r="ET375" s="4">
        <f t="shared" si="326"/>
        <v>0</v>
      </c>
      <c r="EU375" s="4">
        <f t="shared" si="326"/>
        <v>0</v>
      </c>
      <c r="EV375" s="4">
        <f t="shared" si="326"/>
        <v>0</v>
      </c>
      <c r="EW375" s="4">
        <f t="shared" si="326"/>
        <v>0</v>
      </c>
      <c r="EX375" s="4">
        <f t="shared" si="326"/>
        <v>0</v>
      </c>
      <c r="EY375" s="4">
        <f t="shared" si="326"/>
        <v>0</v>
      </c>
      <c r="EZ375" s="4">
        <f t="shared" si="326"/>
        <v>0</v>
      </c>
      <c r="FA375" s="4">
        <f t="shared" si="326"/>
        <v>0</v>
      </c>
      <c r="FB375" s="4">
        <f t="shared" si="326"/>
        <v>0</v>
      </c>
      <c r="FC375" s="4">
        <f t="shared" si="326"/>
        <v>0</v>
      </c>
      <c r="FD375" s="4">
        <f t="shared" si="326"/>
        <v>0</v>
      </c>
      <c r="FE375" s="4">
        <f t="shared" si="326"/>
        <v>0</v>
      </c>
      <c r="FF375" s="4">
        <f t="shared" si="326"/>
        <v>0</v>
      </c>
      <c r="FG375" s="4">
        <f t="shared" si="326"/>
        <v>0</v>
      </c>
      <c r="FH375" s="4">
        <f t="shared" si="326"/>
        <v>0</v>
      </c>
      <c r="FI375" s="4">
        <f t="shared" si="326"/>
        <v>0</v>
      </c>
      <c r="FJ375" s="4">
        <f t="shared" si="326"/>
        <v>0</v>
      </c>
      <c r="FK375" s="4">
        <f t="shared" si="326"/>
        <v>0</v>
      </c>
      <c r="FL375" s="4">
        <f t="shared" si="326"/>
        <v>0</v>
      </c>
      <c r="FM375" s="4">
        <f t="shared" si="326"/>
        <v>0</v>
      </c>
      <c r="FN375" s="4">
        <f t="shared" si="326"/>
        <v>0</v>
      </c>
      <c r="FO375" s="4">
        <f t="shared" si="326"/>
        <v>0</v>
      </c>
      <c r="FP375" s="4">
        <f t="shared" si="326"/>
        <v>0</v>
      </c>
      <c r="FQ375" s="4">
        <f t="shared" si="326"/>
        <v>0</v>
      </c>
      <c r="FR375" s="4">
        <f t="shared" si="326"/>
        <v>0</v>
      </c>
      <c r="FS375" s="4">
        <f t="shared" ref="FS375:GX375" si="327">FS381</f>
        <v>257847.08</v>
      </c>
      <c r="FT375" s="4">
        <f t="shared" si="327"/>
        <v>0</v>
      </c>
      <c r="FU375" s="4">
        <f t="shared" si="327"/>
        <v>0</v>
      </c>
      <c r="FV375" s="4">
        <f t="shared" si="327"/>
        <v>257847.08</v>
      </c>
      <c r="FW375" s="4">
        <f t="shared" si="327"/>
        <v>0</v>
      </c>
      <c r="FX375" s="4">
        <f t="shared" si="327"/>
        <v>0</v>
      </c>
      <c r="FY375" s="4">
        <f t="shared" si="327"/>
        <v>0</v>
      </c>
      <c r="FZ375" s="4">
        <f t="shared" si="327"/>
        <v>0</v>
      </c>
      <c r="GA375" s="4">
        <f t="shared" si="327"/>
        <v>0</v>
      </c>
      <c r="GB375" s="4">
        <f t="shared" si="327"/>
        <v>0</v>
      </c>
      <c r="GC375" s="4">
        <f t="shared" si="327"/>
        <v>0</v>
      </c>
      <c r="GD375" s="4">
        <f t="shared" si="327"/>
        <v>0</v>
      </c>
      <c r="GE375" s="4">
        <f t="shared" si="327"/>
        <v>0</v>
      </c>
      <c r="GF375" s="4">
        <f t="shared" si="327"/>
        <v>0</v>
      </c>
      <c r="GG375" s="4">
        <f t="shared" si="327"/>
        <v>0</v>
      </c>
      <c r="GH375" s="4">
        <f t="shared" si="327"/>
        <v>0</v>
      </c>
      <c r="GI375" s="4">
        <f t="shared" si="327"/>
        <v>0</v>
      </c>
      <c r="GJ375" s="4">
        <f t="shared" si="327"/>
        <v>0</v>
      </c>
      <c r="GK375" s="4">
        <f t="shared" si="327"/>
        <v>0</v>
      </c>
      <c r="GL375" s="4">
        <f t="shared" si="327"/>
        <v>0</v>
      </c>
      <c r="GM375" s="4">
        <f t="shared" si="327"/>
        <v>0</v>
      </c>
      <c r="GN375" s="4">
        <f t="shared" si="327"/>
        <v>0</v>
      </c>
      <c r="GO375" s="4">
        <f t="shared" si="327"/>
        <v>0</v>
      </c>
      <c r="GP375" s="4">
        <f t="shared" si="327"/>
        <v>0</v>
      </c>
      <c r="GQ375" s="4">
        <f t="shared" si="327"/>
        <v>0</v>
      </c>
      <c r="GR375" s="4">
        <f t="shared" si="327"/>
        <v>0</v>
      </c>
      <c r="GS375" s="4">
        <f t="shared" si="327"/>
        <v>0</v>
      </c>
      <c r="GT375" s="4">
        <f t="shared" si="327"/>
        <v>0</v>
      </c>
      <c r="GU375" s="4">
        <f t="shared" si="327"/>
        <v>0</v>
      </c>
      <c r="GV375" s="4">
        <f t="shared" si="327"/>
        <v>0</v>
      </c>
      <c r="GW375" s="4">
        <f t="shared" si="327"/>
        <v>0</v>
      </c>
      <c r="GX375" s="4">
        <f t="shared" si="327"/>
        <v>0</v>
      </c>
    </row>
    <row r="377" spans="1:255" x14ac:dyDescent="0.2">
      <c r="A377" s="2">
        <v>19</v>
      </c>
      <c r="B377" s="2">
        <v>1</v>
      </c>
      <c r="C377" s="2"/>
      <c r="D377" s="2"/>
      <c r="E377" s="2"/>
      <c r="F377" s="2" t="s">
        <v>719</v>
      </c>
      <c r="G377" s="2" t="s">
        <v>737</v>
      </c>
      <c r="H377" s="2" t="s">
        <v>719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>
        <v>1</v>
      </c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>
        <v>0</v>
      </c>
      <c r="IL377" s="2"/>
      <c r="IM377" s="2"/>
      <c r="IN377" s="2"/>
      <c r="IO377" s="2"/>
      <c r="IP377" s="2"/>
      <c r="IQ377" s="2"/>
      <c r="IR377" s="2"/>
      <c r="IS377" s="2"/>
      <c r="IT377" s="2"/>
      <c r="IU377" s="2"/>
    </row>
    <row r="378" spans="1:255" x14ac:dyDescent="0.2">
      <c r="A378" s="2">
        <v>17</v>
      </c>
      <c r="B378" s="2">
        <v>1</v>
      </c>
      <c r="C378" s="2">
        <f>ROW(SmtRes!A1267)</f>
        <v>1267</v>
      </c>
      <c r="D378" s="2">
        <f>ROW(EtalonRes!A1303)</f>
        <v>1303</v>
      </c>
      <c r="E378" s="2" t="s">
        <v>738</v>
      </c>
      <c r="F378" s="2" t="s">
        <v>284</v>
      </c>
      <c r="G378" s="2" t="s">
        <v>285</v>
      </c>
      <c r="H378" s="2" t="s">
        <v>106</v>
      </c>
      <c r="I378" s="2">
        <v>1</v>
      </c>
      <c r="J378" s="2">
        <v>0</v>
      </c>
      <c r="K378" s="2"/>
      <c r="L378" s="2"/>
      <c r="M378" s="2"/>
      <c r="N378" s="2"/>
      <c r="O378" s="2">
        <f>ROUND(CP378,2)</f>
        <v>9813.9599999999991</v>
      </c>
      <c r="P378" s="2">
        <f>ROUND(CQ378*I378,2)</f>
        <v>0</v>
      </c>
      <c r="Q378" s="2">
        <f>ROUND(CR378*I378,2)</f>
        <v>0</v>
      </c>
      <c r="R378" s="2">
        <f>ROUND(CS378*I378,2)</f>
        <v>0</v>
      </c>
      <c r="S378" s="2">
        <f>ROUND(CT378*I378,2)</f>
        <v>9813.9599999999991</v>
      </c>
      <c r="T378" s="2">
        <f>ROUND(CU378*I378,2)</f>
        <v>0</v>
      </c>
      <c r="U378" s="2">
        <f>CV378*I378</f>
        <v>760.92</v>
      </c>
      <c r="V378" s="2">
        <f>CW378*I378</f>
        <v>0</v>
      </c>
      <c r="W378" s="2">
        <f>ROUND(CX378*I378,2)</f>
        <v>0</v>
      </c>
      <c r="X378" s="2">
        <f>ROUND(CY378,2)</f>
        <v>6379.07</v>
      </c>
      <c r="Y378" s="2">
        <f>ROUND(CZ378,2)</f>
        <v>3925.58</v>
      </c>
      <c r="Z378" s="2"/>
      <c r="AA378" s="2">
        <v>28925307</v>
      </c>
      <c r="AB378" s="2">
        <f>ROUND((AC378+AD378+AF378),6)</f>
        <v>9813.9599999999991</v>
      </c>
      <c r="AC378" s="2">
        <f>ROUND((ES378),6)</f>
        <v>0</v>
      </c>
      <c r="AD378" s="2">
        <f>ROUND((((ET378)-(EU378))+AE378),6)</f>
        <v>0</v>
      </c>
      <c r="AE378" s="2">
        <f>ROUND((EU378),6)</f>
        <v>0</v>
      </c>
      <c r="AF378" s="2">
        <f>ROUND(((EV378*1.2)),6)</f>
        <v>9813.9599999999991</v>
      </c>
      <c r="AG378" s="2">
        <f>ROUND((AP378),6)</f>
        <v>0</v>
      </c>
      <c r="AH378" s="2">
        <f>((EW378*1.2))</f>
        <v>760.92</v>
      </c>
      <c r="AI378" s="2">
        <f>(EX378)</f>
        <v>0</v>
      </c>
      <c r="AJ378" s="2">
        <f>ROUND((AS378),6)</f>
        <v>0</v>
      </c>
      <c r="AK378" s="2">
        <v>8178.3</v>
      </c>
      <c r="AL378" s="2">
        <v>0</v>
      </c>
      <c r="AM378" s="2">
        <v>0</v>
      </c>
      <c r="AN378" s="2">
        <v>0</v>
      </c>
      <c r="AO378" s="2">
        <v>8178.3</v>
      </c>
      <c r="AP378" s="2">
        <v>0</v>
      </c>
      <c r="AQ378" s="2">
        <v>634.1</v>
      </c>
      <c r="AR378" s="2">
        <v>0</v>
      </c>
      <c r="AS378" s="2">
        <v>0</v>
      </c>
      <c r="AT378" s="2">
        <v>65</v>
      </c>
      <c r="AU378" s="2">
        <v>40</v>
      </c>
      <c r="AV378" s="2">
        <v>1</v>
      </c>
      <c r="AW378" s="2">
        <v>1</v>
      </c>
      <c r="AX378" s="2"/>
      <c r="AY378" s="2"/>
      <c r="AZ378" s="2">
        <v>1</v>
      </c>
      <c r="BA378" s="2">
        <v>1</v>
      </c>
      <c r="BB378" s="2">
        <v>1</v>
      </c>
      <c r="BC378" s="2">
        <v>1</v>
      </c>
      <c r="BD378" s="2" t="s">
        <v>719</v>
      </c>
      <c r="BE378" s="2" t="s">
        <v>719</v>
      </c>
      <c r="BF378" s="2" t="s">
        <v>719</v>
      </c>
      <c r="BG378" s="2" t="s">
        <v>719</v>
      </c>
      <c r="BH378" s="2">
        <v>0</v>
      </c>
      <c r="BI378" s="2">
        <v>4</v>
      </c>
      <c r="BJ378" s="2" t="s">
        <v>286</v>
      </c>
      <c r="BK378" s="2"/>
      <c r="BL378" s="2"/>
      <c r="BM378" s="2">
        <v>200001</v>
      </c>
      <c r="BN378" s="2">
        <v>0</v>
      </c>
      <c r="BO378" s="2" t="s">
        <v>719</v>
      </c>
      <c r="BP378" s="2">
        <v>0</v>
      </c>
      <c r="BQ378" s="2">
        <v>4</v>
      </c>
      <c r="BR378" s="2">
        <v>0</v>
      </c>
      <c r="BS378" s="2">
        <v>1</v>
      </c>
      <c r="BT378" s="2">
        <v>1</v>
      </c>
      <c r="BU378" s="2">
        <v>1</v>
      </c>
      <c r="BV378" s="2">
        <v>1</v>
      </c>
      <c r="BW378" s="2">
        <v>1</v>
      </c>
      <c r="BX378" s="2">
        <v>1</v>
      </c>
      <c r="BY378" s="2" t="s">
        <v>719</v>
      </c>
      <c r="BZ378" s="2">
        <v>65</v>
      </c>
      <c r="CA378" s="2">
        <v>40</v>
      </c>
      <c r="CB378" s="2"/>
      <c r="CC378" s="2"/>
      <c r="CD378" s="2"/>
      <c r="CE378" s="2"/>
      <c r="CF378" s="2">
        <v>0</v>
      </c>
      <c r="CG378" s="2">
        <v>0</v>
      </c>
      <c r="CH378" s="2"/>
      <c r="CI378" s="2"/>
      <c r="CJ378" s="2"/>
      <c r="CK378" s="2"/>
      <c r="CL378" s="2"/>
      <c r="CM378" s="2">
        <v>0</v>
      </c>
      <c r="CN378" s="2" t="s">
        <v>715</v>
      </c>
      <c r="CO378" s="2">
        <v>0</v>
      </c>
      <c r="CP378" s="2">
        <f>(P378+Q378+S378)</f>
        <v>9813.9599999999991</v>
      </c>
      <c r="CQ378" s="2">
        <f>AC378*BC378</f>
        <v>0</v>
      </c>
      <c r="CR378" s="2">
        <f>AD378*BB378</f>
        <v>0</v>
      </c>
      <c r="CS378" s="2">
        <f>AE378*BS378</f>
        <v>0</v>
      </c>
      <c r="CT378" s="2">
        <f>AF378*BA378</f>
        <v>9813.9599999999991</v>
      </c>
      <c r="CU378" s="2">
        <f t="shared" ref="CU378:CX379" si="328">AG378</f>
        <v>0</v>
      </c>
      <c r="CV378" s="2">
        <f t="shared" si="328"/>
        <v>760.92</v>
      </c>
      <c r="CW378" s="2">
        <f t="shared" si="328"/>
        <v>0</v>
      </c>
      <c r="CX378" s="2">
        <f t="shared" si="328"/>
        <v>0</v>
      </c>
      <c r="CY378" s="2">
        <f>(((S378+R378)*AT378)/100)</f>
        <v>6379.0739999999987</v>
      </c>
      <c r="CZ378" s="2">
        <f>(((S378+R378)*AU378)/100)</f>
        <v>3925.5839999999998</v>
      </c>
      <c r="DA378" s="2"/>
      <c r="DB378" s="2"/>
      <c r="DC378" s="2" t="s">
        <v>719</v>
      </c>
      <c r="DD378" s="2" t="s">
        <v>719</v>
      </c>
      <c r="DE378" s="2" t="s">
        <v>719</v>
      </c>
      <c r="DF378" s="2" t="s">
        <v>719</v>
      </c>
      <c r="DG378" s="2" t="s">
        <v>744</v>
      </c>
      <c r="DH378" s="2" t="s">
        <v>719</v>
      </c>
      <c r="DI378" s="2" t="s">
        <v>744</v>
      </c>
      <c r="DJ378" s="2" t="s">
        <v>719</v>
      </c>
      <c r="DK378" s="2" t="s">
        <v>719</v>
      </c>
      <c r="DL378" s="2" t="s">
        <v>719</v>
      </c>
      <c r="DM378" s="2" t="s">
        <v>719</v>
      </c>
      <c r="DN378" s="2">
        <v>0</v>
      </c>
      <c r="DO378" s="2">
        <v>0</v>
      </c>
      <c r="DP378" s="2">
        <v>1</v>
      </c>
      <c r="DQ378" s="2">
        <v>1</v>
      </c>
      <c r="DR378" s="2"/>
      <c r="DS378" s="2"/>
      <c r="DT378" s="2"/>
      <c r="DU378" s="2">
        <v>1010</v>
      </c>
      <c r="DV378" s="2" t="s">
        <v>106</v>
      </c>
      <c r="DW378" s="2" t="s">
        <v>106</v>
      </c>
      <c r="DX378" s="2">
        <v>1</v>
      </c>
      <c r="DY378" s="2"/>
      <c r="DZ378" s="2"/>
      <c r="EA378" s="2"/>
      <c r="EB378" s="2"/>
      <c r="EC378" s="2"/>
      <c r="ED378" s="2"/>
      <c r="EE378" s="2">
        <v>28232225</v>
      </c>
      <c r="EF378" s="2">
        <v>4</v>
      </c>
      <c r="EG378" s="2" t="s">
        <v>287</v>
      </c>
      <c r="EH378" s="2">
        <v>0</v>
      </c>
      <c r="EI378" s="2" t="s">
        <v>719</v>
      </c>
      <c r="EJ378" s="2">
        <v>4</v>
      </c>
      <c r="EK378" s="2">
        <v>200001</v>
      </c>
      <c r="EL378" s="2" t="s">
        <v>288</v>
      </c>
      <c r="EM378" s="2" t="s">
        <v>289</v>
      </c>
      <c r="EN378" s="2"/>
      <c r="EO378" s="2" t="s">
        <v>290</v>
      </c>
      <c r="EP378" s="2"/>
      <c r="EQ378" s="2">
        <v>0</v>
      </c>
      <c r="ER378" s="2">
        <v>8178.3</v>
      </c>
      <c r="ES378" s="2">
        <v>0</v>
      </c>
      <c r="ET378" s="2">
        <v>0</v>
      </c>
      <c r="EU378" s="2">
        <v>0</v>
      </c>
      <c r="EV378" s="2">
        <v>8178.3</v>
      </c>
      <c r="EW378" s="2">
        <v>634.1</v>
      </c>
      <c r="EX378" s="2">
        <v>0</v>
      </c>
      <c r="EY378" s="2">
        <v>0</v>
      </c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>
        <v>0</v>
      </c>
      <c r="FR378" s="2">
        <f>ROUND(IF(AND(BH378=3,BI378=3),P378,0),2)</f>
        <v>0</v>
      </c>
      <c r="FS378" s="2">
        <v>0</v>
      </c>
      <c r="FT378" s="2"/>
      <c r="FU378" s="2"/>
      <c r="FV378" s="2"/>
      <c r="FW378" s="2"/>
      <c r="FX378" s="2">
        <v>65</v>
      </c>
      <c r="FY378" s="2">
        <v>40</v>
      </c>
      <c r="FZ378" s="2"/>
      <c r="GA378" s="2" t="s">
        <v>719</v>
      </c>
      <c r="GB378" s="2"/>
      <c r="GC378" s="2"/>
      <c r="GD378" s="2">
        <v>0</v>
      </c>
      <c r="GE378" s="2"/>
      <c r="GF378" s="2">
        <v>-392946944</v>
      </c>
      <c r="GG378" s="2">
        <v>2</v>
      </c>
      <c r="GH378" s="2">
        <v>1</v>
      </c>
      <c r="GI378" s="2">
        <v>-2</v>
      </c>
      <c r="GJ378" s="2">
        <v>0</v>
      </c>
      <c r="GK378" s="2">
        <f>ROUND(R378*(R12)/100,2)</f>
        <v>0</v>
      </c>
      <c r="GL378" s="2">
        <f>ROUND(IF(AND(BH378=3,BI378=3,FS378&lt;&gt;0),P378,0),2)</f>
        <v>0</v>
      </c>
      <c r="GM378" s="2">
        <f>ROUND(O378+X378+Y378+GK378,2)+GX378</f>
        <v>20118.61</v>
      </c>
      <c r="GN378" s="2">
        <f>IF(OR(BI378=0,BI378=1),ROUND(O378+X378+Y378+GK378,2),0)</f>
        <v>0</v>
      </c>
      <c r="GO378" s="2">
        <f>IF(BI378=2,ROUND(O378+X378+Y378+GK378,2),0)</f>
        <v>0</v>
      </c>
      <c r="GP378" s="2">
        <f>IF(BI378=4,ROUND(O378+X378+Y378+GK378,2)+GX378,0)</f>
        <v>20118.61</v>
      </c>
      <c r="GQ378" s="2"/>
      <c r="GR378" s="2">
        <v>0</v>
      </c>
      <c r="GS378" s="2">
        <v>3</v>
      </c>
      <c r="GT378" s="2">
        <v>0</v>
      </c>
      <c r="GU378" s="2" t="s">
        <v>719</v>
      </c>
      <c r="GV378" s="2">
        <f>ROUND(GT378,6)</f>
        <v>0</v>
      </c>
      <c r="GW378" s="2">
        <v>1</v>
      </c>
      <c r="GX378" s="2">
        <f>ROUND(GV378*GW378*I378,2)</f>
        <v>0</v>
      </c>
      <c r="GY378" s="2"/>
      <c r="GZ378" s="2"/>
      <c r="HA378" s="2">
        <v>0</v>
      </c>
      <c r="HB378" s="2">
        <v>0</v>
      </c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>
        <v>0</v>
      </c>
      <c r="IL378" s="2"/>
      <c r="IM378" s="2"/>
      <c r="IN378" s="2"/>
      <c r="IO378" s="2"/>
      <c r="IP378" s="2"/>
      <c r="IQ378" s="2"/>
      <c r="IR378" s="2"/>
      <c r="IS378" s="2"/>
      <c r="IT378" s="2"/>
      <c r="IU378" s="2"/>
    </row>
    <row r="379" spans="1:255" x14ac:dyDescent="0.2">
      <c r="A379">
        <v>17</v>
      </c>
      <c r="B379">
        <v>1</v>
      </c>
      <c r="C379">
        <f>ROW(SmtRes!A1270)</f>
        <v>1270</v>
      </c>
      <c r="D379">
        <f>ROW(EtalonRes!A1306)</f>
        <v>1306</v>
      </c>
      <c r="E379" t="s">
        <v>738</v>
      </c>
      <c r="F379" t="s">
        <v>284</v>
      </c>
      <c r="G379" t="s">
        <v>285</v>
      </c>
      <c r="H379" t="s">
        <v>106</v>
      </c>
      <c r="I379">
        <v>1</v>
      </c>
      <c r="J379">
        <v>0</v>
      </c>
      <c r="O379">
        <f>ROUND(CP379,2)</f>
        <v>137886.14000000001</v>
      </c>
      <c r="P379">
        <f>ROUND(CQ379*I379,2)</f>
        <v>0</v>
      </c>
      <c r="Q379">
        <f>ROUND(CR379*I379,2)</f>
        <v>0</v>
      </c>
      <c r="R379">
        <f>ROUND(CS379*I379,2)</f>
        <v>0</v>
      </c>
      <c r="S379">
        <f>ROUND(CT379*I379,2)</f>
        <v>137886.14000000001</v>
      </c>
      <c r="T379">
        <f>ROUND(CU379*I379,2)</f>
        <v>0</v>
      </c>
      <c r="U379">
        <f>CV379*I379</f>
        <v>760.92</v>
      </c>
      <c r="V379">
        <f>CW379*I379</f>
        <v>0</v>
      </c>
      <c r="W379">
        <f>ROUND(CX379*I379,2)</f>
        <v>0</v>
      </c>
      <c r="X379">
        <f>ROUND(CY379,2)</f>
        <v>75837.38</v>
      </c>
      <c r="Y379">
        <f>ROUND(CZ379,2)</f>
        <v>44123.56</v>
      </c>
      <c r="AA379">
        <v>28925308</v>
      </c>
      <c r="AB379">
        <f>ROUND((AC379+AD379+AF379),6)</f>
        <v>9813.9599999999991</v>
      </c>
      <c r="AC379">
        <f>ROUND((ES379),6)</f>
        <v>0</v>
      </c>
      <c r="AD379">
        <f>ROUND((((ET379)-(EU379))+AE379),6)</f>
        <v>0</v>
      </c>
      <c r="AE379">
        <f>ROUND((EU379),6)</f>
        <v>0</v>
      </c>
      <c r="AF379">
        <f>ROUND(((EV379*1.2)),6)</f>
        <v>9813.9599999999991</v>
      </c>
      <c r="AG379">
        <f>ROUND((AP379),6)</f>
        <v>0</v>
      </c>
      <c r="AH379">
        <f>((EW379*1.2))</f>
        <v>760.92</v>
      </c>
      <c r="AI379">
        <f>(EX379)</f>
        <v>0</v>
      </c>
      <c r="AJ379">
        <f>ROUND((AS379),6)</f>
        <v>0</v>
      </c>
      <c r="AK379">
        <v>8178.3</v>
      </c>
      <c r="AL379">
        <v>0</v>
      </c>
      <c r="AM379">
        <v>0</v>
      </c>
      <c r="AN379">
        <v>0</v>
      </c>
      <c r="AO379">
        <v>8178.3</v>
      </c>
      <c r="AP379">
        <v>0</v>
      </c>
      <c r="AQ379">
        <v>634.1</v>
      </c>
      <c r="AR379">
        <v>0</v>
      </c>
      <c r="AS379">
        <v>0</v>
      </c>
      <c r="AT379">
        <v>55</v>
      </c>
      <c r="AU379">
        <v>32</v>
      </c>
      <c r="AV379">
        <v>1</v>
      </c>
      <c r="AW379">
        <v>1</v>
      </c>
      <c r="AZ379">
        <v>1</v>
      </c>
      <c r="BA379">
        <v>14.05</v>
      </c>
      <c r="BB379">
        <v>1</v>
      </c>
      <c r="BC379">
        <v>1</v>
      </c>
      <c r="BD379" t="s">
        <v>719</v>
      </c>
      <c r="BE379" t="s">
        <v>719</v>
      </c>
      <c r="BF379" t="s">
        <v>719</v>
      </c>
      <c r="BG379" t="s">
        <v>719</v>
      </c>
      <c r="BH379">
        <v>0</v>
      </c>
      <c r="BI379">
        <v>4</v>
      </c>
      <c r="BJ379" t="s">
        <v>286</v>
      </c>
      <c r="BM379">
        <v>200001</v>
      </c>
      <c r="BN379">
        <v>0</v>
      </c>
      <c r="BO379" t="s">
        <v>719</v>
      </c>
      <c r="BP379">
        <v>0</v>
      </c>
      <c r="BQ379">
        <v>4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719</v>
      </c>
      <c r="BZ379">
        <v>65</v>
      </c>
      <c r="CA379">
        <v>40</v>
      </c>
      <c r="CF379">
        <v>0</v>
      </c>
      <c r="CG379">
        <v>0</v>
      </c>
      <c r="CM379">
        <v>0</v>
      </c>
      <c r="CN379" t="s">
        <v>715</v>
      </c>
      <c r="CO379">
        <v>0</v>
      </c>
      <c r="CP379">
        <f>(P379+Q379+S379)</f>
        <v>137886.14000000001</v>
      </c>
      <c r="CQ379">
        <f>AC379*BC379</f>
        <v>0</v>
      </c>
      <c r="CR379">
        <f>AD379*BB379</f>
        <v>0</v>
      </c>
      <c r="CS379">
        <f>AE379*BS379</f>
        <v>0</v>
      </c>
      <c r="CT379">
        <f>AF379*BA379</f>
        <v>137886.13800000001</v>
      </c>
      <c r="CU379">
        <f t="shared" si="328"/>
        <v>0</v>
      </c>
      <c r="CV379">
        <f t="shared" si="328"/>
        <v>760.92</v>
      </c>
      <c r="CW379">
        <f t="shared" si="328"/>
        <v>0</v>
      </c>
      <c r="CX379">
        <f t="shared" si="328"/>
        <v>0</v>
      </c>
      <c r="CY379">
        <f>(((S379+R379)*AT379)/100)</f>
        <v>75837.377000000008</v>
      </c>
      <c r="CZ379">
        <f>(((S379+R379)*AU379)/100)</f>
        <v>44123.564800000007</v>
      </c>
      <c r="DC379" t="s">
        <v>719</v>
      </c>
      <c r="DD379" t="s">
        <v>719</v>
      </c>
      <c r="DE379" t="s">
        <v>719</v>
      </c>
      <c r="DF379" t="s">
        <v>719</v>
      </c>
      <c r="DG379" t="s">
        <v>744</v>
      </c>
      <c r="DH379" t="s">
        <v>719</v>
      </c>
      <c r="DI379" t="s">
        <v>744</v>
      </c>
      <c r="DJ379" t="s">
        <v>719</v>
      </c>
      <c r="DK379" t="s">
        <v>719</v>
      </c>
      <c r="DL379" t="s">
        <v>719</v>
      </c>
      <c r="DM379" t="s">
        <v>719</v>
      </c>
      <c r="DN379">
        <v>0</v>
      </c>
      <c r="DO379">
        <v>0</v>
      </c>
      <c r="DP379">
        <v>1</v>
      </c>
      <c r="DQ379">
        <v>1</v>
      </c>
      <c r="DU379">
        <v>1010</v>
      </c>
      <c r="DV379" t="s">
        <v>106</v>
      </c>
      <c r="DW379" t="s">
        <v>106</v>
      </c>
      <c r="DX379">
        <v>1</v>
      </c>
      <c r="EE379">
        <v>28232225</v>
      </c>
      <c r="EF379">
        <v>4</v>
      </c>
      <c r="EG379" t="s">
        <v>287</v>
      </c>
      <c r="EH379">
        <v>0</v>
      </c>
      <c r="EI379" t="s">
        <v>719</v>
      </c>
      <c r="EJ379">
        <v>4</v>
      </c>
      <c r="EK379">
        <v>200001</v>
      </c>
      <c r="EL379" t="s">
        <v>288</v>
      </c>
      <c r="EM379" t="s">
        <v>289</v>
      </c>
      <c r="EO379" t="s">
        <v>290</v>
      </c>
      <c r="EQ379">
        <v>0</v>
      </c>
      <c r="ER379">
        <v>8178.3</v>
      </c>
      <c r="ES379">
        <v>0</v>
      </c>
      <c r="ET379">
        <v>0</v>
      </c>
      <c r="EU379">
        <v>0</v>
      </c>
      <c r="EV379">
        <v>8178.3</v>
      </c>
      <c r="EW379">
        <v>634.1</v>
      </c>
      <c r="EX379">
        <v>0</v>
      </c>
      <c r="EY379">
        <v>0</v>
      </c>
      <c r="FQ379">
        <v>0</v>
      </c>
      <c r="FR379">
        <f>ROUND(IF(AND(BH379=3,BI379=3),P379,0),2)</f>
        <v>0</v>
      </c>
      <c r="FS379">
        <v>0</v>
      </c>
      <c r="FV379" t="s">
        <v>749</v>
      </c>
      <c r="FW379" t="s">
        <v>751</v>
      </c>
      <c r="FX379">
        <v>65</v>
      </c>
      <c r="FY379">
        <v>40</v>
      </c>
      <c r="GA379" t="s">
        <v>719</v>
      </c>
      <c r="GD379">
        <v>0</v>
      </c>
      <c r="GF379">
        <v>-392946944</v>
      </c>
      <c r="GG379">
        <v>2</v>
      </c>
      <c r="GH379">
        <v>1</v>
      </c>
      <c r="GI379">
        <v>3</v>
      </c>
      <c r="GJ379">
        <v>0</v>
      </c>
      <c r="GK379">
        <f>ROUND(R379*(S12)/100,2)</f>
        <v>0</v>
      </c>
      <c r="GL379">
        <f>ROUND(IF(AND(BH379=3,BI379=3,FS379&lt;&gt;0),P379,0),2)</f>
        <v>0</v>
      </c>
      <c r="GM379">
        <f>ROUND(O379+X379+Y379+GK379,2)+GX379</f>
        <v>257847.08</v>
      </c>
      <c r="GN379">
        <f>IF(OR(BI379=0,BI379=1),ROUND(O379+X379+Y379+GK379,2),0)</f>
        <v>0</v>
      </c>
      <c r="GO379">
        <f>IF(BI379=2,ROUND(O379+X379+Y379+GK379,2),0)</f>
        <v>0</v>
      </c>
      <c r="GP379">
        <f>IF(BI379=4,ROUND(O379+X379+Y379+GK379,2)+GX379,0)</f>
        <v>257847.08</v>
      </c>
      <c r="GR379">
        <v>0</v>
      </c>
      <c r="GS379">
        <v>3</v>
      </c>
      <c r="GT379">
        <v>0</v>
      </c>
      <c r="GU379" t="s">
        <v>719</v>
      </c>
      <c r="GV379">
        <f>ROUND(GT379,6)</f>
        <v>0</v>
      </c>
      <c r="GW379">
        <v>1</v>
      </c>
      <c r="GX379">
        <f>ROUND(GV379*GW379*I379,2)</f>
        <v>0</v>
      </c>
      <c r="HA379">
        <v>0</v>
      </c>
      <c r="HB379">
        <v>0</v>
      </c>
      <c r="IK379">
        <v>0</v>
      </c>
    </row>
    <row r="381" spans="1:255" x14ac:dyDescent="0.2">
      <c r="A381" s="3">
        <v>51</v>
      </c>
      <c r="B381" s="3">
        <f>B373</f>
        <v>1</v>
      </c>
      <c r="C381" s="3">
        <f>A373</f>
        <v>3</v>
      </c>
      <c r="D381" s="3">
        <f>ROW(A373)</f>
        <v>373</v>
      </c>
      <c r="E381" s="3"/>
      <c r="F381" s="3" t="str">
        <f>IF(F373&lt;&gt;"",F373,"")</f>
        <v>07-02-01</v>
      </c>
      <c r="G381" s="3" t="str">
        <f>IF(G373&lt;&gt;"",G373,"")</f>
        <v>пусконаладочные работы</v>
      </c>
      <c r="H381" s="3">
        <v>0</v>
      </c>
      <c r="I381" s="3"/>
      <c r="J381" s="3"/>
      <c r="K381" s="3"/>
      <c r="L381" s="3"/>
      <c r="M381" s="3"/>
      <c r="N381" s="3"/>
      <c r="O381" s="3">
        <f t="shared" ref="O381:T381" si="329">ROUND(AB381,2)</f>
        <v>9813.9599999999991</v>
      </c>
      <c r="P381" s="3">
        <f t="shared" si="329"/>
        <v>0</v>
      </c>
      <c r="Q381" s="3">
        <f t="shared" si="329"/>
        <v>0</v>
      </c>
      <c r="R381" s="3">
        <f t="shared" si="329"/>
        <v>0</v>
      </c>
      <c r="S381" s="3">
        <f t="shared" si="329"/>
        <v>9813.9599999999991</v>
      </c>
      <c r="T381" s="3">
        <f t="shared" si="329"/>
        <v>0</v>
      </c>
      <c r="U381" s="3">
        <f>AH381</f>
        <v>760.92</v>
      </c>
      <c r="V381" s="3">
        <f>AI381</f>
        <v>0</v>
      </c>
      <c r="W381" s="3">
        <f>ROUND(AJ381,2)</f>
        <v>0</v>
      </c>
      <c r="X381" s="3">
        <f>ROUND(AK381,2)</f>
        <v>6379.07</v>
      </c>
      <c r="Y381" s="3">
        <f>ROUND(AL381,2)</f>
        <v>3925.58</v>
      </c>
      <c r="Z381" s="3"/>
      <c r="AA381" s="3"/>
      <c r="AB381" s="3">
        <f>ROUND(SUMIF(AA377:AA379,"=28925307",O377:O379),2)</f>
        <v>9813.9599999999991</v>
      </c>
      <c r="AC381" s="3">
        <f>ROUND(SUMIF(AA377:AA379,"=28925307",P377:P379),2)</f>
        <v>0</v>
      </c>
      <c r="AD381" s="3">
        <f>ROUND(SUMIF(AA377:AA379,"=28925307",Q377:Q379),2)</f>
        <v>0</v>
      </c>
      <c r="AE381" s="3">
        <f>ROUND(SUMIF(AA377:AA379,"=28925307",R377:R379),2)</f>
        <v>0</v>
      </c>
      <c r="AF381" s="3">
        <f>ROUND(SUMIF(AA377:AA379,"=28925307",S377:S379),2)</f>
        <v>9813.9599999999991</v>
      </c>
      <c r="AG381" s="3">
        <f>ROUND(SUMIF(AA377:AA379,"=28925307",T377:T379),2)</f>
        <v>0</v>
      </c>
      <c r="AH381" s="3">
        <f>SUMIF(AA377:AA379,"=28925307",U377:U379)</f>
        <v>760.92</v>
      </c>
      <c r="AI381" s="3">
        <f>SUMIF(AA377:AA379,"=28925307",V377:V379)</f>
        <v>0</v>
      </c>
      <c r="AJ381" s="3">
        <f>ROUND(SUMIF(AA377:AA379,"=28925307",W377:W379),2)</f>
        <v>0</v>
      </c>
      <c r="AK381" s="3">
        <f>ROUND(SUMIF(AA377:AA379,"=28925307",X377:X379),2)</f>
        <v>6379.07</v>
      </c>
      <c r="AL381" s="3">
        <f>ROUND(SUMIF(AA377:AA379,"=28925307",Y377:Y379),2)</f>
        <v>3925.58</v>
      </c>
      <c r="AM381" s="3"/>
      <c r="AN381" s="3"/>
      <c r="AO381" s="3">
        <f t="shared" ref="AO381:BC381" si="330">ROUND(BX381,2)</f>
        <v>0</v>
      </c>
      <c r="AP381" s="3">
        <f t="shared" si="330"/>
        <v>0</v>
      </c>
      <c r="AQ381" s="3">
        <f t="shared" si="330"/>
        <v>0</v>
      </c>
      <c r="AR381" s="3">
        <f t="shared" si="330"/>
        <v>20118.61</v>
      </c>
      <c r="AS381" s="3">
        <f t="shared" si="330"/>
        <v>0</v>
      </c>
      <c r="AT381" s="3">
        <f t="shared" si="330"/>
        <v>0</v>
      </c>
      <c r="AU381" s="3">
        <f t="shared" si="330"/>
        <v>20118.61</v>
      </c>
      <c r="AV381" s="3">
        <f t="shared" si="330"/>
        <v>0</v>
      </c>
      <c r="AW381" s="3">
        <f t="shared" si="330"/>
        <v>0</v>
      </c>
      <c r="AX381" s="3">
        <f t="shared" si="330"/>
        <v>0</v>
      </c>
      <c r="AY381" s="3">
        <f t="shared" si="330"/>
        <v>0</v>
      </c>
      <c r="AZ381" s="3">
        <f t="shared" si="330"/>
        <v>0</v>
      </c>
      <c r="BA381" s="3">
        <f t="shared" si="330"/>
        <v>0</v>
      </c>
      <c r="BB381" s="3">
        <f t="shared" si="330"/>
        <v>0</v>
      </c>
      <c r="BC381" s="3">
        <f t="shared" si="330"/>
        <v>0</v>
      </c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>
        <f>ROUND(SUMIF(AA377:AA379,"=28925307",FQ377:FQ379),2)</f>
        <v>0</v>
      </c>
      <c r="BY381" s="3">
        <f>ROUND(SUMIF(AA377:AA379,"=28925307",FR377:FR379),2)</f>
        <v>0</v>
      </c>
      <c r="BZ381" s="3">
        <f>ROUND(SUMIF(AA377:AA379,"=28925307",GL377:GL379),2)</f>
        <v>0</v>
      </c>
      <c r="CA381" s="3">
        <f>ROUND(SUMIF(AA377:AA379,"=28925307",GM377:GM379),2)</f>
        <v>20118.61</v>
      </c>
      <c r="CB381" s="3">
        <f>ROUND(SUMIF(AA377:AA379,"=28925307",GN377:GN379),2)</f>
        <v>0</v>
      </c>
      <c r="CC381" s="3">
        <f>ROUND(SUMIF(AA377:AA379,"=28925307",GO377:GO379),2)</f>
        <v>0</v>
      </c>
      <c r="CD381" s="3">
        <f>ROUND(SUMIF(AA377:AA379,"=28925307",GP377:GP379),2)</f>
        <v>20118.61</v>
      </c>
      <c r="CE381" s="3">
        <f>AC381-BX381</f>
        <v>0</v>
      </c>
      <c r="CF381" s="3">
        <f>AC381-BY381</f>
        <v>0</v>
      </c>
      <c r="CG381" s="3">
        <f>BX381-BZ381</f>
        <v>0</v>
      </c>
      <c r="CH381" s="3">
        <f>AC381-BX381-BY381+BZ381</f>
        <v>0</v>
      </c>
      <c r="CI381" s="3">
        <f>BY381-BZ381</f>
        <v>0</v>
      </c>
      <c r="CJ381" s="3">
        <f>ROUND(SUMIF(AA377:AA379,"=28925307",GX377:GX379),2)</f>
        <v>0</v>
      </c>
      <c r="CK381" s="3">
        <f>ROUND(SUMIF(AA377:AA379,"=28925307",GY377:GY379),2)</f>
        <v>0</v>
      </c>
      <c r="CL381" s="3">
        <f>ROUND(SUMIF(AA377:AA379,"=28925307",GZ377:GZ379),2)</f>
        <v>0</v>
      </c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4">
        <f t="shared" ref="DG381:DL381" si="331">ROUND(DT381,2)</f>
        <v>137886.14000000001</v>
      </c>
      <c r="DH381" s="4">
        <f t="shared" si="331"/>
        <v>0</v>
      </c>
      <c r="DI381" s="4">
        <f t="shared" si="331"/>
        <v>0</v>
      </c>
      <c r="DJ381" s="4">
        <f t="shared" si="331"/>
        <v>0</v>
      </c>
      <c r="DK381" s="4">
        <f t="shared" si="331"/>
        <v>137886.14000000001</v>
      </c>
      <c r="DL381" s="4">
        <f t="shared" si="331"/>
        <v>0</v>
      </c>
      <c r="DM381" s="4">
        <f>DZ381</f>
        <v>760.92</v>
      </c>
      <c r="DN381" s="4">
        <f>EA381</f>
        <v>0</v>
      </c>
      <c r="DO381" s="4">
        <f>ROUND(EB381,2)</f>
        <v>0</v>
      </c>
      <c r="DP381" s="4">
        <f>ROUND(EC381,2)</f>
        <v>75837.38</v>
      </c>
      <c r="DQ381" s="4">
        <f>ROUND(ED381,2)</f>
        <v>44123.56</v>
      </c>
      <c r="DR381" s="4"/>
      <c r="DS381" s="4"/>
      <c r="DT381" s="4">
        <f>ROUND(SUMIF(AA377:AA379,"=28925308",O377:O379),2)</f>
        <v>137886.14000000001</v>
      </c>
      <c r="DU381" s="4">
        <f>ROUND(SUMIF(AA377:AA379,"=28925308",P377:P379),2)</f>
        <v>0</v>
      </c>
      <c r="DV381" s="4">
        <f>ROUND(SUMIF(AA377:AA379,"=28925308",Q377:Q379),2)</f>
        <v>0</v>
      </c>
      <c r="DW381" s="4">
        <f>ROUND(SUMIF(AA377:AA379,"=28925308",R377:R379),2)</f>
        <v>0</v>
      </c>
      <c r="DX381" s="4">
        <f>ROUND(SUMIF(AA377:AA379,"=28925308",S377:S379),2)</f>
        <v>137886.14000000001</v>
      </c>
      <c r="DY381" s="4">
        <f>ROUND(SUMIF(AA377:AA379,"=28925308",T377:T379),2)</f>
        <v>0</v>
      </c>
      <c r="DZ381" s="4">
        <f>SUMIF(AA377:AA379,"=28925308",U377:U379)</f>
        <v>760.92</v>
      </c>
      <c r="EA381" s="4">
        <f>SUMIF(AA377:AA379,"=28925308",V377:V379)</f>
        <v>0</v>
      </c>
      <c r="EB381" s="4">
        <f>ROUND(SUMIF(AA377:AA379,"=28925308",W377:W379),2)</f>
        <v>0</v>
      </c>
      <c r="EC381" s="4">
        <f>ROUND(SUMIF(AA377:AA379,"=28925308",X377:X379),2)</f>
        <v>75837.38</v>
      </c>
      <c r="ED381" s="4">
        <f>ROUND(SUMIF(AA377:AA379,"=28925308",Y377:Y379),2)</f>
        <v>44123.56</v>
      </c>
      <c r="EE381" s="4"/>
      <c r="EF381" s="4"/>
      <c r="EG381" s="4">
        <f t="shared" ref="EG381:EU381" si="332">ROUND(FP381,2)</f>
        <v>0</v>
      </c>
      <c r="EH381" s="4">
        <f t="shared" si="332"/>
        <v>0</v>
      </c>
      <c r="EI381" s="4">
        <f t="shared" si="332"/>
        <v>0</v>
      </c>
      <c r="EJ381" s="4">
        <f t="shared" si="332"/>
        <v>257847.08</v>
      </c>
      <c r="EK381" s="4">
        <f t="shared" si="332"/>
        <v>0</v>
      </c>
      <c r="EL381" s="4">
        <f t="shared" si="332"/>
        <v>0</v>
      </c>
      <c r="EM381" s="4">
        <f t="shared" si="332"/>
        <v>257847.08</v>
      </c>
      <c r="EN381" s="4">
        <f t="shared" si="332"/>
        <v>0</v>
      </c>
      <c r="EO381" s="4">
        <f t="shared" si="332"/>
        <v>0</v>
      </c>
      <c r="EP381" s="4">
        <f t="shared" si="332"/>
        <v>0</v>
      </c>
      <c r="EQ381" s="4">
        <f t="shared" si="332"/>
        <v>0</v>
      </c>
      <c r="ER381" s="4">
        <f t="shared" si="332"/>
        <v>0</v>
      </c>
      <c r="ES381" s="4">
        <f t="shared" si="332"/>
        <v>0</v>
      </c>
      <c r="ET381" s="4">
        <f t="shared" si="332"/>
        <v>0</v>
      </c>
      <c r="EU381" s="4">
        <f t="shared" si="332"/>
        <v>0</v>
      </c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>
        <f>ROUND(SUMIF(AA377:AA379,"=28925308",FQ377:FQ379),2)</f>
        <v>0</v>
      </c>
      <c r="FQ381" s="4">
        <f>ROUND(SUMIF(AA377:AA379,"=28925308",FR377:FR379),2)</f>
        <v>0</v>
      </c>
      <c r="FR381" s="4">
        <f>ROUND(SUMIF(AA377:AA379,"=28925308",GL377:GL379),2)</f>
        <v>0</v>
      </c>
      <c r="FS381" s="4">
        <f>ROUND(SUMIF(AA377:AA379,"=28925308",GM377:GM379),2)</f>
        <v>257847.08</v>
      </c>
      <c r="FT381" s="4">
        <f>ROUND(SUMIF(AA377:AA379,"=28925308",GN377:GN379),2)</f>
        <v>0</v>
      </c>
      <c r="FU381" s="4">
        <f>ROUND(SUMIF(AA377:AA379,"=28925308",GO377:GO379),2)</f>
        <v>0</v>
      </c>
      <c r="FV381" s="4">
        <f>ROUND(SUMIF(AA377:AA379,"=28925308",GP377:GP379),2)</f>
        <v>257847.08</v>
      </c>
      <c r="FW381" s="4">
        <f>DU381-FP381</f>
        <v>0</v>
      </c>
      <c r="FX381" s="4">
        <f>DU381-FQ381</f>
        <v>0</v>
      </c>
      <c r="FY381" s="4">
        <f>FP381-FR381</f>
        <v>0</v>
      </c>
      <c r="FZ381" s="4">
        <f>DU381-FP381-FQ381+FR381</f>
        <v>0</v>
      </c>
      <c r="GA381" s="4">
        <f>FQ381-FR381</f>
        <v>0</v>
      </c>
      <c r="GB381" s="4">
        <f>ROUND(SUMIF(AA377:AA379,"=28925308",GX377:GX379),2)</f>
        <v>0</v>
      </c>
      <c r="GC381" s="4">
        <f>ROUND(SUMIF(AA377:AA379,"=28925308",GY377:GY379),2)</f>
        <v>0</v>
      </c>
      <c r="GD381" s="4">
        <f>ROUND(SUMIF(AA377:AA379,"=28925308",GZ377:GZ379),2)</f>
        <v>0</v>
      </c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>
        <v>0</v>
      </c>
    </row>
    <row r="383" spans="1:255" x14ac:dyDescent="0.2">
      <c r="A383" s="5">
        <v>50</v>
      </c>
      <c r="B383" s="5">
        <v>1</v>
      </c>
      <c r="C383" s="5">
        <v>0</v>
      </c>
      <c r="D383" s="5">
        <v>1</v>
      </c>
      <c r="E383" s="5">
        <v>201</v>
      </c>
      <c r="F383" s="5">
        <f>ROUND(Source!O381,O383)</f>
        <v>9813.9599999999991</v>
      </c>
      <c r="G383" s="5" t="s">
        <v>5</v>
      </c>
      <c r="H383" s="5" t="s">
        <v>6</v>
      </c>
      <c r="I383" s="5"/>
      <c r="J383" s="5"/>
      <c r="K383" s="5">
        <v>201</v>
      </c>
      <c r="L383" s="5">
        <v>1</v>
      </c>
      <c r="M383" s="5">
        <v>0</v>
      </c>
      <c r="N383" s="5" t="s">
        <v>719</v>
      </c>
      <c r="O383" s="5">
        <v>2</v>
      </c>
      <c r="P383" s="5">
        <f>ROUND(Source!DG381,O383)</f>
        <v>137886.14000000001</v>
      </c>
      <c r="Q383" s="5"/>
      <c r="R383" s="5"/>
      <c r="S383" s="5"/>
      <c r="T383" s="5"/>
      <c r="U383" s="5"/>
      <c r="V383" s="5"/>
      <c r="W383" s="5"/>
    </row>
    <row r="384" spans="1:255" x14ac:dyDescent="0.2">
      <c r="A384" s="5">
        <v>50</v>
      </c>
      <c r="B384" s="5">
        <v>0</v>
      </c>
      <c r="C384" s="5">
        <v>0</v>
      </c>
      <c r="D384" s="5">
        <v>1</v>
      </c>
      <c r="E384" s="5">
        <v>202</v>
      </c>
      <c r="F384" s="5">
        <f>ROUND(Source!P381,O384)</f>
        <v>0</v>
      </c>
      <c r="G384" s="5" t="s">
        <v>7</v>
      </c>
      <c r="H384" s="5" t="s">
        <v>8</v>
      </c>
      <c r="I384" s="5"/>
      <c r="J384" s="5"/>
      <c r="K384" s="5">
        <v>202</v>
      </c>
      <c r="L384" s="5">
        <v>2</v>
      </c>
      <c r="M384" s="5">
        <v>3</v>
      </c>
      <c r="N384" s="5" t="s">
        <v>719</v>
      </c>
      <c r="O384" s="5">
        <v>2</v>
      </c>
      <c r="P384" s="5">
        <f>ROUND(Source!DH381,O384)</f>
        <v>0</v>
      </c>
      <c r="Q384" s="5"/>
      <c r="R384" s="5"/>
      <c r="S384" s="5"/>
      <c r="T384" s="5"/>
      <c r="U384" s="5"/>
      <c r="V384" s="5"/>
      <c r="W384" s="5"/>
    </row>
    <row r="385" spans="1:23" x14ac:dyDescent="0.2">
      <c r="A385" s="5">
        <v>50</v>
      </c>
      <c r="B385" s="5">
        <v>0</v>
      </c>
      <c r="C385" s="5">
        <v>0</v>
      </c>
      <c r="D385" s="5">
        <v>1</v>
      </c>
      <c r="E385" s="5">
        <v>222</v>
      </c>
      <c r="F385" s="5">
        <f>ROUND(Source!AO381,O385)</f>
        <v>0</v>
      </c>
      <c r="G385" s="5" t="s">
        <v>9</v>
      </c>
      <c r="H385" s="5" t="s">
        <v>10</v>
      </c>
      <c r="I385" s="5"/>
      <c r="J385" s="5"/>
      <c r="K385" s="5">
        <v>222</v>
      </c>
      <c r="L385" s="5">
        <v>3</v>
      </c>
      <c r="M385" s="5">
        <v>3</v>
      </c>
      <c r="N385" s="5" t="s">
        <v>719</v>
      </c>
      <c r="O385" s="5">
        <v>2</v>
      </c>
      <c r="P385" s="5">
        <f>ROUND(Source!EG381,O385)</f>
        <v>0</v>
      </c>
      <c r="Q385" s="5"/>
      <c r="R385" s="5"/>
      <c r="S385" s="5"/>
      <c r="T385" s="5"/>
      <c r="U385" s="5"/>
      <c r="V385" s="5"/>
      <c r="W385" s="5"/>
    </row>
    <row r="386" spans="1:23" x14ac:dyDescent="0.2">
      <c r="A386" s="5">
        <v>50</v>
      </c>
      <c r="B386" s="5">
        <v>0</v>
      </c>
      <c r="C386" s="5">
        <v>0</v>
      </c>
      <c r="D386" s="5">
        <v>1</v>
      </c>
      <c r="E386" s="5">
        <v>225</v>
      </c>
      <c r="F386" s="5">
        <f>ROUND(Source!AV381,O386)</f>
        <v>0</v>
      </c>
      <c r="G386" s="5" t="s">
        <v>11</v>
      </c>
      <c r="H386" s="5" t="s">
        <v>12</v>
      </c>
      <c r="I386" s="5"/>
      <c r="J386" s="5"/>
      <c r="K386" s="5">
        <v>225</v>
      </c>
      <c r="L386" s="5">
        <v>4</v>
      </c>
      <c r="M386" s="5">
        <v>3</v>
      </c>
      <c r="N386" s="5" t="s">
        <v>719</v>
      </c>
      <c r="O386" s="5">
        <v>2</v>
      </c>
      <c r="P386" s="5">
        <f>ROUND(Source!EN381,O386)</f>
        <v>0</v>
      </c>
      <c r="Q386" s="5"/>
      <c r="R386" s="5"/>
      <c r="S386" s="5"/>
      <c r="T386" s="5"/>
      <c r="U386" s="5"/>
      <c r="V386" s="5"/>
      <c r="W386" s="5"/>
    </row>
    <row r="387" spans="1:23" x14ac:dyDescent="0.2">
      <c r="A387" s="5">
        <v>50</v>
      </c>
      <c r="B387" s="5">
        <v>0</v>
      </c>
      <c r="C387" s="5">
        <v>0</v>
      </c>
      <c r="D387" s="5">
        <v>1</v>
      </c>
      <c r="E387" s="5">
        <v>226</v>
      </c>
      <c r="F387" s="5">
        <f>ROUND(Source!AW381,O387)</f>
        <v>0</v>
      </c>
      <c r="G387" s="5" t="s">
        <v>13</v>
      </c>
      <c r="H387" s="5" t="s">
        <v>14</v>
      </c>
      <c r="I387" s="5"/>
      <c r="J387" s="5"/>
      <c r="K387" s="5">
        <v>226</v>
      </c>
      <c r="L387" s="5">
        <v>5</v>
      </c>
      <c r="M387" s="5">
        <v>3</v>
      </c>
      <c r="N387" s="5" t="s">
        <v>719</v>
      </c>
      <c r="O387" s="5">
        <v>2</v>
      </c>
      <c r="P387" s="5">
        <f>ROUND(Source!EO381,O387)</f>
        <v>0</v>
      </c>
      <c r="Q387" s="5"/>
      <c r="R387" s="5"/>
      <c r="S387" s="5"/>
      <c r="T387" s="5"/>
      <c r="U387" s="5"/>
      <c r="V387" s="5"/>
      <c r="W387" s="5"/>
    </row>
    <row r="388" spans="1:23" x14ac:dyDescent="0.2">
      <c r="A388" s="5">
        <v>50</v>
      </c>
      <c r="B388" s="5">
        <v>0</v>
      </c>
      <c r="C388" s="5">
        <v>0</v>
      </c>
      <c r="D388" s="5">
        <v>1</v>
      </c>
      <c r="E388" s="5">
        <v>227</v>
      </c>
      <c r="F388" s="5">
        <f>ROUND(Source!AX381,O388)</f>
        <v>0</v>
      </c>
      <c r="G388" s="5" t="s">
        <v>15</v>
      </c>
      <c r="H388" s="5" t="s">
        <v>16</v>
      </c>
      <c r="I388" s="5"/>
      <c r="J388" s="5"/>
      <c r="K388" s="5">
        <v>227</v>
      </c>
      <c r="L388" s="5">
        <v>6</v>
      </c>
      <c r="M388" s="5">
        <v>3</v>
      </c>
      <c r="N388" s="5" t="s">
        <v>719</v>
      </c>
      <c r="O388" s="5">
        <v>2</v>
      </c>
      <c r="P388" s="5">
        <f>ROUND(Source!EP381,O388)</f>
        <v>0</v>
      </c>
      <c r="Q388" s="5"/>
      <c r="R388" s="5"/>
      <c r="S388" s="5"/>
      <c r="T388" s="5"/>
      <c r="U388" s="5"/>
      <c r="V388" s="5"/>
      <c r="W388" s="5"/>
    </row>
    <row r="389" spans="1:23" x14ac:dyDescent="0.2">
      <c r="A389" s="5">
        <v>50</v>
      </c>
      <c r="B389" s="5">
        <v>0</v>
      </c>
      <c r="C389" s="5">
        <v>0</v>
      </c>
      <c r="D389" s="5">
        <v>1</v>
      </c>
      <c r="E389" s="5">
        <v>228</v>
      </c>
      <c r="F389" s="5">
        <f>ROUND(Source!AY381,O389)</f>
        <v>0</v>
      </c>
      <c r="G389" s="5" t="s">
        <v>17</v>
      </c>
      <c r="H389" s="5" t="s">
        <v>18</v>
      </c>
      <c r="I389" s="5"/>
      <c r="J389" s="5"/>
      <c r="K389" s="5">
        <v>228</v>
      </c>
      <c r="L389" s="5">
        <v>7</v>
      </c>
      <c r="M389" s="5">
        <v>3</v>
      </c>
      <c r="N389" s="5" t="s">
        <v>719</v>
      </c>
      <c r="O389" s="5">
        <v>2</v>
      </c>
      <c r="P389" s="5">
        <f>ROUND(Source!EQ381,O389)</f>
        <v>0</v>
      </c>
      <c r="Q389" s="5"/>
      <c r="R389" s="5"/>
      <c r="S389" s="5"/>
      <c r="T389" s="5"/>
      <c r="U389" s="5"/>
      <c r="V389" s="5"/>
      <c r="W389" s="5"/>
    </row>
    <row r="390" spans="1:23" x14ac:dyDescent="0.2">
      <c r="A390" s="5">
        <v>50</v>
      </c>
      <c r="B390" s="5">
        <v>0</v>
      </c>
      <c r="C390" s="5">
        <v>0</v>
      </c>
      <c r="D390" s="5">
        <v>1</v>
      </c>
      <c r="E390" s="5">
        <v>216</v>
      </c>
      <c r="F390" s="5">
        <f>ROUND(Source!AP381,O390)</f>
        <v>0</v>
      </c>
      <c r="G390" s="5" t="s">
        <v>19</v>
      </c>
      <c r="H390" s="5" t="s">
        <v>20</v>
      </c>
      <c r="I390" s="5"/>
      <c r="J390" s="5"/>
      <c r="K390" s="5">
        <v>216</v>
      </c>
      <c r="L390" s="5">
        <v>8</v>
      </c>
      <c r="M390" s="5">
        <v>3</v>
      </c>
      <c r="N390" s="5" t="s">
        <v>719</v>
      </c>
      <c r="O390" s="5">
        <v>2</v>
      </c>
      <c r="P390" s="5">
        <f>ROUND(Source!EH381,O390)</f>
        <v>0</v>
      </c>
      <c r="Q390" s="5"/>
      <c r="R390" s="5"/>
      <c r="S390" s="5"/>
      <c r="T390" s="5"/>
      <c r="U390" s="5"/>
      <c r="V390" s="5"/>
      <c r="W390" s="5"/>
    </row>
    <row r="391" spans="1:23" x14ac:dyDescent="0.2">
      <c r="A391" s="5">
        <v>50</v>
      </c>
      <c r="B391" s="5">
        <v>0</v>
      </c>
      <c r="C391" s="5">
        <v>0</v>
      </c>
      <c r="D391" s="5">
        <v>1</v>
      </c>
      <c r="E391" s="5">
        <v>223</v>
      </c>
      <c r="F391" s="5">
        <f>ROUND(Source!AQ381,O391)</f>
        <v>0</v>
      </c>
      <c r="G391" s="5" t="s">
        <v>21</v>
      </c>
      <c r="H391" s="5" t="s">
        <v>22</v>
      </c>
      <c r="I391" s="5"/>
      <c r="J391" s="5"/>
      <c r="K391" s="5">
        <v>223</v>
      </c>
      <c r="L391" s="5">
        <v>9</v>
      </c>
      <c r="M391" s="5">
        <v>3</v>
      </c>
      <c r="N391" s="5" t="s">
        <v>719</v>
      </c>
      <c r="O391" s="5">
        <v>2</v>
      </c>
      <c r="P391" s="5">
        <f>ROUND(Source!EI381,O391)</f>
        <v>0</v>
      </c>
      <c r="Q391" s="5"/>
      <c r="R391" s="5"/>
      <c r="S391" s="5"/>
      <c r="T391" s="5"/>
      <c r="U391" s="5"/>
      <c r="V391" s="5"/>
      <c r="W391" s="5"/>
    </row>
    <row r="392" spans="1:23" x14ac:dyDescent="0.2">
      <c r="A392" s="5">
        <v>50</v>
      </c>
      <c r="B392" s="5">
        <v>0</v>
      </c>
      <c r="C392" s="5">
        <v>0</v>
      </c>
      <c r="D392" s="5">
        <v>1</v>
      </c>
      <c r="E392" s="5">
        <v>229</v>
      </c>
      <c r="F392" s="5">
        <f>ROUND(Source!AZ381,O392)</f>
        <v>0</v>
      </c>
      <c r="G392" s="5" t="s">
        <v>23</v>
      </c>
      <c r="H392" s="5" t="s">
        <v>24</v>
      </c>
      <c r="I392" s="5"/>
      <c r="J392" s="5"/>
      <c r="K392" s="5">
        <v>229</v>
      </c>
      <c r="L392" s="5">
        <v>10</v>
      </c>
      <c r="M392" s="5">
        <v>3</v>
      </c>
      <c r="N392" s="5" t="s">
        <v>719</v>
      </c>
      <c r="O392" s="5">
        <v>2</v>
      </c>
      <c r="P392" s="5">
        <f>ROUND(Source!ER381,O392)</f>
        <v>0</v>
      </c>
      <c r="Q392" s="5"/>
      <c r="R392" s="5"/>
      <c r="S392" s="5"/>
      <c r="T392" s="5"/>
      <c r="U392" s="5"/>
      <c r="V392" s="5"/>
      <c r="W392" s="5"/>
    </row>
    <row r="393" spans="1:23" x14ac:dyDescent="0.2">
      <c r="A393" s="5">
        <v>50</v>
      </c>
      <c r="B393" s="5">
        <v>0</v>
      </c>
      <c r="C393" s="5">
        <v>0</v>
      </c>
      <c r="D393" s="5">
        <v>1</v>
      </c>
      <c r="E393" s="5">
        <v>203</v>
      </c>
      <c r="F393" s="5">
        <f>ROUND(Source!Q381,O393)</f>
        <v>0</v>
      </c>
      <c r="G393" s="5" t="s">
        <v>25</v>
      </c>
      <c r="H393" s="5" t="s">
        <v>26</v>
      </c>
      <c r="I393" s="5"/>
      <c r="J393" s="5"/>
      <c r="K393" s="5">
        <v>203</v>
      </c>
      <c r="L393" s="5">
        <v>11</v>
      </c>
      <c r="M393" s="5">
        <v>3</v>
      </c>
      <c r="N393" s="5" t="s">
        <v>719</v>
      </c>
      <c r="O393" s="5">
        <v>2</v>
      </c>
      <c r="P393" s="5">
        <f>ROUND(Source!DI381,O393)</f>
        <v>0</v>
      </c>
      <c r="Q393" s="5"/>
      <c r="R393" s="5"/>
      <c r="S393" s="5"/>
      <c r="T393" s="5"/>
      <c r="U393" s="5"/>
      <c r="V393" s="5"/>
      <c r="W393" s="5"/>
    </row>
    <row r="394" spans="1:23" x14ac:dyDescent="0.2">
      <c r="A394" s="5">
        <v>50</v>
      </c>
      <c r="B394" s="5">
        <v>0</v>
      </c>
      <c r="C394" s="5">
        <v>0</v>
      </c>
      <c r="D394" s="5">
        <v>1</v>
      </c>
      <c r="E394" s="5">
        <v>231</v>
      </c>
      <c r="F394" s="5">
        <f>ROUND(Source!BB381,O394)</f>
        <v>0</v>
      </c>
      <c r="G394" s="5" t="s">
        <v>27</v>
      </c>
      <c r="H394" s="5" t="s">
        <v>28</v>
      </c>
      <c r="I394" s="5"/>
      <c r="J394" s="5"/>
      <c r="K394" s="5">
        <v>231</v>
      </c>
      <c r="L394" s="5">
        <v>12</v>
      </c>
      <c r="M394" s="5">
        <v>3</v>
      </c>
      <c r="N394" s="5" t="s">
        <v>719</v>
      </c>
      <c r="O394" s="5">
        <v>2</v>
      </c>
      <c r="P394" s="5">
        <f>ROUND(Source!ET381,O394)</f>
        <v>0</v>
      </c>
      <c r="Q394" s="5"/>
      <c r="R394" s="5"/>
      <c r="S394" s="5"/>
      <c r="T394" s="5"/>
      <c r="U394" s="5"/>
      <c r="V394" s="5"/>
      <c r="W394" s="5"/>
    </row>
    <row r="395" spans="1:23" x14ac:dyDescent="0.2">
      <c r="A395" s="5">
        <v>50</v>
      </c>
      <c r="B395" s="5">
        <v>0</v>
      </c>
      <c r="C395" s="5">
        <v>0</v>
      </c>
      <c r="D395" s="5">
        <v>1</v>
      </c>
      <c r="E395" s="5">
        <v>204</v>
      </c>
      <c r="F395" s="5">
        <f>ROUND(Source!R381,O395)</f>
        <v>0</v>
      </c>
      <c r="G395" s="5" t="s">
        <v>29</v>
      </c>
      <c r="H395" s="5" t="s">
        <v>30</v>
      </c>
      <c r="I395" s="5"/>
      <c r="J395" s="5"/>
      <c r="K395" s="5">
        <v>204</v>
      </c>
      <c r="L395" s="5">
        <v>13</v>
      </c>
      <c r="M395" s="5">
        <v>3</v>
      </c>
      <c r="N395" s="5" t="s">
        <v>719</v>
      </c>
      <c r="O395" s="5">
        <v>2</v>
      </c>
      <c r="P395" s="5">
        <f>ROUND(Source!DJ381,O395)</f>
        <v>0</v>
      </c>
      <c r="Q395" s="5"/>
      <c r="R395" s="5"/>
      <c r="S395" s="5"/>
      <c r="T395" s="5"/>
      <c r="U395" s="5"/>
      <c r="V395" s="5"/>
      <c r="W395" s="5"/>
    </row>
    <row r="396" spans="1:23" x14ac:dyDescent="0.2">
      <c r="A396" s="5">
        <v>50</v>
      </c>
      <c r="B396" s="5">
        <v>0</v>
      </c>
      <c r="C396" s="5">
        <v>0</v>
      </c>
      <c r="D396" s="5">
        <v>1</v>
      </c>
      <c r="E396" s="5">
        <v>205</v>
      </c>
      <c r="F396" s="5">
        <f>ROUND(Source!S381,O396)</f>
        <v>9813.9599999999991</v>
      </c>
      <c r="G396" s="5" t="s">
        <v>31</v>
      </c>
      <c r="H396" s="5" t="s">
        <v>32</v>
      </c>
      <c r="I396" s="5"/>
      <c r="J396" s="5"/>
      <c r="K396" s="5">
        <v>205</v>
      </c>
      <c r="L396" s="5">
        <v>14</v>
      </c>
      <c r="M396" s="5">
        <v>3</v>
      </c>
      <c r="N396" s="5" t="s">
        <v>719</v>
      </c>
      <c r="O396" s="5">
        <v>2</v>
      </c>
      <c r="P396" s="5">
        <f>ROUND(Source!DK381,O396)</f>
        <v>137886.14000000001</v>
      </c>
      <c r="Q396" s="5"/>
      <c r="R396" s="5"/>
      <c r="S396" s="5"/>
      <c r="T396" s="5"/>
      <c r="U396" s="5"/>
      <c r="V396" s="5"/>
      <c r="W396" s="5"/>
    </row>
    <row r="397" spans="1:23" x14ac:dyDescent="0.2">
      <c r="A397" s="5">
        <v>50</v>
      </c>
      <c r="B397" s="5">
        <v>0</v>
      </c>
      <c r="C397" s="5">
        <v>0</v>
      </c>
      <c r="D397" s="5">
        <v>1</v>
      </c>
      <c r="E397" s="5">
        <v>232</v>
      </c>
      <c r="F397" s="5">
        <f>ROUND(Source!BC381,O397)</f>
        <v>0</v>
      </c>
      <c r="G397" s="5" t="s">
        <v>33</v>
      </c>
      <c r="H397" s="5" t="s">
        <v>34</v>
      </c>
      <c r="I397" s="5"/>
      <c r="J397" s="5"/>
      <c r="K397" s="5">
        <v>232</v>
      </c>
      <c r="L397" s="5">
        <v>15</v>
      </c>
      <c r="M397" s="5">
        <v>3</v>
      </c>
      <c r="N397" s="5" t="s">
        <v>719</v>
      </c>
      <c r="O397" s="5">
        <v>2</v>
      </c>
      <c r="P397" s="5">
        <f>ROUND(Source!EU381,O397)</f>
        <v>0</v>
      </c>
      <c r="Q397" s="5"/>
      <c r="R397" s="5"/>
      <c r="S397" s="5"/>
      <c r="T397" s="5"/>
      <c r="U397" s="5"/>
      <c r="V397" s="5"/>
      <c r="W397" s="5"/>
    </row>
    <row r="398" spans="1:23" x14ac:dyDescent="0.2">
      <c r="A398" s="5">
        <v>50</v>
      </c>
      <c r="B398" s="5">
        <v>0</v>
      </c>
      <c r="C398" s="5">
        <v>0</v>
      </c>
      <c r="D398" s="5">
        <v>1</v>
      </c>
      <c r="E398" s="5">
        <v>214</v>
      </c>
      <c r="F398" s="5">
        <f>ROUND(Source!AS381,O398)</f>
        <v>0</v>
      </c>
      <c r="G398" s="5" t="s">
        <v>35</v>
      </c>
      <c r="H398" s="5" t="s">
        <v>36</v>
      </c>
      <c r="I398" s="5"/>
      <c r="J398" s="5"/>
      <c r="K398" s="5">
        <v>214</v>
      </c>
      <c r="L398" s="5">
        <v>16</v>
      </c>
      <c r="M398" s="5">
        <v>3</v>
      </c>
      <c r="N398" s="5" t="s">
        <v>719</v>
      </c>
      <c r="O398" s="5">
        <v>2</v>
      </c>
      <c r="P398" s="5">
        <f>ROUND(Source!EK381,O398)</f>
        <v>0</v>
      </c>
      <c r="Q398" s="5"/>
      <c r="R398" s="5"/>
      <c r="S398" s="5"/>
      <c r="T398" s="5"/>
      <c r="U398" s="5"/>
      <c r="V398" s="5"/>
      <c r="W398" s="5"/>
    </row>
    <row r="399" spans="1:23" x14ac:dyDescent="0.2">
      <c r="A399" s="5">
        <v>50</v>
      </c>
      <c r="B399" s="5">
        <v>0</v>
      </c>
      <c r="C399" s="5">
        <v>0</v>
      </c>
      <c r="D399" s="5">
        <v>1</v>
      </c>
      <c r="E399" s="5">
        <v>215</v>
      </c>
      <c r="F399" s="5">
        <f>ROUND(Source!AT381,O399)</f>
        <v>0</v>
      </c>
      <c r="G399" s="5" t="s">
        <v>37</v>
      </c>
      <c r="H399" s="5" t="s">
        <v>38</v>
      </c>
      <c r="I399" s="5"/>
      <c r="J399" s="5"/>
      <c r="K399" s="5">
        <v>215</v>
      </c>
      <c r="L399" s="5">
        <v>17</v>
      </c>
      <c r="M399" s="5">
        <v>3</v>
      </c>
      <c r="N399" s="5" t="s">
        <v>719</v>
      </c>
      <c r="O399" s="5">
        <v>2</v>
      </c>
      <c r="P399" s="5">
        <f>ROUND(Source!EL381,O399)</f>
        <v>0</v>
      </c>
      <c r="Q399" s="5"/>
      <c r="R399" s="5"/>
      <c r="S399" s="5"/>
      <c r="T399" s="5"/>
      <c r="U399" s="5"/>
      <c r="V399" s="5"/>
      <c r="W399" s="5"/>
    </row>
    <row r="400" spans="1:23" x14ac:dyDescent="0.2">
      <c r="A400" s="5">
        <v>50</v>
      </c>
      <c r="B400" s="5">
        <v>0</v>
      </c>
      <c r="C400" s="5">
        <v>0</v>
      </c>
      <c r="D400" s="5">
        <v>1</v>
      </c>
      <c r="E400" s="5">
        <v>217</v>
      </c>
      <c r="F400" s="5">
        <f>ROUND(Source!AU381,O400)</f>
        <v>20118.61</v>
      </c>
      <c r="G400" s="5" t="s">
        <v>39</v>
      </c>
      <c r="H400" s="5" t="s">
        <v>40</v>
      </c>
      <c r="I400" s="5"/>
      <c r="J400" s="5"/>
      <c r="K400" s="5">
        <v>217</v>
      </c>
      <c r="L400" s="5">
        <v>18</v>
      </c>
      <c r="M400" s="5">
        <v>3</v>
      </c>
      <c r="N400" s="5" t="s">
        <v>719</v>
      </c>
      <c r="O400" s="5">
        <v>2</v>
      </c>
      <c r="P400" s="5">
        <f>ROUND(Source!EM381,O400)</f>
        <v>257847.08</v>
      </c>
      <c r="Q400" s="5"/>
      <c r="R400" s="5"/>
      <c r="S400" s="5"/>
      <c r="T400" s="5"/>
      <c r="U400" s="5"/>
      <c r="V400" s="5"/>
      <c r="W400" s="5"/>
    </row>
    <row r="401" spans="1:206" x14ac:dyDescent="0.2">
      <c r="A401" s="5">
        <v>50</v>
      </c>
      <c r="B401" s="5">
        <v>0</v>
      </c>
      <c r="C401" s="5">
        <v>0</v>
      </c>
      <c r="D401" s="5">
        <v>1</v>
      </c>
      <c r="E401" s="5">
        <v>230</v>
      </c>
      <c r="F401" s="5">
        <f>ROUND(Source!BA381,O401)</f>
        <v>0</v>
      </c>
      <c r="G401" s="5" t="s">
        <v>41</v>
      </c>
      <c r="H401" s="5" t="s">
        <v>42</v>
      </c>
      <c r="I401" s="5"/>
      <c r="J401" s="5"/>
      <c r="K401" s="5">
        <v>230</v>
      </c>
      <c r="L401" s="5">
        <v>19</v>
      </c>
      <c r="M401" s="5">
        <v>3</v>
      </c>
      <c r="N401" s="5" t="s">
        <v>719</v>
      </c>
      <c r="O401" s="5">
        <v>2</v>
      </c>
      <c r="P401" s="5">
        <f>ROUND(Source!ES381,O401)</f>
        <v>0</v>
      </c>
      <c r="Q401" s="5"/>
      <c r="R401" s="5"/>
      <c r="S401" s="5"/>
      <c r="T401" s="5"/>
      <c r="U401" s="5"/>
      <c r="V401" s="5"/>
      <c r="W401" s="5"/>
    </row>
    <row r="402" spans="1:206" x14ac:dyDescent="0.2">
      <c r="A402" s="5">
        <v>50</v>
      </c>
      <c r="B402" s="5">
        <v>0</v>
      </c>
      <c r="C402" s="5">
        <v>0</v>
      </c>
      <c r="D402" s="5">
        <v>1</v>
      </c>
      <c r="E402" s="5">
        <v>206</v>
      </c>
      <c r="F402" s="5">
        <f>ROUND(Source!T381,O402)</f>
        <v>0</v>
      </c>
      <c r="G402" s="5" t="s">
        <v>43</v>
      </c>
      <c r="H402" s="5" t="s">
        <v>44</v>
      </c>
      <c r="I402" s="5"/>
      <c r="J402" s="5"/>
      <c r="K402" s="5">
        <v>206</v>
      </c>
      <c r="L402" s="5">
        <v>20</v>
      </c>
      <c r="M402" s="5">
        <v>3</v>
      </c>
      <c r="N402" s="5" t="s">
        <v>719</v>
      </c>
      <c r="O402" s="5">
        <v>2</v>
      </c>
      <c r="P402" s="5">
        <f>ROUND(Source!DL381,O402)</f>
        <v>0</v>
      </c>
      <c r="Q402" s="5"/>
      <c r="R402" s="5"/>
      <c r="S402" s="5"/>
      <c r="T402" s="5"/>
      <c r="U402" s="5"/>
      <c r="V402" s="5"/>
      <c r="W402" s="5"/>
    </row>
    <row r="403" spans="1:206" x14ac:dyDescent="0.2">
      <c r="A403" s="5">
        <v>50</v>
      </c>
      <c r="B403" s="5">
        <v>1</v>
      </c>
      <c r="C403" s="5">
        <v>0</v>
      </c>
      <c r="D403" s="5">
        <v>1</v>
      </c>
      <c r="E403" s="5">
        <v>207</v>
      </c>
      <c r="F403" s="5">
        <f>Source!U381</f>
        <v>760.92</v>
      </c>
      <c r="G403" s="5" t="s">
        <v>45</v>
      </c>
      <c r="H403" s="5" t="s">
        <v>46</v>
      </c>
      <c r="I403" s="5"/>
      <c r="J403" s="5"/>
      <c r="K403" s="5">
        <v>207</v>
      </c>
      <c r="L403" s="5">
        <v>21</v>
      </c>
      <c r="M403" s="5">
        <v>0</v>
      </c>
      <c r="N403" s="5" t="s">
        <v>719</v>
      </c>
      <c r="O403" s="5">
        <v>-1</v>
      </c>
      <c r="P403" s="5">
        <f>Source!DM381</f>
        <v>760.92</v>
      </c>
      <c r="Q403" s="5"/>
      <c r="R403" s="5"/>
      <c r="S403" s="5"/>
      <c r="T403" s="5"/>
      <c r="U403" s="5"/>
      <c r="V403" s="5"/>
      <c r="W403" s="5"/>
    </row>
    <row r="404" spans="1:206" x14ac:dyDescent="0.2">
      <c r="A404" s="5">
        <v>50</v>
      </c>
      <c r="B404" s="5">
        <v>0</v>
      </c>
      <c r="C404" s="5">
        <v>0</v>
      </c>
      <c r="D404" s="5">
        <v>1</v>
      </c>
      <c r="E404" s="5">
        <v>208</v>
      </c>
      <c r="F404" s="5">
        <f>Source!V381</f>
        <v>0</v>
      </c>
      <c r="G404" s="5" t="s">
        <v>47</v>
      </c>
      <c r="H404" s="5" t="s">
        <v>48</v>
      </c>
      <c r="I404" s="5"/>
      <c r="J404" s="5"/>
      <c r="K404" s="5">
        <v>208</v>
      </c>
      <c r="L404" s="5">
        <v>22</v>
      </c>
      <c r="M404" s="5">
        <v>3</v>
      </c>
      <c r="N404" s="5" t="s">
        <v>719</v>
      </c>
      <c r="O404" s="5">
        <v>-1</v>
      </c>
      <c r="P404" s="5">
        <f>Source!DN381</f>
        <v>0</v>
      </c>
      <c r="Q404" s="5"/>
      <c r="R404" s="5"/>
      <c r="S404" s="5"/>
      <c r="T404" s="5"/>
      <c r="U404" s="5"/>
      <c r="V404" s="5"/>
      <c r="W404" s="5"/>
    </row>
    <row r="405" spans="1:206" x14ac:dyDescent="0.2">
      <c r="A405" s="5">
        <v>50</v>
      </c>
      <c r="B405" s="5">
        <v>0</v>
      </c>
      <c r="C405" s="5">
        <v>0</v>
      </c>
      <c r="D405" s="5">
        <v>1</v>
      </c>
      <c r="E405" s="5">
        <v>209</v>
      </c>
      <c r="F405" s="5">
        <f>ROUND(Source!W381,O405)</f>
        <v>0</v>
      </c>
      <c r="G405" s="5" t="s">
        <v>49</v>
      </c>
      <c r="H405" s="5" t="s">
        <v>50</v>
      </c>
      <c r="I405" s="5"/>
      <c r="J405" s="5"/>
      <c r="K405" s="5">
        <v>209</v>
      </c>
      <c r="L405" s="5">
        <v>23</v>
      </c>
      <c r="M405" s="5">
        <v>3</v>
      </c>
      <c r="N405" s="5" t="s">
        <v>719</v>
      </c>
      <c r="O405" s="5">
        <v>2</v>
      </c>
      <c r="P405" s="5">
        <f>ROUND(Source!DO381,O405)</f>
        <v>0</v>
      </c>
      <c r="Q405" s="5"/>
      <c r="R405" s="5"/>
      <c r="S405" s="5"/>
      <c r="T405" s="5"/>
      <c r="U405" s="5"/>
      <c r="V405" s="5"/>
      <c r="W405" s="5"/>
    </row>
    <row r="406" spans="1:206" x14ac:dyDescent="0.2">
      <c r="A406" s="5">
        <v>50</v>
      </c>
      <c r="B406" s="5">
        <v>1</v>
      </c>
      <c r="C406" s="5">
        <v>0</v>
      </c>
      <c r="D406" s="5">
        <v>1</v>
      </c>
      <c r="E406" s="5">
        <v>210</v>
      </c>
      <c r="F406" s="5">
        <f>ROUND(Source!X381,O406)</f>
        <v>6379.07</v>
      </c>
      <c r="G406" s="5" t="s">
        <v>51</v>
      </c>
      <c r="H406" s="5" t="s">
        <v>52</v>
      </c>
      <c r="I406" s="5"/>
      <c r="J406" s="5"/>
      <c r="K406" s="5">
        <v>210</v>
      </c>
      <c r="L406" s="5">
        <v>24</v>
      </c>
      <c r="M406" s="5">
        <v>0</v>
      </c>
      <c r="N406" s="5" t="s">
        <v>719</v>
      </c>
      <c r="O406" s="5">
        <v>2</v>
      </c>
      <c r="P406" s="5">
        <f>ROUND(Source!DP381,O406)</f>
        <v>75837.38</v>
      </c>
      <c r="Q406" s="5"/>
      <c r="R406" s="5"/>
      <c r="S406" s="5"/>
      <c r="T406" s="5"/>
      <c r="U406" s="5"/>
      <c r="V406" s="5"/>
      <c r="W406" s="5"/>
    </row>
    <row r="407" spans="1:206" x14ac:dyDescent="0.2">
      <c r="A407" s="5">
        <v>50</v>
      </c>
      <c r="B407" s="5">
        <v>1</v>
      </c>
      <c r="C407" s="5">
        <v>0</v>
      </c>
      <c r="D407" s="5">
        <v>1</v>
      </c>
      <c r="E407" s="5">
        <v>211</v>
      </c>
      <c r="F407" s="5">
        <f>ROUND(Source!Y381,O407)</f>
        <v>3925.58</v>
      </c>
      <c r="G407" s="5" t="s">
        <v>53</v>
      </c>
      <c r="H407" s="5" t="s">
        <v>54</v>
      </c>
      <c r="I407" s="5"/>
      <c r="J407" s="5"/>
      <c r="K407" s="5">
        <v>211</v>
      </c>
      <c r="L407" s="5">
        <v>25</v>
      </c>
      <c r="M407" s="5">
        <v>0</v>
      </c>
      <c r="N407" s="5" t="s">
        <v>719</v>
      </c>
      <c r="O407" s="5">
        <v>2</v>
      </c>
      <c r="P407" s="5">
        <f>ROUND(Source!DQ381,O407)</f>
        <v>44123.56</v>
      </c>
      <c r="Q407" s="5"/>
      <c r="R407" s="5"/>
      <c r="S407" s="5"/>
      <c r="T407" s="5"/>
      <c r="U407" s="5"/>
      <c r="V407" s="5"/>
      <c r="W407" s="5"/>
    </row>
    <row r="408" spans="1:206" x14ac:dyDescent="0.2">
      <c r="A408" s="5">
        <v>50</v>
      </c>
      <c r="B408" s="5">
        <v>1</v>
      </c>
      <c r="C408" s="5">
        <v>0</v>
      </c>
      <c r="D408" s="5">
        <v>1</v>
      </c>
      <c r="E408" s="5">
        <v>224</v>
      </c>
      <c r="F408" s="5">
        <f>ROUND(Source!AR381,O408)</f>
        <v>20118.61</v>
      </c>
      <c r="G408" s="5" t="s">
        <v>55</v>
      </c>
      <c r="H408" s="5" t="s">
        <v>56</v>
      </c>
      <c r="I408" s="5"/>
      <c r="J408" s="5"/>
      <c r="K408" s="5">
        <v>224</v>
      </c>
      <c r="L408" s="5">
        <v>26</v>
      </c>
      <c r="M408" s="5">
        <v>0</v>
      </c>
      <c r="N408" s="5" t="s">
        <v>719</v>
      </c>
      <c r="O408" s="5">
        <v>2</v>
      </c>
      <c r="P408" s="5">
        <f>ROUND(Source!EJ381,O408)</f>
        <v>257847.08</v>
      </c>
      <c r="Q408" s="5"/>
      <c r="R408" s="5"/>
      <c r="S408" s="5"/>
      <c r="T408" s="5"/>
      <c r="U408" s="5"/>
      <c r="V408" s="5"/>
      <c r="W408" s="5"/>
    </row>
    <row r="410" spans="1:206" x14ac:dyDescent="0.2">
      <c r="A410" s="3">
        <v>51</v>
      </c>
      <c r="B410" s="3">
        <f>B12</f>
        <v>468</v>
      </c>
      <c r="C410" s="3">
        <f>A12</f>
        <v>1</v>
      </c>
      <c r="D410" s="3">
        <f>ROW(A12)</f>
        <v>12</v>
      </c>
      <c r="E410" s="3"/>
      <c r="F410" s="3" t="str">
        <f>IF(F12&lt;&gt;"",F12,"")</f>
        <v>19.01.18</v>
      </c>
      <c r="G410" s="3" t="str">
        <f>IF(G12&lt;&gt;"",G12,"")</f>
        <v>Капитальный ремонт водогрейного котла КВГМ-20 на котельной по пер.Фруктовый, 13</v>
      </c>
      <c r="H410" s="3">
        <v>0</v>
      </c>
      <c r="I410" s="3"/>
      <c r="J410" s="3"/>
      <c r="K410" s="3"/>
      <c r="L410" s="3"/>
      <c r="M410" s="3"/>
      <c r="N410" s="3"/>
      <c r="O410" s="3">
        <f t="shared" ref="O410:T410" si="333">ROUND(O344+O381,2)</f>
        <v>1058897.2</v>
      </c>
      <c r="P410" s="3">
        <f t="shared" si="333"/>
        <v>933595.94</v>
      </c>
      <c r="Q410" s="3">
        <f t="shared" si="333"/>
        <v>57116.69</v>
      </c>
      <c r="R410" s="3">
        <f t="shared" si="333"/>
        <v>4738.47</v>
      </c>
      <c r="S410" s="3">
        <f t="shared" si="333"/>
        <v>68184.570000000007</v>
      </c>
      <c r="T410" s="3">
        <f t="shared" si="333"/>
        <v>0</v>
      </c>
      <c r="U410" s="3">
        <f>U344+U381</f>
        <v>7049.5293160000001</v>
      </c>
      <c r="V410" s="3">
        <f>V344+V381</f>
        <v>0</v>
      </c>
      <c r="W410" s="3">
        <f>ROUND(W344+W381,2)</f>
        <v>0</v>
      </c>
      <c r="X410" s="3">
        <f>ROUND(X344+X381,2)</f>
        <v>59338.26</v>
      </c>
      <c r="Y410" s="3">
        <f>ROUND(Y344+Y381,2)</f>
        <v>42199.68</v>
      </c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>
        <f t="shared" ref="AO410:BC410" si="334">ROUND(AO344+AO381,2)</f>
        <v>0</v>
      </c>
      <c r="AP410" s="3">
        <f t="shared" si="334"/>
        <v>0</v>
      </c>
      <c r="AQ410" s="3">
        <f t="shared" si="334"/>
        <v>0</v>
      </c>
      <c r="AR410" s="3">
        <f t="shared" si="334"/>
        <v>1160435.1399999999</v>
      </c>
      <c r="AS410" s="3">
        <f t="shared" si="334"/>
        <v>960140.76</v>
      </c>
      <c r="AT410" s="3">
        <f t="shared" si="334"/>
        <v>180175.77</v>
      </c>
      <c r="AU410" s="3">
        <f t="shared" si="334"/>
        <v>20118.61</v>
      </c>
      <c r="AV410" s="3">
        <f t="shared" si="334"/>
        <v>933595.94</v>
      </c>
      <c r="AW410" s="3">
        <f t="shared" si="334"/>
        <v>933595.94</v>
      </c>
      <c r="AX410" s="3">
        <f t="shared" si="334"/>
        <v>0</v>
      </c>
      <c r="AY410" s="3">
        <f t="shared" si="334"/>
        <v>933595.94</v>
      </c>
      <c r="AZ410" s="3">
        <f t="shared" si="334"/>
        <v>0</v>
      </c>
      <c r="BA410" s="3">
        <f t="shared" si="334"/>
        <v>0</v>
      </c>
      <c r="BB410" s="3">
        <f t="shared" si="334"/>
        <v>0</v>
      </c>
      <c r="BC410" s="3">
        <f t="shared" si="334"/>
        <v>0</v>
      </c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4">
        <f t="shared" ref="DG410:DL410" si="335">ROUND(DG344+DG381,2)</f>
        <v>6525077.4900000002</v>
      </c>
      <c r="DH410" s="4">
        <f t="shared" si="335"/>
        <v>4864034.7300000004</v>
      </c>
      <c r="DI410" s="4">
        <f t="shared" si="335"/>
        <v>439798.33</v>
      </c>
      <c r="DJ410" s="4">
        <f t="shared" si="335"/>
        <v>87946.54</v>
      </c>
      <c r="DK410" s="4">
        <f t="shared" si="335"/>
        <v>1221244.43</v>
      </c>
      <c r="DL410" s="4">
        <f t="shared" si="335"/>
        <v>0</v>
      </c>
      <c r="DM410" s="4">
        <f>DM344+DM381</f>
        <v>7049.5293160000001</v>
      </c>
      <c r="DN410" s="4">
        <f>DN344+DN381</f>
        <v>0</v>
      </c>
      <c r="DO410" s="4">
        <f>ROUND(DO344+DO381,2)</f>
        <v>0</v>
      </c>
      <c r="DP410" s="4">
        <f>ROUND(DP344+DP381,2)</f>
        <v>911008.66</v>
      </c>
      <c r="DQ410" s="4">
        <f>ROUND(DQ344+DQ381,2)</f>
        <v>612085.42000000004</v>
      </c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>
        <f t="shared" ref="EG410:EU410" si="336">ROUND(EG344+EG381,2)</f>
        <v>0</v>
      </c>
      <c r="EH410" s="4">
        <f t="shared" si="336"/>
        <v>0</v>
      </c>
      <c r="EI410" s="4">
        <f t="shared" si="336"/>
        <v>0</v>
      </c>
      <c r="EJ410" s="4">
        <f t="shared" si="336"/>
        <v>8048171.5700000003</v>
      </c>
      <c r="EK410" s="4">
        <f t="shared" si="336"/>
        <v>5316461.1399999997</v>
      </c>
      <c r="EL410" s="4">
        <f t="shared" si="336"/>
        <v>2473863.35</v>
      </c>
      <c r="EM410" s="4">
        <f t="shared" si="336"/>
        <v>257847.08</v>
      </c>
      <c r="EN410" s="4">
        <f t="shared" si="336"/>
        <v>4864034.7300000004</v>
      </c>
      <c r="EO410" s="4">
        <f t="shared" si="336"/>
        <v>4864034.7300000004</v>
      </c>
      <c r="EP410" s="4">
        <f t="shared" si="336"/>
        <v>0</v>
      </c>
      <c r="EQ410" s="4">
        <f t="shared" si="336"/>
        <v>4864034.7300000004</v>
      </c>
      <c r="ER410" s="4">
        <f t="shared" si="336"/>
        <v>0</v>
      </c>
      <c r="ES410" s="4">
        <f t="shared" si="336"/>
        <v>0</v>
      </c>
      <c r="ET410" s="4">
        <f t="shared" si="336"/>
        <v>0</v>
      </c>
      <c r="EU410" s="4">
        <f t="shared" si="336"/>
        <v>0</v>
      </c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>
        <v>0</v>
      </c>
    </row>
    <row r="412" spans="1:206" x14ac:dyDescent="0.2">
      <c r="A412" s="5">
        <v>50</v>
      </c>
      <c r="B412" s="5">
        <v>0</v>
      </c>
      <c r="C412" s="5">
        <v>0</v>
      </c>
      <c r="D412" s="5">
        <v>1</v>
      </c>
      <c r="E412" s="5">
        <v>201</v>
      </c>
      <c r="F412" s="5">
        <f>ROUND(Source!O410,O412)</f>
        <v>1058897.2</v>
      </c>
      <c r="G412" s="5" t="s">
        <v>5</v>
      </c>
      <c r="H412" s="5" t="s">
        <v>6</v>
      </c>
      <c r="I412" s="5"/>
      <c r="J412" s="5"/>
      <c r="K412" s="5">
        <v>201</v>
      </c>
      <c r="L412" s="5">
        <v>1</v>
      </c>
      <c r="M412" s="5">
        <v>3</v>
      </c>
      <c r="N412" s="5" t="s">
        <v>719</v>
      </c>
      <c r="O412" s="5">
        <v>2</v>
      </c>
      <c r="P412" s="5">
        <f>ROUND(Source!DG410,O412)</f>
        <v>6525077.4900000002</v>
      </c>
      <c r="Q412" s="5"/>
      <c r="R412" s="5"/>
      <c r="S412" s="5"/>
      <c r="T412" s="5"/>
      <c r="U412" s="5"/>
      <c r="V412" s="5"/>
      <c r="W412" s="5"/>
    </row>
    <row r="413" spans="1:206" x14ac:dyDescent="0.2">
      <c r="A413" s="5">
        <v>50</v>
      </c>
      <c r="B413" s="5">
        <v>0</v>
      </c>
      <c r="C413" s="5">
        <v>0</v>
      </c>
      <c r="D413" s="5">
        <v>1</v>
      </c>
      <c r="E413" s="5">
        <v>202</v>
      </c>
      <c r="F413" s="5">
        <f>ROUND(Source!P410,O413)</f>
        <v>933595.94</v>
      </c>
      <c r="G413" s="5" t="s">
        <v>7</v>
      </c>
      <c r="H413" s="5" t="s">
        <v>8</v>
      </c>
      <c r="I413" s="5"/>
      <c r="J413" s="5"/>
      <c r="K413" s="5">
        <v>202</v>
      </c>
      <c r="L413" s="5">
        <v>2</v>
      </c>
      <c r="M413" s="5">
        <v>3</v>
      </c>
      <c r="N413" s="5" t="s">
        <v>719</v>
      </c>
      <c r="O413" s="5">
        <v>2</v>
      </c>
      <c r="P413" s="5">
        <f>ROUND(Source!DH410,O413)</f>
        <v>4864034.7300000004</v>
      </c>
      <c r="Q413" s="5"/>
      <c r="R413" s="5"/>
      <c r="S413" s="5"/>
      <c r="T413" s="5"/>
      <c r="U413" s="5"/>
      <c r="V413" s="5"/>
      <c r="W413" s="5"/>
    </row>
    <row r="414" spans="1:206" x14ac:dyDescent="0.2">
      <c r="A414" s="5">
        <v>50</v>
      </c>
      <c r="B414" s="5">
        <v>0</v>
      </c>
      <c r="C414" s="5">
        <v>0</v>
      </c>
      <c r="D414" s="5">
        <v>1</v>
      </c>
      <c r="E414" s="5">
        <v>222</v>
      </c>
      <c r="F414" s="5">
        <f>ROUND(Source!AO410,O414)</f>
        <v>0</v>
      </c>
      <c r="G414" s="5" t="s">
        <v>9</v>
      </c>
      <c r="H414" s="5" t="s">
        <v>10</v>
      </c>
      <c r="I414" s="5"/>
      <c r="J414" s="5"/>
      <c r="K414" s="5">
        <v>222</v>
      </c>
      <c r="L414" s="5">
        <v>3</v>
      </c>
      <c r="M414" s="5">
        <v>3</v>
      </c>
      <c r="N414" s="5" t="s">
        <v>719</v>
      </c>
      <c r="O414" s="5">
        <v>2</v>
      </c>
      <c r="P414" s="5">
        <f>ROUND(Source!EG410,O414)</f>
        <v>0</v>
      </c>
      <c r="Q414" s="5"/>
      <c r="R414" s="5"/>
      <c r="S414" s="5"/>
      <c r="T414" s="5"/>
      <c r="U414" s="5"/>
      <c r="V414" s="5"/>
      <c r="W414" s="5"/>
    </row>
    <row r="415" spans="1:206" x14ac:dyDescent="0.2">
      <c r="A415" s="5">
        <v>50</v>
      </c>
      <c r="B415" s="5">
        <v>0</v>
      </c>
      <c r="C415" s="5">
        <v>0</v>
      </c>
      <c r="D415" s="5">
        <v>1</v>
      </c>
      <c r="E415" s="5">
        <v>225</v>
      </c>
      <c r="F415" s="5">
        <f>ROUND(Source!AV410,O415)</f>
        <v>933595.94</v>
      </c>
      <c r="G415" s="5" t="s">
        <v>11</v>
      </c>
      <c r="H415" s="5" t="s">
        <v>12</v>
      </c>
      <c r="I415" s="5"/>
      <c r="J415" s="5"/>
      <c r="K415" s="5">
        <v>225</v>
      </c>
      <c r="L415" s="5">
        <v>4</v>
      </c>
      <c r="M415" s="5">
        <v>3</v>
      </c>
      <c r="N415" s="5" t="s">
        <v>719</v>
      </c>
      <c r="O415" s="5">
        <v>2</v>
      </c>
      <c r="P415" s="5">
        <f>ROUND(Source!EN410,O415)</f>
        <v>4864034.7300000004</v>
      </c>
      <c r="Q415" s="5"/>
      <c r="R415" s="5"/>
      <c r="S415" s="5"/>
      <c r="T415" s="5"/>
      <c r="U415" s="5"/>
      <c r="V415" s="5"/>
      <c r="W415" s="5"/>
    </row>
    <row r="416" spans="1:206" x14ac:dyDescent="0.2">
      <c r="A416" s="5">
        <v>50</v>
      </c>
      <c r="B416" s="5">
        <v>0</v>
      </c>
      <c r="C416" s="5">
        <v>0</v>
      </c>
      <c r="D416" s="5">
        <v>1</v>
      </c>
      <c r="E416" s="5">
        <v>226</v>
      </c>
      <c r="F416" s="5">
        <f>ROUND(Source!AW410,O416)</f>
        <v>933595.94</v>
      </c>
      <c r="G416" s="5" t="s">
        <v>13</v>
      </c>
      <c r="H416" s="5" t="s">
        <v>14</v>
      </c>
      <c r="I416" s="5"/>
      <c r="J416" s="5"/>
      <c r="K416" s="5">
        <v>226</v>
      </c>
      <c r="L416" s="5">
        <v>5</v>
      </c>
      <c r="M416" s="5">
        <v>3</v>
      </c>
      <c r="N416" s="5" t="s">
        <v>719</v>
      </c>
      <c r="O416" s="5">
        <v>2</v>
      </c>
      <c r="P416" s="5">
        <f>ROUND(Source!EO410,O416)</f>
        <v>4864034.7300000004</v>
      </c>
      <c r="Q416" s="5"/>
      <c r="R416" s="5"/>
      <c r="S416" s="5"/>
      <c r="T416" s="5"/>
      <c r="U416" s="5"/>
      <c r="V416" s="5"/>
      <c r="W416" s="5"/>
    </row>
    <row r="417" spans="1:23" x14ac:dyDescent="0.2">
      <c r="A417" s="5">
        <v>50</v>
      </c>
      <c r="B417" s="5">
        <v>0</v>
      </c>
      <c r="C417" s="5">
        <v>0</v>
      </c>
      <c r="D417" s="5">
        <v>1</v>
      </c>
      <c r="E417" s="5">
        <v>227</v>
      </c>
      <c r="F417" s="5">
        <f>ROUND(Source!AX410,O417)</f>
        <v>0</v>
      </c>
      <c r="G417" s="5" t="s">
        <v>15</v>
      </c>
      <c r="H417" s="5" t="s">
        <v>16</v>
      </c>
      <c r="I417" s="5"/>
      <c r="J417" s="5"/>
      <c r="K417" s="5">
        <v>227</v>
      </c>
      <c r="L417" s="5">
        <v>6</v>
      </c>
      <c r="M417" s="5">
        <v>3</v>
      </c>
      <c r="N417" s="5" t="s">
        <v>719</v>
      </c>
      <c r="O417" s="5">
        <v>2</v>
      </c>
      <c r="P417" s="5">
        <f>ROUND(Source!EP410,O417)</f>
        <v>0</v>
      </c>
      <c r="Q417" s="5"/>
      <c r="R417" s="5"/>
      <c r="S417" s="5"/>
      <c r="T417" s="5"/>
      <c r="U417" s="5"/>
      <c r="V417" s="5"/>
      <c r="W417" s="5"/>
    </row>
    <row r="418" spans="1:23" x14ac:dyDescent="0.2">
      <c r="A418" s="5">
        <v>50</v>
      </c>
      <c r="B418" s="5">
        <v>0</v>
      </c>
      <c r="C418" s="5">
        <v>0</v>
      </c>
      <c r="D418" s="5">
        <v>1</v>
      </c>
      <c r="E418" s="5">
        <v>228</v>
      </c>
      <c r="F418" s="5">
        <f>ROUND(Source!AY410,O418)</f>
        <v>933595.94</v>
      </c>
      <c r="G418" s="5" t="s">
        <v>17</v>
      </c>
      <c r="H418" s="5" t="s">
        <v>18</v>
      </c>
      <c r="I418" s="5"/>
      <c r="J418" s="5"/>
      <c r="K418" s="5">
        <v>228</v>
      </c>
      <c r="L418" s="5">
        <v>7</v>
      </c>
      <c r="M418" s="5">
        <v>3</v>
      </c>
      <c r="N418" s="5" t="s">
        <v>719</v>
      </c>
      <c r="O418" s="5">
        <v>2</v>
      </c>
      <c r="P418" s="5">
        <f>ROUND(Source!EQ410,O418)</f>
        <v>4864034.7300000004</v>
      </c>
      <c r="Q418" s="5"/>
      <c r="R418" s="5"/>
      <c r="S418" s="5"/>
      <c r="T418" s="5"/>
      <c r="U418" s="5"/>
      <c r="V418" s="5"/>
      <c r="W418" s="5"/>
    </row>
    <row r="419" spans="1:23" x14ac:dyDescent="0.2">
      <c r="A419" s="5">
        <v>50</v>
      </c>
      <c r="B419" s="5">
        <v>0</v>
      </c>
      <c r="C419" s="5">
        <v>0</v>
      </c>
      <c r="D419" s="5">
        <v>1</v>
      </c>
      <c r="E419" s="5">
        <v>216</v>
      </c>
      <c r="F419" s="5">
        <f>ROUND(Source!AP410,O419)</f>
        <v>0</v>
      </c>
      <c r="G419" s="5" t="s">
        <v>19</v>
      </c>
      <c r="H419" s="5" t="s">
        <v>20</v>
      </c>
      <c r="I419" s="5"/>
      <c r="J419" s="5"/>
      <c r="K419" s="5">
        <v>216</v>
      </c>
      <c r="L419" s="5">
        <v>8</v>
      </c>
      <c r="M419" s="5">
        <v>3</v>
      </c>
      <c r="N419" s="5" t="s">
        <v>719</v>
      </c>
      <c r="O419" s="5">
        <v>2</v>
      </c>
      <c r="P419" s="5">
        <f>ROUND(Source!EH410,O419)</f>
        <v>0</v>
      </c>
      <c r="Q419" s="5"/>
      <c r="R419" s="5"/>
      <c r="S419" s="5"/>
      <c r="T419" s="5"/>
      <c r="U419" s="5"/>
      <c r="V419" s="5"/>
      <c r="W419" s="5"/>
    </row>
    <row r="420" spans="1:23" x14ac:dyDescent="0.2">
      <c r="A420" s="5">
        <v>50</v>
      </c>
      <c r="B420" s="5">
        <v>0</v>
      </c>
      <c r="C420" s="5">
        <v>0</v>
      </c>
      <c r="D420" s="5">
        <v>1</v>
      </c>
      <c r="E420" s="5">
        <v>223</v>
      </c>
      <c r="F420" s="5">
        <f>ROUND(Source!AQ410,O420)</f>
        <v>0</v>
      </c>
      <c r="G420" s="5" t="s">
        <v>21</v>
      </c>
      <c r="H420" s="5" t="s">
        <v>22</v>
      </c>
      <c r="I420" s="5"/>
      <c r="J420" s="5"/>
      <c r="K420" s="5">
        <v>223</v>
      </c>
      <c r="L420" s="5">
        <v>9</v>
      </c>
      <c r="M420" s="5">
        <v>3</v>
      </c>
      <c r="N420" s="5" t="s">
        <v>719</v>
      </c>
      <c r="O420" s="5">
        <v>2</v>
      </c>
      <c r="P420" s="5">
        <f>ROUND(Source!EI410,O420)</f>
        <v>0</v>
      </c>
      <c r="Q420" s="5"/>
      <c r="R420" s="5"/>
      <c r="S420" s="5"/>
      <c r="T420" s="5"/>
      <c r="U420" s="5"/>
      <c r="V420" s="5"/>
      <c r="W420" s="5"/>
    </row>
    <row r="421" spans="1:23" x14ac:dyDescent="0.2">
      <c r="A421" s="5">
        <v>50</v>
      </c>
      <c r="B421" s="5">
        <v>0</v>
      </c>
      <c r="C421" s="5">
        <v>0</v>
      </c>
      <c r="D421" s="5">
        <v>1</v>
      </c>
      <c r="E421" s="5">
        <v>229</v>
      </c>
      <c r="F421" s="5">
        <f>ROUND(Source!AZ410,O421)</f>
        <v>0</v>
      </c>
      <c r="G421" s="5" t="s">
        <v>23</v>
      </c>
      <c r="H421" s="5" t="s">
        <v>24</v>
      </c>
      <c r="I421" s="5"/>
      <c r="J421" s="5"/>
      <c r="K421" s="5">
        <v>229</v>
      </c>
      <c r="L421" s="5">
        <v>10</v>
      </c>
      <c r="M421" s="5">
        <v>3</v>
      </c>
      <c r="N421" s="5" t="s">
        <v>719</v>
      </c>
      <c r="O421" s="5">
        <v>2</v>
      </c>
      <c r="P421" s="5">
        <f>ROUND(Source!ER410,O421)</f>
        <v>0</v>
      </c>
      <c r="Q421" s="5"/>
      <c r="R421" s="5"/>
      <c r="S421" s="5"/>
      <c r="T421" s="5"/>
      <c r="U421" s="5"/>
      <c r="V421" s="5"/>
      <c r="W421" s="5"/>
    </row>
    <row r="422" spans="1:23" x14ac:dyDescent="0.2">
      <c r="A422" s="5">
        <v>50</v>
      </c>
      <c r="B422" s="5">
        <v>0</v>
      </c>
      <c r="C422" s="5">
        <v>0</v>
      </c>
      <c r="D422" s="5">
        <v>1</v>
      </c>
      <c r="E422" s="5">
        <v>203</v>
      </c>
      <c r="F422" s="5">
        <f>ROUND(Source!Q410,O422)</f>
        <v>57116.69</v>
      </c>
      <c r="G422" s="5" t="s">
        <v>25</v>
      </c>
      <c r="H422" s="5" t="s">
        <v>26</v>
      </c>
      <c r="I422" s="5"/>
      <c r="J422" s="5"/>
      <c r="K422" s="5">
        <v>203</v>
      </c>
      <c r="L422" s="5">
        <v>11</v>
      </c>
      <c r="M422" s="5">
        <v>3</v>
      </c>
      <c r="N422" s="5" t="s">
        <v>719</v>
      </c>
      <c r="O422" s="5">
        <v>2</v>
      </c>
      <c r="P422" s="5">
        <f>ROUND(Source!DI410,O422)</f>
        <v>439798.33</v>
      </c>
      <c r="Q422" s="5"/>
      <c r="R422" s="5"/>
      <c r="S422" s="5"/>
      <c r="T422" s="5"/>
      <c r="U422" s="5"/>
      <c r="V422" s="5"/>
      <c r="W422" s="5"/>
    </row>
    <row r="423" spans="1:23" x14ac:dyDescent="0.2">
      <c r="A423" s="5">
        <v>50</v>
      </c>
      <c r="B423" s="5">
        <v>0</v>
      </c>
      <c r="C423" s="5">
        <v>0</v>
      </c>
      <c r="D423" s="5">
        <v>1</v>
      </c>
      <c r="E423" s="5">
        <v>231</v>
      </c>
      <c r="F423" s="5">
        <f>ROUND(Source!BB410,O423)</f>
        <v>0</v>
      </c>
      <c r="G423" s="5" t="s">
        <v>27</v>
      </c>
      <c r="H423" s="5" t="s">
        <v>28</v>
      </c>
      <c r="I423" s="5"/>
      <c r="J423" s="5"/>
      <c r="K423" s="5">
        <v>231</v>
      </c>
      <c r="L423" s="5">
        <v>12</v>
      </c>
      <c r="M423" s="5">
        <v>3</v>
      </c>
      <c r="N423" s="5" t="s">
        <v>719</v>
      </c>
      <c r="O423" s="5">
        <v>2</v>
      </c>
      <c r="P423" s="5">
        <f>ROUND(Source!ET410,O423)</f>
        <v>0</v>
      </c>
      <c r="Q423" s="5"/>
      <c r="R423" s="5"/>
      <c r="S423" s="5"/>
      <c r="T423" s="5"/>
      <c r="U423" s="5"/>
      <c r="V423" s="5"/>
      <c r="W423" s="5"/>
    </row>
    <row r="424" spans="1:23" x14ac:dyDescent="0.2">
      <c r="A424" s="5">
        <v>50</v>
      </c>
      <c r="B424" s="5">
        <v>0</v>
      </c>
      <c r="C424" s="5">
        <v>0</v>
      </c>
      <c r="D424" s="5">
        <v>1</v>
      </c>
      <c r="E424" s="5">
        <v>204</v>
      </c>
      <c r="F424" s="5">
        <f>ROUND(Source!R410,O424)</f>
        <v>4738.47</v>
      </c>
      <c r="G424" s="5" t="s">
        <v>29</v>
      </c>
      <c r="H424" s="5" t="s">
        <v>30</v>
      </c>
      <c r="I424" s="5"/>
      <c r="J424" s="5"/>
      <c r="K424" s="5">
        <v>204</v>
      </c>
      <c r="L424" s="5">
        <v>13</v>
      </c>
      <c r="M424" s="5">
        <v>3</v>
      </c>
      <c r="N424" s="5" t="s">
        <v>719</v>
      </c>
      <c r="O424" s="5">
        <v>2</v>
      </c>
      <c r="P424" s="5">
        <f>ROUND(Source!DJ410,O424)</f>
        <v>87946.54</v>
      </c>
      <c r="Q424" s="5"/>
      <c r="R424" s="5"/>
      <c r="S424" s="5"/>
      <c r="T424" s="5"/>
      <c r="U424" s="5"/>
      <c r="V424" s="5"/>
      <c r="W424" s="5"/>
    </row>
    <row r="425" spans="1:23" x14ac:dyDescent="0.2">
      <c r="A425" s="5">
        <v>50</v>
      </c>
      <c r="B425" s="5">
        <v>0</v>
      </c>
      <c r="C425" s="5">
        <v>0</v>
      </c>
      <c r="D425" s="5">
        <v>1</v>
      </c>
      <c r="E425" s="5">
        <v>205</v>
      </c>
      <c r="F425" s="5">
        <f>ROUND(Source!S410,O425)</f>
        <v>68184.570000000007</v>
      </c>
      <c r="G425" s="5" t="s">
        <v>31</v>
      </c>
      <c r="H425" s="5" t="s">
        <v>32</v>
      </c>
      <c r="I425" s="5"/>
      <c r="J425" s="5"/>
      <c r="K425" s="5">
        <v>205</v>
      </c>
      <c r="L425" s="5">
        <v>14</v>
      </c>
      <c r="M425" s="5">
        <v>3</v>
      </c>
      <c r="N425" s="5" t="s">
        <v>719</v>
      </c>
      <c r="O425" s="5">
        <v>2</v>
      </c>
      <c r="P425" s="5">
        <f>ROUND(Source!DK410,O425)</f>
        <v>1221244.43</v>
      </c>
      <c r="Q425" s="5"/>
      <c r="R425" s="5"/>
      <c r="S425" s="5"/>
      <c r="T425" s="5"/>
      <c r="U425" s="5"/>
      <c r="V425" s="5"/>
      <c r="W425" s="5"/>
    </row>
    <row r="426" spans="1:23" x14ac:dyDescent="0.2">
      <c r="A426" s="5">
        <v>50</v>
      </c>
      <c r="B426" s="5">
        <v>0</v>
      </c>
      <c r="C426" s="5">
        <v>0</v>
      </c>
      <c r="D426" s="5">
        <v>1</v>
      </c>
      <c r="E426" s="5">
        <v>232</v>
      </c>
      <c r="F426" s="5">
        <f>ROUND(Source!BC410,O426)</f>
        <v>0</v>
      </c>
      <c r="G426" s="5" t="s">
        <v>33</v>
      </c>
      <c r="H426" s="5" t="s">
        <v>34</v>
      </c>
      <c r="I426" s="5"/>
      <c r="J426" s="5"/>
      <c r="K426" s="5">
        <v>232</v>
      </c>
      <c r="L426" s="5">
        <v>15</v>
      </c>
      <c r="M426" s="5">
        <v>3</v>
      </c>
      <c r="N426" s="5" t="s">
        <v>719</v>
      </c>
      <c r="O426" s="5">
        <v>2</v>
      </c>
      <c r="P426" s="5">
        <f>ROUND(Source!EU410,O426)</f>
        <v>0</v>
      </c>
      <c r="Q426" s="5"/>
      <c r="R426" s="5"/>
      <c r="S426" s="5"/>
      <c r="T426" s="5"/>
      <c r="U426" s="5"/>
      <c r="V426" s="5"/>
      <c r="W426" s="5"/>
    </row>
    <row r="427" spans="1:23" x14ac:dyDescent="0.2">
      <c r="A427" s="5">
        <v>50</v>
      </c>
      <c r="B427" s="5">
        <v>0</v>
      </c>
      <c r="C427" s="5">
        <v>0</v>
      </c>
      <c r="D427" s="5">
        <v>1</v>
      </c>
      <c r="E427" s="5">
        <v>214</v>
      </c>
      <c r="F427" s="5">
        <f>ROUND(Source!AS410,O427)</f>
        <v>960140.76</v>
      </c>
      <c r="G427" s="5" t="s">
        <v>35</v>
      </c>
      <c r="H427" s="5" t="s">
        <v>36</v>
      </c>
      <c r="I427" s="5"/>
      <c r="J427" s="5"/>
      <c r="K427" s="5">
        <v>214</v>
      </c>
      <c r="L427" s="5">
        <v>16</v>
      </c>
      <c r="M427" s="5">
        <v>3</v>
      </c>
      <c r="N427" s="5" t="s">
        <v>719</v>
      </c>
      <c r="O427" s="5">
        <v>2</v>
      </c>
      <c r="P427" s="5">
        <f>ROUND(Source!EK410,O427)</f>
        <v>5316461.1399999997</v>
      </c>
      <c r="Q427" s="5"/>
      <c r="R427" s="5"/>
      <c r="S427" s="5"/>
      <c r="T427" s="5"/>
      <c r="U427" s="5"/>
      <c r="V427" s="5"/>
      <c r="W427" s="5"/>
    </row>
    <row r="428" spans="1:23" x14ac:dyDescent="0.2">
      <c r="A428" s="5">
        <v>50</v>
      </c>
      <c r="B428" s="5">
        <v>0</v>
      </c>
      <c r="C428" s="5">
        <v>0</v>
      </c>
      <c r="D428" s="5">
        <v>1</v>
      </c>
      <c r="E428" s="5">
        <v>215</v>
      </c>
      <c r="F428" s="5">
        <f>ROUND(Source!AT410,O428)</f>
        <v>180175.77</v>
      </c>
      <c r="G428" s="5" t="s">
        <v>37</v>
      </c>
      <c r="H428" s="5" t="s">
        <v>38</v>
      </c>
      <c r="I428" s="5"/>
      <c r="J428" s="5"/>
      <c r="K428" s="5">
        <v>215</v>
      </c>
      <c r="L428" s="5">
        <v>17</v>
      </c>
      <c r="M428" s="5">
        <v>3</v>
      </c>
      <c r="N428" s="5" t="s">
        <v>719</v>
      </c>
      <c r="O428" s="5">
        <v>2</v>
      </c>
      <c r="P428" s="5">
        <f>ROUND(Source!EL410,O428)</f>
        <v>2473863.35</v>
      </c>
      <c r="Q428" s="5"/>
      <c r="R428" s="5"/>
      <c r="S428" s="5"/>
      <c r="T428" s="5"/>
      <c r="U428" s="5"/>
      <c r="V428" s="5"/>
      <c r="W428" s="5"/>
    </row>
    <row r="429" spans="1:23" x14ac:dyDescent="0.2">
      <c r="A429" s="5">
        <v>50</v>
      </c>
      <c r="B429" s="5">
        <v>0</v>
      </c>
      <c r="C429" s="5">
        <v>0</v>
      </c>
      <c r="D429" s="5">
        <v>1</v>
      </c>
      <c r="E429" s="5">
        <v>217</v>
      </c>
      <c r="F429" s="5">
        <f>ROUND(Source!AU410,O429)</f>
        <v>20118.61</v>
      </c>
      <c r="G429" s="5" t="s">
        <v>39</v>
      </c>
      <c r="H429" s="5" t="s">
        <v>40</v>
      </c>
      <c r="I429" s="5"/>
      <c r="J429" s="5"/>
      <c r="K429" s="5">
        <v>217</v>
      </c>
      <c r="L429" s="5">
        <v>18</v>
      </c>
      <c r="M429" s="5">
        <v>3</v>
      </c>
      <c r="N429" s="5" t="s">
        <v>719</v>
      </c>
      <c r="O429" s="5">
        <v>2</v>
      </c>
      <c r="P429" s="5">
        <f>ROUND(Source!EM410,O429)</f>
        <v>257847.08</v>
      </c>
      <c r="Q429" s="5"/>
      <c r="R429" s="5"/>
      <c r="S429" s="5"/>
      <c r="T429" s="5"/>
      <c r="U429" s="5"/>
      <c r="V429" s="5"/>
      <c r="W429" s="5"/>
    </row>
    <row r="430" spans="1:23" x14ac:dyDescent="0.2">
      <c r="A430" s="5">
        <v>50</v>
      </c>
      <c r="B430" s="5">
        <v>0</v>
      </c>
      <c r="C430" s="5">
        <v>0</v>
      </c>
      <c r="D430" s="5">
        <v>1</v>
      </c>
      <c r="E430" s="5">
        <v>230</v>
      </c>
      <c r="F430" s="5">
        <f>ROUND(Source!BA410,O430)</f>
        <v>0</v>
      </c>
      <c r="G430" s="5" t="s">
        <v>41</v>
      </c>
      <c r="H430" s="5" t="s">
        <v>42</v>
      </c>
      <c r="I430" s="5"/>
      <c r="J430" s="5"/>
      <c r="K430" s="5">
        <v>230</v>
      </c>
      <c r="L430" s="5">
        <v>19</v>
      </c>
      <c r="M430" s="5">
        <v>3</v>
      </c>
      <c r="N430" s="5" t="s">
        <v>719</v>
      </c>
      <c r="O430" s="5">
        <v>2</v>
      </c>
      <c r="P430" s="5">
        <f>ROUND(Source!ES410,O430)</f>
        <v>0</v>
      </c>
      <c r="Q430" s="5"/>
      <c r="R430" s="5"/>
      <c r="S430" s="5"/>
      <c r="T430" s="5"/>
      <c r="U430" s="5"/>
      <c r="V430" s="5"/>
      <c r="W430" s="5"/>
    </row>
    <row r="431" spans="1:23" x14ac:dyDescent="0.2">
      <c r="A431" s="5">
        <v>50</v>
      </c>
      <c r="B431" s="5">
        <v>0</v>
      </c>
      <c r="C431" s="5">
        <v>0</v>
      </c>
      <c r="D431" s="5">
        <v>1</v>
      </c>
      <c r="E431" s="5">
        <v>206</v>
      </c>
      <c r="F431" s="5">
        <f>ROUND(Source!T410,O431)</f>
        <v>0</v>
      </c>
      <c r="G431" s="5" t="s">
        <v>43</v>
      </c>
      <c r="H431" s="5" t="s">
        <v>44</v>
      </c>
      <c r="I431" s="5"/>
      <c r="J431" s="5"/>
      <c r="K431" s="5">
        <v>206</v>
      </c>
      <c r="L431" s="5">
        <v>20</v>
      </c>
      <c r="M431" s="5">
        <v>3</v>
      </c>
      <c r="N431" s="5" t="s">
        <v>719</v>
      </c>
      <c r="O431" s="5">
        <v>2</v>
      </c>
      <c r="P431" s="5">
        <f>ROUND(Source!DL410,O431)</f>
        <v>0</v>
      </c>
      <c r="Q431" s="5"/>
      <c r="R431" s="5"/>
      <c r="S431" s="5"/>
      <c r="T431" s="5"/>
      <c r="U431" s="5"/>
      <c r="V431" s="5"/>
      <c r="W431" s="5"/>
    </row>
    <row r="432" spans="1:23" x14ac:dyDescent="0.2">
      <c r="A432" s="5">
        <v>50</v>
      </c>
      <c r="B432" s="5">
        <v>0</v>
      </c>
      <c r="C432" s="5">
        <v>0</v>
      </c>
      <c r="D432" s="5">
        <v>1</v>
      </c>
      <c r="E432" s="5">
        <v>207</v>
      </c>
      <c r="F432" s="5">
        <f>Source!U410</f>
        <v>7049.5293160000001</v>
      </c>
      <c r="G432" s="5" t="s">
        <v>45</v>
      </c>
      <c r="H432" s="5" t="s">
        <v>46</v>
      </c>
      <c r="I432" s="5"/>
      <c r="J432" s="5"/>
      <c r="K432" s="5">
        <v>207</v>
      </c>
      <c r="L432" s="5">
        <v>21</v>
      </c>
      <c r="M432" s="5">
        <v>3</v>
      </c>
      <c r="N432" s="5" t="s">
        <v>719</v>
      </c>
      <c r="O432" s="5">
        <v>-1</v>
      </c>
      <c r="P432" s="5">
        <f>Source!DM410</f>
        <v>7049.5293160000001</v>
      </c>
      <c r="Q432" s="5"/>
      <c r="R432" s="5"/>
      <c r="S432" s="5"/>
      <c r="T432" s="5"/>
      <c r="U432" s="5"/>
      <c r="V432" s="5"/>
      <c r="W432" s="5"/>
    </row>
    <row r="433" spans="1:23" x14ac:dyDescent="0.2">
      <c r="A433" s="5">
        <v>50</v>
      </c>
      <c r="B433" s="5">
        <v>0</v>
      </c>
      <c r="C433" s="5">
        <v>0</v>
      </c>
      <c r="D433" s="5">
        <v>1</v>
      </c>
      <c r="E433" s="5">
        <v>208</v>
      </c>
      <c r="F433" s="5">
        <f>Source!V410</f>
        <v>0</v>
      </c>
      <c r="G433" s="5" t="s">
        <v>47</v>
      </c>
      <c r="H433" s="5" t="s">
        <v>48</v>
      </c>
      <c r="I433" s="5"/>
      <c r="J433" s="5"/>
      <c r="K433" s="5">
        <v>208</v>
      </c>
      <c r="L433" s="5">
        <v>22</v>
      </c>
      <c r="M433" s="5">
        <v>3</v>
      </c>
      <c r="N433" s="5" t="s">
        <v>719</v>
      </c>
      <c r="O433" s="5">
        <v>-1</v>
      </c>
      <c r="P433" s="5">
        <f>Source!DN410</f>
        <v>0</v>
      </c>
      <c r="Q433" s="5"/>
      <c r="R433" s="5"/>
      <c r="S433" s="5"/>
      <c r="T433" s="5"/>
      <c r="U433" s="5"/>
      <c r="V433" s="5"/>
      <c r="W433" s="5"/>
    </row>
    <row r="434" spans="1:23" x14ac:dyDescent="0.2">
      <c r="A434" s="5">
        <v>50</v>
      </c>
      <c r="B434" s="5">
        <v>0</v>
      </c>
      <c r="C434" s="5">
        <v>0</v>
      </c>
      <c r="D434" s="5">
        <v>1</v>
      </c>
      <c r="E434" s="5">
        <v>209</v>
      </c>
      <c r="F434" s="5">
        <f>ROUND(Source!W410,O434)</f>
        <v>0</v>
      </c>
      <c r="G434" s="5" t="s">
        <v>49</v>
      </c>
      <c r="H434" s="5" t="s">
        <v>50</v>
      </c>
      <c r="I434" s="5"/>
      <c r="J434" s="5"/>
      <c r="K434" s="5">
        <v>209</v>
      </c>
      <c r="L434" s="5">
        <v>23</v>
      </c>
      <c r="M434" s="5">
        <v>3</v>
      </c>
      <c r="N434" s="5" t="s">
        <v>719</v>
      </c>
      <c r="O434" s="5">
        <v>2</v>
      </c>
      <c r="P434" s="5">
        <f>ROUND(Source!DO410,O434)</f>
        <v>0</v>
      </c>
      <c r="Q434" s="5"/>
      <c r="R434" s="5"/>
      <c r="S434" s="5"/>
      <c r="T434" s="5"/>
      <c r="U434" s="5"/>
      <c r="V434" s="5"/>
      <c r="W434" s="5"/>
    </row>
    <row r="435" spans="1:23" x14ac:dyDescent="0.2">
      <c r="A435" s="5">
        <v>50</v>
      </c>
      <c r="B435" s="5">
        <v>0</v>
      </c>
      <c r="C435" s="5">
        <v>0</v>
      </c>
      <c r="D435" s="5">
        <v>1</v>
      </c>
      <c r="E435" s="5">
        <v>210</v>
      </c>
      <c r="F435" s="5">
        <f>ROUND(Source!X410,O435)</f>
        <v>59338.26</v>
      </c>
      <c r="G435" s="5" t="s">
        <v>51</v>
      </c>
      <c r="H435" s="5" t="s">
        <v>52</v>
      </c>
      <c r="I435" s="5"/>
      <c r="J435" s="5"/>
      <c r="K435" s="5">
        <v>210</v>
      </c>
      <c r="L435" s="5">
        <v>24</v>
      </c>
      <c r="M435" s="5">
        <v>3</v>
      </c>
      <c r="N435" s="5" t="s">
        <v>719</v>
      </c>
      <c r="O435" s="5">
        <v>2</v>
      </c>
      <c r="P435" s="5">
        <f>ROUND(Source!DP410,O435)</f>
        <v>911008.66</v>
      </c>
      <c r="Q435" s="5"/>
      <c r="R435" s="5"/>
      <c r="S435" s="5"/>
      <c r="T435" s="5"/>
      <c r="U435" s="5"/>
      <c r="V435" s="5"/>
      <c r="W435" s="5"/>
    </row>
    <row r="436" spans="1:23" x14ac:dyDescent="0.2">
      <c r="A436" s="5">
        <v>50</v>
      </c>
      <c r="B436" s="5">
        <v>0</v>
      </c>
      <c r="C436" s="5">
        <v>0</v>
      </c>
      <c r="D436" s="5">
        <v>1</v>
      </c>
      <c r="E436" s="5">
        <v>211</v>
      </c>
      <c r="F436" s="5">
        <f>ROUND(Source!Y410,O436)</f>
        <v>42199.68</v>
      </c>
      <c r="G436" s="5" t="s">
        <v>53</v>
      </c>
      <c r="H436" s="5" t="s">
        <v>54</v>
      </c>
      <c r="I436" s="5"/>
      <c r="J436" s="5"/>
      <c r="K436" s="5">
        <v>211</v>
      </c>
      <c r="L436" s="5">
        <v>25</v>
      </c>
      <c r="M436" s="5">
        <v>3</v>
      </c>
      <c r="N436" s="5" t="s">
        <v>719</v>
      </c>
      <c r="O436" s="5">
        <v>2</v>
      </c>
      <c r="P436" s="5">
        <f>ROUND(Source!DQ410,O436)</f>
        <v>612085.42000000004</v>
      </c>
      <c r="Q436" s="5"/>
      <c r="R436" s="5"/>
      <c r="S436" s="5"/>
      <c r="T436" s="5"/>
      <c r="U436" s="5"/>
      <c r="V436" s="5"/>
      <c r="W436" s="5"/>
    </row>
    <row r="437" spans="1:23" x14ac:dyDescent="0.2">
      <c r="A437" s="5">
        <v>50</v>
      </c>
      <c r="B437" s="5">
        <v>0</v>
      </c>
      <c r="C437" s="5">
        <v>0</v>
      </c>
      <c r="D437" s="5">
        <v>1</v>
      </c>
      <c r="E437" s="5">
        <v>224</v>
      </c>
      <c r="F437" s="5">
        <f>ROUND(Source!AR410,O437)</f>
        <v>1160435.1399999999</v>
      </c>
      <c r="G437" s="5" t="s">
        <v>55</v>
      </c>
      <c r="H437" s="5" t="s">
        <v>56</v>
      </c>
      <c r="I437" s="5"/>
      <c r="J437" s="5"/>
      <c r="K437" s="5">
        <v>224</v>
      </c>
      <c r="L437" s="5">
        <v>26</v>
      </c>
      <c r="M437" s="5">
        <v>3</v>
      </c>
      <c r="N437" s="5" t="s">
        <v>719</v>
      </c>
      <c r="O437" s="5">
        <v>2</v>
      </c>
      <c r="P437" s="5">
        <f>ROUND(Source!EJ410,O437)</f>
        <v>8048171.5700000003</v>
      </c>
      <c r="Q437" s="5"/>
      <c r="R437" s="5"/>
      <c r="S437" s="5"/>
      <c r="T437" s="5"/>
      <c r="U437" s="5"/>
      <c r="V437" s="5"/>
      <c r="W437" s="5"/>
    </row>
    <row r="440" spans="1:23" x14ac:dyDescent="0.2">
      <c r="A440">
        <v>70</v>
      </c>
      <c r="B440">
        <v>1</v>
      </c>
      <c r="D440">
        <v>1</v>
      </c>
      <c r="E440" t="s">
        <v>291</v>
      </c>
      <c r="F440" t="s">
        <v>292</v>
      </c>
      <c r="G440">
        <v>0</v>
      </c>
      <c r="H440">
        <v>0</v>
      </c>
      <c r="I440" t="s">
        <v>719</v>
      </c>
      <c r="J440">
        <v>1</v>
      </c>
      <c r="K440">
        <v>0</v>
      </c>
      <c r="L440" t="s">
        <v>719</v>
      </c>
      <c r="M440" t="s">
        <v>719</v>
      </c>
      <c r="N440">
        <v>0</v>
      </c>
      <c r="O440">
        <v>0</v>
      </c>
    </row>
    <row r="441" spans="1:23" x14ac:dyDescent="0.2">
      <c r="A441">
        <v>70</v>
      </c>
      <c r="B441">
        <v>1</v>
      </c>
      <c r="D441">
        <v>2</v>
      </c>
      <c r="E441" t="s">
        <v>293</v>
      </c>
      <c r="F441" t="s">
        <v>294</v>
      </c>
      <c r="G441">
        <v>0</v>
      </c>
      <c r="H441">
        <v>0</v>
      </c>
      <c r="I441" t="s">
        <v>719</v>
      </c>
      <c r="J441">
        <v>1</v>
      </c>
      <c r="K441">
        <v>0</v>
      </c>
      <c r="L441" t="s">
        <v>719</v>
      </c>
      <c r="M441" t="s">
        <v>719</v>
      </c>
      <c r="N441">
        <v>0</v>
      </c>
      <c r="O441">
        <v>0</v>
      </c>
    </row>
    <row r="442" spans="1:23" x14ac:dyDescent="0.2">
      <c r="A442">
        <v>70</v>
      </c>
      <c r="B442">
        <v>1</v>
      </c>
      <c r="D442">
        <v>3</v>
      </c>
      <c r="E442" t="s">
        <v>295</v>
      </c>
      <c r="F442" t="s">
        <v>296</v>
      </c>
      <c r="G442">
        <v>1</v>
      </c>
      <c r="H442">
        <v>0</v>
      </c>
      <c r="I442" t="s">
        <v>719</v>
      </c>
      <c r="J442">
        <v>1</v>
      </c>
      <c r="K442">
        <v>0</v>
      </c>
      <c r="L442" t="s">
        <v>719</v>
      </c>
      <c r="M442" t="s">
        <v>719</v>
      </c>
      <c r="N442">
        <v>1</v>
      </c>
      <c r="O442">
        <v>1</v>
      </c>
    </row>
    <row r="443" spans="1:23" x14ac:dyDescent="0.2">
      <c r="A443">
        <v>70</v>
      </c>
      <c r="B443">
        <v>1</v>
      </c>
      <c r="D443">
        <v>4</v>
      </c>
      <c r="E443" t="s">
        <v>297</v>
      </c>
      <c r="F443" t="s">
        <v>298</v>
      </c>
      <c r="G443">
        <v>0</v>
      </c>
      <c r="H443">
        <v>0</v>
      </c>
      <c r="I443" t="s">
        <v>299</v>
      </c>
      <c r="J443">
        <v>0</v>
      </c>
      <c r="K443">
        <v>0</v>
      </c>
      <c r="L443" t="s">
        <v>719</v>
      </c>
      <c r="M443" t="s">
        <v>719</v>
      </c>
      <c r="N443">
        <v>0</v>
      </c>
      <c r="O443">
        <v>0</v>
      </c>
    </row>
    <row r="444" spans="1:23" x14ac:dyDescent="0.2">
      <c r="A444">
        <v>70</v>
      </c>
      <c r="B444">
        <v>1</v>
      </c>
      <c r="D444">
        <v>5</v>
      </c>
      <c r="E444" t="s">
        <v>300</v>
      </c>
      <c r="F444" t="s">
        <v>301</v>
      </c>
      <c r="G444">
        <v>0</v>
      </c>
      <c r="H444">
        <v>0</v>
      </c>
      <c r="I444" t="s">
        <v>302</v>
      </c>
      <c r="J444">
        <v>0</v>
      </c>
      <c r="K444">
        <v>0</v>
      </c>
      <c r="L444" t="s">
        <v>719</v>
      </c>
      <c r="M444" t="s">
        <v>719</v>
      </c>
      <c r="N444">
        <v>0</v>
      </c>
      <c r="O444">
        <v>0</v>
      </c>
    </row>
    <row r="445" spans="1:23" x14ac:dyDescent="0.2">
      <c r="A445">
        <v>70</v>
      </c>
      <c r="B445">
        <v>1</v>
      </c>
      <c r="D445">
        <v>6</v>
      </c>
      <c r="E445" t="s">
        <v>303</v>
      </c>
      <c r="F445" t="s">
        <v>304</v>
      </c>
      <c r="G445">
        <v>0</v>
      </c>
      <c r="H445">
        <v>0</v>
      </c>
      <c r="I445" t="s">
        <v>305</v>
      </c>
      <c r="J445">
        <v>0</v>
      </c>
      <c r="K445">
        <v>0</v>
      </c>
      <c r="L445" t="s">
        <v>719</v>
      </c>
      <c r="M445" t="s">
        <v>719</v>
      </c>
      <c r="N445">
        <v>0</v>
      </c>
      <c r="O445">
        <v>0</v>
      </c>
    </row>
    <row r="446" spans="1:23" x14ac:dyDescent="0.2">
      <c r="A446">
        <v>70</v>
      </c>
      <c r="B446">
        <v>1</v>
      </c>
      <c r="D446">
        <v>7</v>
      </c>
      <c r="E446" t="s">
        <v>306</v>
      </c>
      <c r="F446" t="s">
        <v>307</v>
      </c>
      <c r="G446">
        <v>0</v>
      </c>
      <c r="H446">
        <v>0</v>
      </c>
      <c r="I446" t="s">
        <v>719</v>
      </c>
      <c r="J446">
        <v>0</v>
      </c>
      <c r="K446">
        <v>0</v>
      </c>
      <c r="L446" t="s">
        <v>719</v>
      </c>
      <c r="M446" t="s">
        <v>719</v>
      </c>
      <c r="N446">
        <v>0</v>
      </c>
      <c r="O446">
        <v>0</v>
      </c>
    </row>
    <row r="447" spans="1:23" x14ac:dyDescent="0.2">
      <c r="A447">
        <v>70</v>
      </c>
      <c r="B447">
        <v>1</v>
      </c>
      <c r="D447">
        <v>8</v>
      </c>
      <c r="E447" t="s">
        <v>308</v>
      </c>
      <c r="F447" t="s">
        <v>309</v>
      </c>
      <c r="G447">
        <v>0</v>
      </c>
      <c r="H447">
        <v>0</v>
      </c>
      <c r="I447" t="s">
        <v>310</v>
      </c>
      <c r="J447">
        <v>0</v>
      </c>
      <c r="K447">
        <v>0</v>
      </c>
      <c r="L447" t="s">
        <v>719</v>
      </c>
      <c r="M447" t="s">
        <v>719</v>
      </c>
      <c r="N447">
        <v>0</v>
      </c>
      <c r="O447">
        <v>0</v>
      </c>
    </row>
    <row r="448" spans="1:23" x14ac:dyDescent="0.2">
      <c r="A448">
        <v>70</v>
      </c>
      <c r="B448">
        <v>1</v>
      </c>
      <c r="D448">
        <v>9</v>
      </c>
      <c r="E448" t="s">
        <v>311</v>
      </c>
      <c r="F448" t="s">
        <v>312</v>
      </c>
      <c r="G448">
        <v>0</v>
      </c>
      <c r="H448">
        <v>0</v>
      </c>
      <c r="I448" t="s">
        <v>313</v>
      </c>
      <c r="J448">
        <v>0</v>
      </c>
      <c r="K448">
        <v>0</v>
      </c>
      <c r="L448" t="s">
        <v>719</v>
      </c>
      <c r="M448" t="s">
        <v>719</v>
      </c>
      <c r="N448">
        <v>0</v>
      </c>
      <c r="O448">
        <v>0</v>
      </c>
    </row>
    <row r="449" spans="1:15" x14ac:dyDescent="0.2">
      <c r="A449">
        <v>70</v>
      </c>
      <c r="B449">
        <v>1</v>
      </c>
      <c r="D449">
        <v>10</v>
      </c>
      <c r="E449" t="s">
        <v>314</v>
      </c>
      <c r="F449" t="s">
        <v>315</v>
      </c>
      <c r="G449">
        <v>0</v>
      </c>
      <c r="H449">
        <v>0</v>
      </c>
      <c r="I449" t="s">
        <v>316</v>
      </c>
      <c r="J449">
        <v>0</v>
      </c>
      <c r="K449">
        <v>0</v>
      </c>
      <c r="L449" t="s">
        <v>719</v>
      </c>
      <c r="M449" t="s">
        <v>719</v>
      </c>
      <c r="N449">
        <v>0</v>
      </c>
      <c r="O449">
        <v>0</v>
      </c>
    </row>
    <row r="450" spans="1:15" x14ac:dyDescent="0.2">
      <c r="A450">
        <v>70</v>
      </c>
      <c r="B450">
        <v>1</v>
      </c>
      <c r="D450">
        <v>11</v>
      </c>
      <c r="E450" t="s">
        <v>317</v>
      </c>
      <c r="F450" t="s">
        <v>318</v>
      </c>
      <c r="G450">
        <v>0</v>
      </c>
      <c r="H450">
        <v>0</v>
      </c>
      <c r="I450" t="s">
        <v>319</v>
      </c>
      <c r="J450">
        <v>0</v>
      </c>
      <c r="K450">
        <v>0</v>
      </c>
      <c r="L450" t="s">
        <v>719</v>
      </c>
      <c r="M450" t="s">
        <v>719</v>
      </c>
      <c r="N450">
        <v>0</v>
      </c>
      <c r="O450">
        <v>0</v>
      </c>
    </row>
    <row r="451" spans="1:15" x14ac:dyDescent="0.2">
      <c r="A451">
        <v>70</v>
      </c>
      <c r="B451">
        <v>1</v>
      </c>
      <c r="D451">
        <v>12</v>
      </c>
      <c r="E451" t="s">
        <v>320</v>
      </c>
      <c r="F451" t="s">
        <v>321</v>
      </c>
      <c r="G451">
        <v>0</v>
      </c>
      <c r="H451">
        <v>0</v>
      </c>
      <c r="I451" t="s">
        <v>719</v>
      </c>
      <c r="J451">
        <v>0</v>
      </c>
      <c r="K451">
        <v>0</v>
      </c>
      <c r="L451" t="s">
        <v>719</v>
      </c>
      <c r="M451" t="s">
        <v>719</v>
      </c>
      <c r="N451">
        <v>0</v>
      </c>
      <c r="O451">
        <v>0</v>
      </c>
    </row>
    <row r="452" spans="1:15" x14ac:dyDescent="0.2">
      <c r="A452">
        <v>70</v>
      </c>
      <c r="B452">
        <v>1</v>
      </c>
      <c r="D452">
        <v>1</v>
      </c>
      <c r="E452" t="s">
        <v>322</v>
      </c>
      <c r="F452" t="s">
        <v>323</v>
      </c>
      <c r="G452">
        <v>0.9</v>
      </c>
      <c r="H452">
        <v>1</v>
      </c>
      <c r="I452" t="s">
        <v>324</v>
      </c>
      <c r="J452">
        <v>0</v>
      </c>
      <c r="K452">
        <v>0</v>
      </c>
      <c r="L452" t="s">
        <v>719</v>
      </c>
      <c r="M452" t="s">
        <v>719</v>
      </c>
      <c r="N452">
        <v>0</v>
      </c>
      <c r="O452">
        <v>0.9</v>
      </c>
    </row>
    <row r="453" spans="1:15" x14ac:dyDescent="0.2">
      <c r="A453">
        <v>70</v>
      </c>
      <c r="B453">
        <v>1</v>
      </c>
      <c r="D453">
        <v>2</v>
      </c>
      <c r="E453" t="s">
        <v>325</v>
      </c>
      <c r="F453" t="s">
        <v>326</v>
      </c>
      <c r="G453">
        <v>0.85</v>
      </c>
      <c r="H453">
        <v>1</v>
      </c>
      <c r="I453" t="s">
        <v>327</v>
      </c>
      <c r="J453">
        <v>0</v>
      </c>
      <c r="K453">
        <v>0</v>
      </c>
      <c r="L453" t="s">
        <v>719</v>
      </c>
      <c r="M453" t="s">
        <v>719</v>
      </c>
      <c r="N453">
        <v>0</v>
      </c>
      <c r="O453">
        <v>0.85</v>
      </c>
    </row>
    <row r="454" spans="1:15" x14ac:dyDescent="0.2">
      <c r="A454">
        <v>70</v>
      </c>
      <c r="B454">
        <v>1</v>
      </c>
      <c r="D454">
        <v>3</v>
      </c>
      <c r="E454" t="s">
        <v>328</v>
      </c>
      <c r="F454" t="s">
        <v>329</v>
      </c>
      <c r="G454">
        <v>1</v>
      </c>
      <c r="H454">
        <v>0.85</v>
      </c>
      <c r="I454" t="s">
        <v>330</v>
      </c>
      <c r="J454">
        <v>0</v>
      </c>
      <c r="K454">
        <v>0</v>
      </c>
      <c r="L454" t="s">
        <v>719</v>
      </c>
      <c r="M454" t="s">
        <v>719</v>
      </c>
      <c r="N454">
        <v>0</v>
      </c>
      <c r="O454">
        <v>1</v>
      </c>
    </row>
    <row r="455" spans="1:15" x14ac:dyDescent="0.2">
      <c r="A455">
        <v>70</v>
      </c>
      <c r="B455">
        <v>1</v>
      </c>
      <c r="D455">
        <v>4</v>
      </c>
      <c r="E455" t="s">
        <v>331</v>
      </c>
      <c r="F455" t="s">
        <v>332</v>
      </c>
      <c r="G455">
        <v>1</v>
      </c>
      <c r="H455">
        <v>0</v>
      </c>
      <c r="I455" t="s">
        <v>719</v>
      </c>
      <c r="J455">
        <v>0</v>
      </c>
      <c r="K455">
        <v>0</v>
      </c>
      <c r="L455" t="s">
        <v>719</v>
      </c>
      <c r="M455" t="s">
        <v>719</v>
      </c>
      <c r="N455">
        <v>0</v>
      </c>
      <c r="O455">
        <v>1</v>
      </c>
    </row>
    <row r="456" spans="1:15" x14ac:dyDescent="0.2">
      <c r="A456">
        <v>70</v>
      </c>
      <c r="B456">
        <v>1</v>
      </c>
      <c r="D456">
        <v>5</v>
      </c>
      <c r="E456" t="s">
        <v>333</v>
      </c>
      <c r="F456" t="s">
        <v>334</v>
      </c>
      <c r="G456">
        <v>1</v>
      </c>
      <c r="H456">
        <v>0.8</v>
      </c>
      <c r="I456" t="s">
        <v>335</v>
      </c>
      <c r="J456">
        <v>0</v>
      </c>
      <c r="K456">
        <v>0</v>
      </c>
      <c r="L456" t="s">
        <v>719</v>
      </c>
      <c r="M456" t="s">
        <v>719</v>
      </c>
      <c r="N456">
        <v>0</v>
      </c>
      <c r="O456">
        <v>1</v>
      </c>
    </row>
    <row r="457" spans="1:15" x14ac:dyDescent="0.2">
      <c r="A457">
        <v>70</v>
      </c>
      <c r="B457">
        <v>1</v>
      </c>
      <c r="D457">
        <v>6</v>
      </c>
      <c r="E457" t="s">
        <v>336</v>
      </c>
      <c r="F457" t="s">
        <v>337</v>
      </c>
      <c r="G457">
        <v>1</v>
      </c>
      <c r="H457">
        <v>0</v>
      </c>
      <c r="I457" t="s">
        <v>719</v>
      </c>
      <c r="J457">
        <v>0</v>
      </c>
      <c r="K457">
        <v>0</v>
      </c>
      <c r="L457" t="s">
        <v>719</v>
      </c>
      <c r="M457" t="s">
        <v>719</v>
      </c>
      <c r="N457">
        <v>0</v>
      </c>
      <c r="O457">
        <v>0.85</v>
      </c>
    </row>
    <row r="458" spans="1:15" x14ac:dyDescent="0.2">
      <c r="A458">
        <v>70</v>
      </c>
      <c r="B458">
        <v>1</v>
      </c>
      <c r="D458">
        <v>7</v>
      </c>
      <c r="E458" t="s">
        <v>338</v>
      </c>
      <c r="F458" t="s">
        <v>339</v>
      </c>
      <c r="G458">
        <v>1</v>
      </c>
      <c r="H458">
        <v>0</v>
      </c>
      <c r="I458" t="s">
        <v>719</v>
      </c>
      <c r="J458">
        <v>0</v>
      </c>
      <c r="K458">
        <v>0</v>
      </c>
      <c r="L458" t="s">
        <v>719</v>
      </c>
      <c r="M458" t="s">
        <v>719</v>
      </c>
      <c r="N458">
        <v>0</v>
      </c>
      <c r="O458">
        <v>0.8</v>
      </c>
    </row>
    <row r="459" spans="1:15" x14ac:dyDescent="0.2">
      <c r="A459">
        <v>70</v>
      </c>
      <c r="B459">
        <v>1</v>
      </c>
      <c r="D459">
        <v>8</v>
      </c>
      <c r="E459" t="s">
        <v>340</v>
      </c>
      <c r="F459" t="s">
        <v>341</v>
      </c>
      <c r="G459">
        <v>0.7</v>
      </c>
      <c r="H459">
        <v>0</v>
      </c>
      <c r="I459" t="s">
        <v>719</v>
      </c>
      <c r="J459">
        <v>0</v>
      </c>
      <c r="K459">
        <v>0</v>
      </c>
      <c r="L459" t="s">
        <v>719</v>
      </c>
      <c r="M459" t="s">
        <v>719</v>
      </c>
      <c r="N459">
        <v>0</v>
      </c>
      <c r="O459">
        <v>0.94</v>
      </c>
    </row>
    <row r="460" spans="1:15" x14ac:dyDescent="0.2">
      <c r="A460">
        <v>70</v>
      </c>
      <c r="B460">
        <v>1</v>
      </c>
      <c r="D460">
        <v>9</v>
      </c>
      <c r="E460" t="s">
        <v>342</v>
      </c>
      <c r="F460" t="s">
        <v>343</v>
      </c>
      <c r="G460">
        <v>0.9</v>
      </c>
      <c r="H460">
        <v>0</v>
      </c>
      <c r="I460" t="s">
        <v>719</v>
      </c>
      <c r="J460">
        <v>0</v>
      </c>
      <c r="K460">
        <v>0</v>
      </c>
      <c r="L460" t="s">
        <v>719</v>
      </c>
      <c r="M460" t="s">
        <v>719</v>
      </c>
      <c r="N460">
        <v>0</v>
      </c>
      <c r="O460">
        <v>0.9</v>
      </c>
    </row>
    <row r="461" spans="1:15" x14ac:dyDescent="0.2">
      <c r="A461">
        <v>70</v>
      </c>
      <c r="B461">
        <v>1</v>
      </c>
      <c r="D461">
        <v>10</v>
      </c>
      <c r="E461" t="s">
        <v>344</v>
      </c>
      <c r="F461" t="s">
        <v>345</v>
      </c>
      <c r="G461">
        <v>0.6</v>
      </c>
      <c r="H461">
        <v>0</v>
      </c>
      <c r="I461" t="s">
        <v>719</v>
      </c>
      <c r="J461">
        <v>0</v>
      </c>
      <c r="K461">
        <v>0</v>
      </c>
      <c r="L461" t="s">
        <v>719</v>
      </c>
      <c r="M461" t="s">
        <v>719</v>
      </c>
      <c r="N461">
        <v>0</v>
      </c>
      <c r="O461">
        <v>0.6</v>
      </c>
    </row>
    <row r="462" spans="1:15" x14ac:dyDescent="0.2">
      <c r="A462">
        <v>70</v>
      </c>
      <c r="B462">
        <v>1</v>
      </c>
      <c r="D462">
        <v>11</v>
      </c>
      <c r="E462" t="s">
        <v>346</v>
      </c>
      <c r="F462" t="s">
        <v>347</v>
      </c>
      <c r="G462">
        <v>1.2</v>
      </c>
      <c r="H462">
        <v>0</v>
      </c>
      <c r="I462" t="s">
        <v>719</v>
      </c>
      <c r="J462">
        <v>0</v>
      </c>
      <c r="K462">
        <v>0</v>
      </c>
      <c r="L462" t="s">
        <v>719</v>
      </c>
      <c r="M462" t="s">
        <v>719</v>
      </c>
      <c r="N462">
        <v>0</v>
      </c>
      <c r="O462">
        <v>1.2</v>
      </c>
    </row>
    <row r="463" spans="1:15" x14ac:dyDescent="0.2">
      <c r="A463">
        <v>70</v>
      </c>
      <c r="B463">
        <v>1</v>
      </c>
      <c r="D463">
        <v>12</v>
      </c>
      <c r="E463" t="s">
        <v>348</v>
      </c>
      <c r="F463" t="s">
        <v>349</v>
      </c>
      <c r="G463">
        <v>0</v>
      </c>
      <c r="H463">
        <v>0</v>
      </c>
      <c r="I463" t="s">
        <v>719</v>
      </c>
      <c r="J463">
        <v>0</v>
      </c>
      <c r="K463">
        <v>0</v>
      </c>
      <c r="L463" t="s">
        <v>719</v>
      </c>
      <c r="M463" t="s">
        <v>719</v>
      </c>
      <c r="N463">
        <v>0</v>
      </c>
      <c r="O463">
        <v>0</v>
      </c>
    </row>
    <row r="464" spans="1:15" x14ac:dyDescent="0.2">
      <c r="A464">
        <v>70</v>
      </c>
      <c r="B464">
        <v>1</v>
      </c>
      <c r="D464">
        <v>13</v>
      </c>
      <c r="E464" t="s">
        <v>350</v>
      </c>
      <c r="F464" t="s">
        <v>351</v>
      </c>
      <c r="G464">
        <v>1</v>
      </c>
      <c r="H464">
        <v>0</v>
      </c>
      <c r="I464" t="s">
        <v>719</v>
      </c>
      <c r="J464">
        <v>0</v>
      </c>
      <c r="K464">
        <v>0</v>
      </c>
      <c r="L464" t="s">
        <v>719</v>
      </c>
      <c r="M464" t="s">
        <v>719</v>
      </c>
      <c r="N464">
        <v>0</v>
      </c>
      <c r="O464">
        <v>0.94</v>
      </c>
    </row>
    <row r="466" spans="1:34" x14ac:dyDescent="0.2">
      <c r="A466">
        <v>-1</v>
      </c>
    </row>
    <row r="468" spans="1:34" x14ac:dyDescent="0.2">
      <c r="A468" s="4">
        <v>75</v>
      </c>
      <c r="B468" s="4" t="s">
        <v>352</v>
      </c>
      <c r="C468" s="4">
        <v>2000</v>
      </c>
      <c r="D468" s="4">
        <v>0</v>
      </c>
      <c r="E468" s="4">
        <v>1</v>
      </c>
      <c r="F468" s="4"/>
      <c r="G468" s="4">
        <v>0</v>
      </c>
      <c r="H468" s="4">
        <v>1</v>
      </c>
      <c r="I468" s="4">
        <v>0</v>
      </c>
      <c r="J468" s="4">
        <v>1</v>
      </c>
      <c r="K468" s="4">
        <v>0</v>
      </c>
      <c r="L468" s="4">
        <v>0</v>
      </c>
      <c r="M468" s="4">
        <v>0</v>
      </c>
      <c r="N468" s="4">
        <v>28925307</v>
      </c>
      <c r="O468" s="4">
        <v>1</v>
      </c>
    </row>
    <row r="469" spans="1:34" x14ac:dyDescent="0.2">
      <c r="A469" s="4">
        <v>75</v>
      </c>
      <c r="B469" s="4" t="s">
        <v>353</v>
      </c>
      <c r="C469" s="4">
        <v>2018</v>
      </c>
      <c r="D469" s="4">
        <v>0</v>
      </c>
      <c r="E469" s="4">
        <v>1</v>
      </c>
      <c r="F469" s="4"/>
      <c r="G469" s="4">
        <v>0</v>
      </c>
      <c r="H469" s="4">
        <v>1</v>
      </c>
      <c r="I469" s="4">
        <v>0</v>
      </c>
      <c r="J469" s="4">
        <v>1</v>
      </c>
      <c r="K469" s="4">
        <v>0</v>
      </c>
      <c r="L469" s="4">
        <v>0</v>
      </c>
      <c r="M469" s="4">
        <v>1</v>
      </c>
      <c r="N469" s="4">
        <v>28925308</v>
      </c>
      <c r="O469" s="4">
        <v>2</v>
      </c>
    </row>
    <row r="470" spans="1:34" x14ac:dyDescent="0.2">
      <c r="A470" s="6">
        <v>3</v>
      </c>
      <c r="B470" s="6" t="s">
        <v>354</v>
      </c>
      <c r="C470" s="6">
        <v>7.7</v>
      </c>
      <c r="D470" s="6">
        <v>5.21</v>
      </c>
      <c r="E470" s="6">
        <v>7.7</v>
      </c>
      <c r="F470" s="6">
        <v>18.559999999999999</v>
      </c>
      <c r="G470" s="6">
        <v>18.559999999999999</v>
      </c>
      <c r="H470" s="6">
        <v>1</v>
      </c>
      <c r="I470" s="6">
        <v>1</v>
      </c>
      <c r="J470" s="6">
        <v>2</v>
      </c>
      <c r="K470" s="6">
        <v>1</v>
      </c>
      <c r="L470" s="6">
        <v>7.7</v>
      </c>
      <c r="M470" s="6">
        <v>7.7</v>
      </c>
      <c r="N470" s="6">
        <v>5.21</v>
      </c>
      <c r="O470" s="6">
        <v>1</v>
      </c>
      <c r="P470" s="6">
        <v>1</v>
      </c>
      <c r="Q470" s="6">
        <v>1</v>
      </c>
      <c r="R470" s="6">
        <v>7.7</v>
      </c>
      <c r="S470" s="6" t="s">
        <v>750</v>
      </c>
      <c r="T470" s="6" t="s">
        <v>719</v>
      </c>
      <c r="U470" s="6" t="s">
        <v>719</v>
      </c>
      <c r="V470" s="6" t="s">
        <v>719</v>
      </c>
      <c r="W470" s="6" t="s">
        <v>719</v>
      </c>
      <c r="X470" s="6" t="s">
        <v>719</v>
      </c>
      <c r="Y470" s="6" t="s">
        <v>719</v>
      </c>
      <c r="Z470" s="6" t="s">
        <v>719</v>
      </c>
      <c r="AA470" s="6" t="s">
        <v>719</v>
      </c>
      <c r="AB470" s="6" t="s">
        <v>719</v>
      </c>
      <c r="AC470" s="6" t="s">
        <v>719</v>
      </c>
      <c r="AD470" s="6" t="s">
        <v>719</v>
      </c>
      <c r="AE470" s="6" t="s">
        <v>719</v>
      </c>
      <c r="AF470" s="6" t="s">
        <v>719</v>
      </c>
      <c r="AG470" s="6" t="s">
        <v>719</v>
      </c>
      <c r="AH470" s="6" t="s">
        <v>719</v>
      </c>
    </row>
    <row r="471" spans="1:34" x14ac:dyDescent="0.2">
      <c r="A471" s="4">
        <v>75</v>
      </c>
      <c r="B471" s="4" t="s">
        <v>355</v>
      </c>
      <c r="C471" s="4">
        <v>2018</v>
      </c>
      <c r="D471" s="4">
        <v>0</v>
      </c>
      <c r="E471" s="4">
        <v>1</v>
      </c>
      <c r="F471" s="4"/>
      <c r="G471" s="4">
        <v>0</v>
      </c>
      <c r="H471" s="4">
        <v>1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  <c r="N471" s="4">
        <v>28925310</v>
      </c>
      <c r="O471" s="4">
        <v>3</v>
      </c>
    </row>
    <row r="472" spans="1:34" x14ac:dyDescent="0.2">
      <c r="A472" s="6">
        <v>1</v>
      </c>
      <c r="B472" s="6" t="s">
        <v>356</v>
      </c>
      <c r="C472" s="6" t="s">
        <v>719</v>
      </c>
      <c r="D472" s="6">
        <v>0</v>
      </c>
      <c r="E472" s="6">
        <v>0</v>
      </c>
      <c r="F472" s="6">
        <v>1</v>
      </c>
      <c r="G472" s="6">
        <v>1</v>
      </c>
      <c r="H472" s="6">
        <v>0</v>
      </c>
      <c r="I472" s="6">
        <v>1</v>
      </c>
      <c r="J472" s="6">
        <v>6.75</v>
      </c>
      <c r="K472" s="6">
        <v>1</v>
      </c>
      <c r="L472" s="6">
        <v>1</v>
      </c>
      <c r="M472" s="6">
        <v>1</v>
      </c>
      <c r="N472" s="6">
        <v>6.75</v>
      </c>
      <c r="O472" s="6">
        <v>1</v>
      </c>
      <c r="P472" s="6">
        <v>1</v>
      </c>
      <c r="Q472" s="6">
        <v>1</v>
      </c>
      <c r="R472" s="6" t="s">
        <v>719</v>
      </c>
      <c r="S472" s="6" t="s">
        <v>719</v>
      </c>
      <c r="T472" s="6" t="s">
        <v>719</v>
      </c>
      <c r="U472" s="6" t="s">
        <v>719</v>
      </c>
      <c r="V472" s="6" t="s">
        <v>719</v>
      </c>
      <c r="W472" s="6" t="s">
        <v>719</v>
      </c>
      <c r="X472" s="6" t="s">
        <v>719</v>
      </c>
      <c r="Y472" s="6" t="s">
        <v>719</v>
      </c>
      <c r="Z472" s="6" t="s">
        <v>719</v>
      </c>
      <c r="AA472" s="6" t="s">
        <v>719</v>
      </c>
    </row>
    <row r="476" spans="1:34" x14ac:dyDescent="0.2">
      <c r="A476">
        <v>65</v>
      </c>
      <c r="C476">
        <v>1</v>
      </c>
      <c r="D476">
        <v>0</v>
      </c>
      <c r="E476">
        <v>245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55"/>
  <sheetViews>
    <sheetView workbookViewId="0"/>
  </sheetViews>
  <sheetFormatPr defaultRowHeight="12.75" x14ac:dyDescent="0.2"/>
  <sheetData>
    <row r="1" spans="1:133" x14ac:dyDescent="0.2">
      <c r="A1">
        <v>0</v>
      </c>
      <c r="B1" t="s">
        <v>716</v>
      </c>
      <c r="D1" t="s">
        <v>357</v>
      </c>
      <c r="F1">
        <v>0</v>
      </c>
      <c r="G1">
        <v>0</v>
      </c>
      <c r="H1">
        <v>0</v>
      </c>
      <c r="I1" t="s">
        <v>718</v>
      </c>
      <c r="J1" t="s">
        <v>719</v>
      </c>
      <c r="K1">
        <v>1</v>
      </c>
      <c r="L1">
        <v>53092</v>
      </c>
      <c r="M1">
        <v>10</v>
      </c>
    </row>
    <row r="4" spans="1:133" x14ac:dyDescent="0.2">
      <c r="A4" s="1">
        <v>1</v>
      </c>
      <c r="B4" s="1">
        <v>1</v>
      </c>
      <c r="C4" s="1">
        <v>0</v>
      </c>
      <c r="D4" s="1"/>
      <c r="E4" s="1"/>
      <c r="F4" s="1" t="s">
        <v>720</v>
      </c>
      <c r="G4" s="1" t="s">
        <v>721</v>
      </c>
      <c r="H4" s="1" t="s">
        <v>719</v>
      </c>
      <c r="I4" s="1" t="s">
        <v>719</v>
      </c>
      <c r="J4" s="1" t="s">
        <v>719</v>
      </c>
      <c r="K4" s="1" t="s">
        <v>719</v>
      </c>
      <c r="L4" s="1" t="s">
        <v>719</v>
      </c>
      <c r="M4" s="1" t="s">
        <v>719</v>
      </c>
      <c r="N4" s="1" t="s">
        <v>719</v>
      </c>
      <c r="O4" s="1" t="s">
        <v>719</v>
      </c>
      <c r="P4" s="1">
        <v>0</v>
      </c>
      <c r="Q4" s="1" t="s">
        <v>719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</row>
    <row r="12" spans="1:133" x14ac:dyDescent="0.2">
      <c r="A12" s="1">
        <v>1</v>
      </c>
      <c r="B12" s="1">
        <v>51</v>
      </c>
      <c r="C12" s="1">
        <v>0</v>
      </c>
      <c r="D12" s="1"/>
      <c r="E12" s="1">
        <v>0</v>
      </c>
      <c r="F12" s="1" t="s">
        <v>722</v>
      </c>
      <c r="G12" s="1" t="s">
        <v>723</v>
      </c>
      <c r="H12" s="1" t="s">
        <v>719</v>
      </c>
      <c r="I12" s="1">
        <v>0</v>
      </c>
      <c r="J12" s="1" t="s">
        <v>719</v>
      </c>
      <c r="K12" s="1">
        <v>0</v>
      </c>
      <c r="L12" s="1"/>
      <c r="M12" s="1"/>
      <c r="N12" s="1"/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/>
      <c r="U12" s="1" t="s">
        <v>719</v>
      </c>
      <c r="V12" s="1">
        <v>0</v>
      </c>
      <c r="W12" s="1" t="s">
        <v>719</v>
      </c>
      <c r="X12" s="1" t="s">
        <v>719</v>
      </c>
      <c r="Y12" s="1" t="s">
        <v>719</v>
      </c>
      <c r="Z12" s="1" t="s">
        <v>719</v>
      </c>
      <c r="AA12" s="1" t="s">
        <v>719</v>
      </c>
      <c r="AB12" s="1" t="s">
        <v>724</v>
      </c>
      <c r="AC12" s="1" t="s">
        <v>725</v>
      </c>
      <c r="AD12" s="1" t="s">
        <v>726</v>
      </c>
      <c r="AE12" s="1" t="s">
        <v>727</v>
      </c>
      <c r="AF12" s="1" t="s">
        <v>728</v>
      </c>
      <c r="AG12" s="1" t="s">
        <v>729</v>
      </c>
      <c r="AH12" s="1" t="s">
        <v>719</v>
      </c>
      <c r="AI12" s="1" t="s">
        <v>719</v>
      </c>
      <c r="AJ12" s="1" t="s">
        <v>719</v>
      </c>
      <c r="AK12" s="1"/>
      <c r="AL12" s="1" t="s">
        <v>719</v>
      </c>
      <c r="AM12" s="1" t="s">
        <v>719</v>
      </c>
      <c r="AN12" s="1" t="s">
        <v>719</v>
      </c>
      <c r="AO12" s="1"/>
      <c r="AP12" s="1" t="s">
        <v>719</v>
      </c>
      <c r="AQ12" s="1" t="s">
        <v>719</v>
      </c>
      <c r="AR12" s="1" t="s">
        <v>719</v>
      </c>
      <c r="AS12" s="1"/>
      <c r="AT12" s="1"/>
      <c r="AU12" s="1"/>
      <c r="AV12" s="1"/>
      <c r="AW12" s="1"/>
      <c r="AX12" s="1" t="s">
        <v>719</v>
      </c>
      <c r="AY12" s="1" t="s">
        <v>719</v>
      </c>
      <c r="AZ12" s="1" t="s">
        <v>719</v>
      </c>
      <c r="BA12" s="1"/>
      <c r="BB12" s="1"/>
      <c r="BC12" s="1"/>
      <c r="BD12" s="1"/>
      <c r="BE12" s="1"/>
      <c r="BF12" s="1"/>
      <c r="BG12" s="1"/>
      <c r="BH12" s="1" t="s">
        <v>730</v>
      </c>
      <c r="BI12" s="1" t="s">
        <v>731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732</v>
      </c>
      <c r="BZ12" s="1" t="s">
        <v>733</v>
      </c>
      <c r="CA12" s="1" t="s">
        <v>732</v>
      </c>
      <c r="CB12" s="1" t="s">
        <v>732</v>
      </c>
      <c r="CC12" s="1" t="s">
        <v>732</v>
      </c>
      <c r="CD12" s="1" t="s">
        <v>732</v>
      </c>
      <c r="CE12" s="1" t="s">
        <v>734</v>
      </c>
      <c r="CF12" s="1">
        <v>0</v>
      </c>
      <c r="CG12" s="1">
        <v>0</v>
      </c>
      <c r="CH12" s="1">
        <v>2621448</v>
      </c>
      <c r="CI12" s="1" t="s">
        <v>719</v>
      </c>
      <c r="CJ12" s="1" t="s">
        <v>719</v>
      </c>
      <c r="CK12" s="1">
        <v>0</v>
      </c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33" x14ac:dyDescent="0.2">
      <c r="A14" s="1">
        <v>22</v>
      </c>
      <c r="B14" s="1">
        <v>0</v>
      </c>
      <c r="C14" s="1">
        <v>0</v>
      </c>
      <c r="D14" s="1">
        <v>28925307</v>
      </c>
      <c r="E14" s="1">
        <v>28925308</v>
      </c>
      <c r="F14" s="1">
        <v>3</v>
      </c>
      <c r="G14" s="1"/>
      <c r="H14" s="1"/>
      <c r="I14" s="1"/>
      <c r="J14" s="1"/>
      <c r="K14" s="1"/>
      <c r="L14" s="1"/>
      <c r="M14" s="1"/>
      <c r="N14" s="1"/>
      <c r="O14" s="1"/>
    </row>
    <row r="16" spans="1:133" x14ac:dyDescent="0.2">
      <c r="A16" s="7">
        <v>3</v>
      </c>
      <c r="B16" s="7">
        <v>1</v>
      </c>
      <c r="C16" s="7" t="s">
        <v>735</v>
      </c>
      <c r="D16" s="7" t="s">
        <v>736</v>
      </c>
      <c r="E16" s="8">
        <f>(Source!F361)/1000</f>
        <v>960.14076</v>
      </c>
      <c r="F16" s="8">
        <f>(Source!F362)/1000</f>
        <v>180.17577</v>
      </c>
      <c r="G16" s="8">
        <f>(Source!F353)/1000</f>
        <v>0</v>
      </c>
      <c r="H16" s="8">
        <f>(Source!F363)/1000+(Source!F364)/1000</f>
        <v>0</v>
      </c>
      <c r="I16" s="8">
        <f>E16+F16+G16+H16</f>
        <v>1140.3165300000001</v>
      </c>
      <c r="J16" s="8">
        <f>(Source!F359)/1000</f>
        <v>58.370609999999999</v>
      </c>
      <c r="T16" s="9">
        <f>(Source!P361)/1000</f>
        <v>5316.4611399999994</v>
      </c>
      <c r="U16" s="9">
        <f>(Source!P362)/1000</f>
        <v>2473.8633500000001</v>
      </c>
      <c r="V16" s="9">
        <f>(Source!P353)/1000</f>
        <v>0</v>
      </c>
      <c r="W16" s="9">
        <f>(Source!P363)/1000+(Source!P364)/1000</f>
        <v>0</v>
      </c>
      <c r="X16" s="9">
        <f>T16+U16+V16+W16</f>
        <v>7790.3244899999991</v>
      </c>
      <c r="Y16" s="9">
        <f>(Source!P359)/1000</f>
        <v>1083.3582900000001</v>
      </c>
      <c r="AI16" s="7">
        <v>2</v>
      </c>
      <c r="AJ16" s="7">
        <v>-1</v>
      </c>
      <c r="AK16" s="7" t="s">
        <v>719</v>
      </c>
      <c r="AL16" s="7" t="s">
        <v>719</v>
      </c>
      <c r="AM16" s="7" t="s">
        <v>719</v>
      </c>
      <c r="AN16" s="7">
        <v>0</v>
      </c>
      <c r="AO16" s="7" t="s">
        <v>719</v>
      </c>
      <c r="AP16" s="7" t="s">
        <v>719</v>
      </c>
      <c r="AT16" s="8">
        <v>1049083.24</v>
      </c>
      <c r="AU16" s="8">
        <v>933595.94</v>
      </c>
      <c r="AV16" s="8">
        <v>0</v>
      </c>
      <c r="AW16" s="8">
        <v>0</v>
      </c>
      <c r="AX16" s="8">
        <v>0</v>
      </c>
      <c r="AY16" s="8">
        <v>57116.69</v>
      </c>
      <c r="AZ16" s="8">
        <v>4738.47</v>
      </c>
      <c r="BA16" s="8">
        <v>58370.61</v>
      </c>
      <c r="BB16" s="8">
        <v>960140.76</v>
      </c>
      <c r="BC16" s="8">
        <v>180175.77</v>
      </c>
      <c r="BD16" s="8">
        <v>0</v>
      </c>
      <c r="BE16" s="8">
        <v>0</v>
      </c>
      <c r="BF16" s="8">
        <v>6288.6093160000009</v>
      </c>
      <c r="BG16" s="8">
        <v>0</v>
      </c>
      <c r="BH16" s="8">
        <v>0</v>
      </c>
      <c r="BI16" s="8">
        <v>52959.19</v>
      </c>
      <c r="BJ16" s="8">
        <v>38274.1</v>
      </c>
      <c r="BK16" s="8">
        <v>1140316.53</v>
      </c>
      <c r="BR16" s="9">
        <v>6387191.3499999996</v>
      </c>
      <c r="BS16" s="9">
        <v>4864034.7300000004</v>
      </c>
      <c r="BT16" s="9">
        <v>0</v>
      </c>
      <c r="BU16" s="9">
        <v>0</v>
      </c>
      <c r="BV16" s="9">
        <v>0</v>
      </c>
      <c r="BW16" s="9">
        <v>439798.33</v>
      </c>
      <c r="BX16" s="9">
        <v>87946.54</v>
      </c>
      <c r="BY16" s="9">
        <v>1083358.29</v>
      </c>
      <c r="BZ16" s="9">
        <v>5316461.1399999997</v>
      </c>
      <c r="CA16" s="9">
        <v>2473863.35</v>
      </c>
      <c r="CB16" s="9">
        <v>0</v>
      </c>
      <c r="CC16" s="9">
        <v>0</v>
      </c>
      <c r="CD16" s="9">
        <v>6288.6093160000009</v>
      </c>
      <c r="CE16" s="9">
        <v>0</v>
      </c>
      <c r="CF16" s="9">
        <v>0</v>
      </c>
      <c r="CG16" s="9">
        <v>835171.28</v>
      </c>
      <c r="CH16" s="9">
        <v>567961.86</v>
      </c>
      <c r="CI16" s="9">
        <v>7790324.4900000002</v>
      </c>
    </row>
    <row r="17" spans="1:87" x14ac:dyDescent="0.2">
      <c r="A17" s="7">
        <v>3</v>
      </c>
      <c r="B17" s="7">
        <v>2</v>
      </c>
      <c r="C17" s="7" t="s">
        <v>282</v>
      </c>
      <c r="D17" s="7" t="s">
        <v>283</v>
      </c>
      <c r="E17" s="8">
        <f>(Source!F398)/1000</f>
        <v>0</v>
      </c>
      <c r="F17" s="8">
        <f>(Source!F399)/1000</f>
        <v>0</v>
      </c>
      <c r="G17" s="8">
        <f>(Source!F390)/1000</f>
        <v>0</v>
      </c>
      <c r="H17" s="8">
        <f>(Source!F400)/1000+(Source!F401)/1000</f>
        <v>20.11861</v>
      </c>
      <c r="I17" s="8">
        <f>E17+F17+G17+H17</f>
        <v>20.11861</v>
      </c>
      <c r="J17" s="8">
        <f>(Source!F396)/1000</f>
        <v>9.8139599999999998</v>
      </c>
      <c r="T17" s="9">
        <f>(Source!P398)/1000</f>
        <v>0</v>
      </c>
      <c r="U17" s="9">
        <f>(Source!P399)/1000</f>
        <v>0</v>
      </c>
      <c r="V17" s="9">
        <f>(Source!P390)/1000</f>
        <v>0</v>
      </c>
      <c r="W17" s="9">
        <f>(Source!P400)/1000+(Source!P401)/1000</f>
        <v>257.84708000000001</v>
      </c>
      <c r="X17" s="9">
        <f>T17+U17+V17+W17</f>
        <v>257.84708000000001</v>
      </c>
      <c r="Y17" s="9">
        <f>(Source!P396)/1000</f>
        <v>137.88614000000001</v>
      </c>
      <c r="AI17" s="7">
        <v>7</v>
      </c>
      <c r="AJ17" s="7">
        <v>-1</v>
      </c>
      <c r="AK17" s="7" t="s">
        <v>719</v>
      </c>
      <c r="AL17" s="7" t="s">
        <v>719</v>
      </c>
      <c r="AM17" s="7" t="s">
        <v>719</v>
      </c>
      <c r="AN17" s="7">
        <v>0</v>
      </c>
      <c r="AO17" s="7" t="s">
        <v>719</v>
      </c>
      <c r="AP17" s="7" t="s">
        <v>719</v>
      </c>
      <c r="AT17" s="8">
        <v>9813.9599999999991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8">
        <v>0</v>
      </c>
      <c r="BA17" s="8">
        <v>9813.9599999999991</v>
      </c>
      <c r="BB17" s="8">
        <v>0</v>
      </c>
      <c r="BC17" s="8">
        <v>0</v>
      </c>
      <c r="BD17" s="8">
        <v>20118.61</v>
      </c>
      <c r="BE17" s="8">
        <v>0</v>
      </c>
      <c r="BF17" s="8">
        <v>760.92</v>
      </c>
      <c r="BG17" s="8">
        <v>0</v>
      </c>
      <c r="BH17" s="8">
        <v>0</v>
      </c>
      <c r="BI17" s="8">
        <v>6379.07</v>
      </c>
      <c r="BJ17" s="8">
        <v>3925.58</v>
      </c>
      <c r="BK17" s="8">
        <v>20118.61</v>
      </c>
      <c r="BR17" s="9">
        <v>137886.14000000001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137886.14000000001</v>
      </c>
      <c r="BZ17" s="9">
        <v>0</v>
      </c>
      <c r="CA17" s="9">
        <v>0</v>
      </c>
      <c r="CB17" s="9">
        <v>257847.08</v>
      </c>
      <c r="CC17" s="9">
        <v>0</v>
      </c>
      <c r="CD17" s="9">
        <v>760.92</v>
      </c>
      <c r="CE17" s="9">
        <v>0</v>
      </c>
      <c r="CF17" s="9">
        <v>0</v>
      </c>
      <c r="CG17" s="9">
        <v>75837.38</v>
      </c>
      <c r="CH17" s="9">
        <v>44123.56</v>
      </c>
      <c r="CI17" s="9">
        <v>257847.08</v>
      </c>
    </row>
    <row r="19" spans="1:87" x14ac:dyDescent="0.2">
      <c r="A19">
        <v>51</v>
      </c>
      <c r="E19" s="10">
        <f>SUMIF(A16:A18,3,E16:E18)</f>
        <v>960.14076</v>
      </c>
      <c r="F19" s="10">
        <f>SUMIF(A16:A18,3,F16:F18)</f>
        <v>180.17577</v>
      </c>
      <c r="G19" s="10">
        <f>SUMIF(A16:A18,3,G16:G18)</f>
        <v>0</v>
      </c>
      <c r="H19" s="10">
        <f>SUMIF(A16:A18,3,H16:H18)</f>
        <v>20.11861</v>
      </c>
      <c r="I19" s="10">
        <f>SUMIF(A16:A18,3,I16:I18)</f>
        <v>1160.43514</v>
      </c>
      <c r="J19" s="10">
        <f>SUMIF(A16:A18,3,J16:J18)</f>
        <v>68.184569999999994</v>
      </c>
      <c r="K19" s="10"/>
      <c r="L19" s="10"/>
      <c r="M19" s="10"/>
      <c r="N19" s="10"/>
      <c r="O19" s="10"/>
      <c r="P19" s="10"/>
      <c r="Q19" s="10"/>
      <c r="R19" s="10"/>
      <c r="S19" s="10"/>
      <c r="T19" s="3">
        <f>SUMIF(A16:A18,3,T16:T18)</f>
        <v>5316.4611399999994</v>
      </c>
      <c r="U19" s="3">
        <f>SUMIF(A16:A18,3,U16:U18)</f>
        <v>2473.8633500000001</v>
      </c>
      <c r="V19" s="3">
        <f>SUMIF(A16:A18,3,V16:V18)</f>
        <v>0</v>
      </c>
      <c r="W19" s="3">
        <f>SUMIF(A16:A18,3,W16:W18)</f>
        <v>257.84708000000001</v>
      </c>
      <c r="X19" s="3">
        <f>SUMIF(A16:A18,3,X16:X18)</f>
        <v>8048.1715699999986</v>
      </c>
      <c r="Y19" s="3">
        <f>SUMIF(A16:A18,3,Y16:Y18)</f>
        <v>1221.2444300000002</v>
      </c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</row>
    <row r="21" spans="1:87" x14ac:dyDescent="0.2">
      <c r="A21" s="5">
        <v>50</v>
      </c>
      <c r="B21" s="5">
        <v>0</v>
      </c>
      <c r="C21" s="5">
        <v>0</v>
      </c>
      <c r="D21" s="5">
        <v>1</v>
      </c>
      <c r="E21" s="5">
        <v>201</v>
      </c>
      <c r="F21" s="5">
        <v>1058897.2</v>
      </c>
      <c r="G21" s="5" t="s">
        <v>5</v>
      </c>
      <c r="H21" s="5" t="s">
        <v>6</v>
      </c>
      <c r="I21" s="5"/>
      <c r="J21" s="5"/>
      <c r="K21" s="5">
        <v>201</v>
      </c>
      <c r="L21" s="5">
        <v>1</v>
      </c>
      <c r="M21" s="5">
        <v>3</v>
      </c>
      <c r="N21" s="5" t="s">
        <v>719</v>
      </c>
      <c r="O21" s="5">
        <v>2</v>
      </c>
      <c r="P21" s="5">
        <v>6525077.4900000002</v>
      </c>
    </row>
    <row r="22" spans="1:87" x14ac:dyDescent="0.2">
      <c r="A22" s="5">
        <v>50</v>
      </c>
      <c r="B22" s="5">
        <v>0</v>
      </c>
      <c r="C22" s="5">
        <v>0</v>
      </c>
      <c r="D22" s="5">
        <v>1</v>
      </c>
      <c r="E22" s="5">
        <v>202</v>
      </c>
      <c r="F22" s="5">
        <v>933595.94</v>
      </c>
      <c r="G22" s="5" t="s">
        <v>7</v>
      </c>
      <c r="H22" s="5" t="s">
        <v>8</v>
      </c>
      <c r="I22" s="5"/>
      <c r="J22" s="5"/>
      <c r="K22" s="5">
        <v>202</v>
      </c>
      <c r="L22" s="5">
        <v>2</v>
      </c>
      <c r="M22" s="5">
        <v>3</v>
      </c>
      <c r="N22" s="5" t="s">
        <v>719</v>
      </c>
      <c r="O22" s="5">
        <v>2</v>
      </c>
      <c r="P22" s="5">
        <v>4864034.7300000004</v>
      </c>
    </row>
    <row r="23" spans="1:87" x14ac:dyDescent="0.2">
      <c r="A23" s="5">
        <v>50</v>
      </c>
      <c r="B23" s="5">
        <v>0</v>
      </c>
      <c r="C23" s="5">
        <v>0</v>
      </c>
      <c r="D23" s="5">
        <v>1</v>
      </c>
      <c r="E23" s="5">
        <v>222</v>
      </c>
      <c r="F23" s="5">
        <v>0</v>
      </c>
      <c r="G23" s="5" t="s">
        <v>9</v>
      </c>
      <c r="H23" s="5" t="s">
        <v>10</v>
      </c>
      <c r="I23" s="5"/>
      <c r="J23" s="5"/>
      <c r="K23" s="5">
        <v>222</v>
      </c>
      <c r="L23" s="5">
        <v>3</v>
      </c>
      <c r="M23" s="5">
        <v>3</v>
      </c>
      <c r="N23" s="5" t="s">
        <v>719</v>
      </c>
      <c r="O23" s="5">
        <v>2</v>
      </c>
      <c r="P23" s="5">
        <v>0</v>
      </c>
    </row>
    <row r="24" spans="1:87" x14ac:dyDescent="0.2">
      <c r="A24" s="5">
        <v>50</v>
      </c>
      <c r="B24" s="5">
        <v>0</v>
      </c>
      <c r="C24" s="5">
        <v>0</v>
      </c>
      <c r="D24" s="5">
        <v>1</v>
      </c>
      <c r="E24" s="5">
        <v>225</v>
      </c>
      <c r="F24" s="5">
        <v>933595.94</v>
      </c>
      <c r="G24" s="5" t="s">
        <v>11</v>
      </c>
      <c r="H24" s="5" t="s">
        <v>12</v>
      </c>
      <c r="I24" s="5"/>
      <c r="J24" s="5"/>
      <c r="K24" s="5">
        <v>225</v>
      </c>
      <c r="L24" s="5">
        <v>4</v>
      </c>
      <c r="M24" s="5">
        <v>3</v>
      </c>
      <c r="N24" s="5" t="s">
        <v>719</v>
      </c>
      <c r="O24" s="5">
        <v>2</v>
      </c>
      <c r="P24" s="5">
        <v>4864034.7300000004</v>
      </c>
    </row>
    <row r="25" spans="1:87" x14ac:dyDescent="0.2">
      <c r="A25" s="5">
        <v>50</v>
      </c>
      <c r="B25" s="5">
        <v>0</v>
      </c>
      <c r="C25" s="5">
        <v>0</v>
      </c>
      <c r="D25" s="5">
        <v>1</v>
      </c>
      <c r="E25" s="5">
        <v>226</v>
      </c>
      <c r="F25" s="5">
        <v>933595.94</v>
      </c>
      <c r="G25" s="5" t="s">
        <v>13</v>
      </c>
      <c r="H25" s="5" t="s">
        <v>14</v>
      </c>
      <c r="I25" s="5"/>
      <c r="J25" s="5"/>
      <c r="K25" s="5">
        <v>226</v>
      </c>
      <c r="L25" s="5">
        <v>5</v>
      </c>
      <c r="M25" s="5">
        <v>3</v>
      </c>
      <c r="N25" s="5" t="s">
        <v>719</v>
      </c>
      <c r="O25" s="5">
        <v>2</v>
      </c>
      <c r="P25" s="5">
        <v>4864034.7300000004</v>
      </c>
    </row>
    <row r="26" spans="1:87" x14ac:dyDescent="0.2">
      <c r="A26" s="5">
        <v>50</v>
      </c>
      <c r="B26" s="5">
        <v>0</v>
      </c>
      <c r="C26" s="5">
        <v>0</v>
      </c>
      <c r="D26" s="5">
        <v>1</v>
      </c>
      <c r="E26" s="5">
        <v>227</v>
      </c>
      <c r="F26" s="5">
        <v>0</v>
      </c>
      <c r="G26" s="5" t="s">
        <v>15</v>
      </c>
      <c r="H26" s="5" t="s">
        <v>16</v>
      </c>
      <c r="I26" s="5"/>
      <c r="J26" s="5"/>
      <c r="K26" s="5">
        <v>227</v>
      </c>
      <c r="L26" s="5">
        <v>6</v>
      </c>
      <c r="M26" s="5">
        <v>3</v>
      </c>
      <c r="N26" s="5" t="s">
        <v>719</v>
      </c>
      <c r="O26" s="5">
        <v>2</v>
      </c>
      <c r="P26" s="5">
        <v>0</v>
      </c>
    </row>
    <row r="27" spans="1:87" x14ac:dyDescent="0.2">
      <c r="A27" s="5">
        <v>50</v>
      </c>
      <c r="B27" s="5">
        <v>0</v>
      </c>
      <c r="C27" s="5">
        <v>0</v>
      </c>
      <c r="D27" s="5">
        <v>1</v>
      </c>
      <c r="E27" s="5">
        <v>228</v>
      </c>
      <c r="F27" s="5">
        <v>933595.94</v>
      </c>
      <c r="G27" s="5" t="s">
        <v>17</v>
      </c>
      <c r="H27" s="5" t="s">
        <v>18</v>
      </c>
      <c r="I27" s="5"/>
      <c r="J27" s="5"/>
      <c r="K27" s="5">
        <v>228</v>
      </c>
      <c r="L27" s="5">
        <v>7</v>
      </c>
      <c r="M27" s="5">
        <v>3</v>
      </c>
      <c r="N27" s="5" t="s">
        <v>719</v>
      </c>
      <c r="O27" s="5">
        <v>2</v>
      </c>
      <c r="P27" s="5">
        <v>4864034.7300000004</v>
      </c>
    </row>
    <row r="28" spans="1:87" x14ac:dyDescent="0.2">
      <c r="A28" s="5">
        <v>50</v>
      </c>
      <c r="B28" s="5">
        <v>0</v>
      </c>
      <c r="C28" s="5">
        <v>0</v>
      </c>
      <c r="D28" s="5">
        <v>1</v>
      </c>
      <c r="E28" s="5">
        <v>216</v>
      </c>
      <c r="F28" s="5">
        <v>0</v>
      </c>
      <c r="G28" s="5" t="s">
        <v>19</v>
      </c>
      <c r="H28" s="5" t="s">
        <v>20</v>
      </c>
      <c r="I28" s="5"/>
      <c r="J28" s="5"/>
      <c r="K28" s="5">
        <v>216</v>
      </c>
      <c r="L28" s="5">
        <v>8</v>
      </c>
      <c r="M28" s="5">
        <v>3</v>
      </c>
      <c r="N28" s="5" t="s">
        <v>719</v>
      </c>
      <c r="O28" s="5">
        <v>2</v>
      </c>
      <c r="P28" s="5">
        <v>0</v>
      </c>
    </row>
    <row r="29" spans="1:87" x14ac:dyDescent="0.2">
      <c r="A29" s="5">
        <v>50</v>
      </c>
      <c r="B29" s="5">
        <v>0</v>
      </c>
      <c r="C29" s="5">
        <v>0</v>
      </c>
      <c r="D29" s="5">
        <v>1</v>
      </c>
      <c r="E29" s="5">
        <v>223</v>
      </c>
      <c r="F29" s="5">
        <v>0</v>
      </c>
      <c r="G29" s="5" t="s">
        <v>21</v>
      </c>
      <c r="H29" s="5" t="s">
        <v>22</v>
      </c>
      <c r="I29" s="5"/>
      <c r="J29" s="5"/>
      <c r="K29" s="5">
        <v>223</v>
      </c>
      <c r="L29" s="5">
        <v>9</v>
      </c>
      <c r="M29" s="5">
        <v>3</v>
      </c>
      <c r="N29" s="5" t="s">
        <v>719</v>
      </c>
      <c r="O29" s="5">
        <v>2</v>
      </c>
      <c r="P29" s="5">
        <v>0</v>
      </c>
    </row>
    <row r="30" spans="1:87" x14ac:dyDescent="0.2">
      <c r="A30" s="5">
        <v>50</v>
      </c>
      <c r="B30" s="5">
        <v>0</v>
      </c>
      <c r="C30" s="5">
        <v>0</v>
      </c>
      <c r="D30" s="5">
        <v>1</v>
      </c>
      <c r="E30" s="5">
        <v>229</v>
      </c>
      <c r="F30" s="5">
        <v>0</v>
      </c>
      <c r="G30" s="5" t="s">
        <v>23</v>
      </c>
      <c r="H30" s="5" t="s">
        <v>24</v>
      </c>
      <c r="I30" s="5"/>
      <c r="J30" s="5"/>
      <c r="K30" s="5">
        <v>229</v>
      </c>
      <c r="L30" s="5">
        <v>10</v>
      </c>
      <c r="M30" s="5">
        <v>3</v>
      </c>
      <c r="N30" s="5" t="s">
        <v>719</v>
      </c>
      <c r="O30" s="5">
        <v>2</v>
      </c>
      <c r="P30" s="5">
        <v>0</v>
      </c>
    </row>
    <row r="31" spans="1:87" x14ac:dyDescent="0.2">
      <c r="A31" s="5">
        <v>50</v>
      </c>
      <c r="B31" s="5">
        <v>0</v>
      </c>
      <c r="C31" s="5">
        <v>0</v>
      </c>
      <c r="D31" s="5">
        <v>1</v>
      </c>
      <c r="E31" s="5">
        <v>203</v>
      </c>
      <c r="F31" s="5">
        <v>57116.69</v>
      </c>
      <c r="G31" s="5" t="s">
        <v>25</v>
      </c>
      <c r="H31" s="5" t="s">
        <v>26</v>
      </c>
      <c r="I31" s="5"/>
      <c r="J31" s="5"/>
      <c r="K31" s="5">
        <v>203</v>
      </c>
      <c r="L31" s="5">
        <v>11</v>
      </c>
      <c r="M31" s="5">
        <v>3</v>
      </c>
      <c r="N31" s="5" t="s">
        <v>719</v>
      </c>
      <c r="O31" s="5">
        <v>2</v>
      </c>
      <c r="P31" s="5">
        <v>439798.33</v>
      </c>
    </row>
    <row r="32" spans="1:87" x14ac:dyDescent="0.2">
      <c r="A32" s="5">
        <v>50</v>
      </c>
      <c r="B32" s="5">
        <v>0</v>
      </c>
      <c r="C32" s="5">
        <v>0</v>
      </c>
      <c r="D32" s="5">
        <v>1</v>
      </c>
      <c r="E32" s="5">
        <v>231</v>
      </c>
      <c r="F32" s="5">
        <v>0</v>
      </c>
      <c r="G32" s="5" t="s">
        <v>27</v>
      </c>
      <c r="H32" s="5" t="s">
        <v>28</v>
      </c>
      <c r="I32" s="5"/>
      <c r="J32" s="5"/>
      <c r="K32" s="5">
        <v>231</v>
      </c>
      <c r="L32" s="5">
        <v>12</v>
      </c>
      <c r="M32" s="5">
        <v>3</v>
      </c>
      <c r="N32" s="5" t="s">
        <v>719</v>
      </c>
      <c r="O32" s="5">
        <v>2</v>
      </c>
      <c r="P32" s="5">
        <v>0</v>
      </c>
    </row>
    <row r="33" spans="1:16" x14ac:dyDescent="0.2">
      <c r="A33" s="5">
        <v>50</v>
      </c>
      <c r="B33" s="5">
        <v>0</v>
      </c>
      <c r="C33" s="5">
        <v>0</v>
      </c>
      <c r="D33" s="5">
        <v>1</v>
      </c>
      <c r="E33" s="5">
        <v>204</v>
      </c>
      <c r="F33" s="5">
        <v>4738.47</v>
      </c>
      <c r="G33" s="5" t="s">
        <v>29</v>
      </c>
      <c r="H33" s="5" t="s">
        <v>30</v>
      </c>
      <c r="I33" s="5"/>
      <c r="J33" s="5"/>
      <c r="K33" s="5">
        <v>204</v>
      </c>
      <c r="L33" s="5">
        <v>13</v>
      </c>
      <c r="M33" s="5">
        <v>3</v>
      </c>
      <c r="N33" s="5" t="s">
        <v>719</v>
      </c>
      <c r="O33" s="5">
        <v>2</v>
      </c>
      <c r="P33" s="5">
        <v>87946.54</v>
      </c>
    </row>
    <row r="34" spans="1:16" x14ac:dyDescent="0.2">
      <c r="A34" s="5">
        <v>50</v>
      </c>
      <c r="B34" s="5">
        <v>0</v>
      </c>
      <c r="C34" s="5">
        <v>0</v>
      </c>
      <c r="D34" s="5">
        <v>1</v>
      </c>
      <c r="E34" s="5">
        <v>205</v>
      </c>
      <c r="F34" s="5">
        <v>68184.570000000007</v>
      </c>
      <c r="G34" s="5" t="s">
        <v>31</v>
      </c>
      <c r="H34" s="5" t="s">
        <v>32</v>
      </c>
      <c r="I34" s="5"/>
      <c r="J34" s="5"/>
      <c r="K34" s="5">
        <v>205</v>
      </c>
      <c r="L34" s="5">
        <v>14</v>
      </c>
      <c r="M34" s="5">
        <v>3</v>
      </c>
      <c r="N34" s="5" t="s">
        <v>719</v>
      </c>
      <c r="O34" s="5">
        <v>2</v>
      </c>
      <c r="P34" s="5">
        <v>1221244.43</v>
      </c>
    </row>
    <row r="35" spans="1:16" x14ac:dyDescent="0.2">
      <c r="A35" s="5">
        <v>50</v>
      </c>
      <c r="B35" s="5">
        <v>0</v>
      </c>
      <c r="C35" s="5">
        <v>0</v>
      </c>
      <c r="D35" s="5">
        <v>1</v>
      </c>
      <c r="E35" s="5">
        <v>232</v>
      </c>
      <c r="F35" s="5">
        <v>0</v>
      </c>
      <c r="G35" s="5" t="s">
        <v>33</v>
      </c>
      <c r="H35" s="5" t="s">
        <v>34</v>
      </c>
      <c r="I35" s="5"/>
      <c r="J35" s="5"/>
      <c r="K35" s="5">
        <v>232</v>
      </c>
      <c r="L35" s="5">
        <v>15</v>
      </c>
      <c r="M35" s="5">
        <v>3</v>
      </c>
      <c r="N35" s="5" t="s">
        <v>719</v>
      </c>
      <c r="O35" s="5">
        <v>2</v>
      </c>
      <c r="P35" s="5">
        <v>0</v>
      </c>
    </row>
    <row r="36" spans="1:16" x14ac:dyDescent="0.2">
      <c r="A36" s="5">
        <v>50</v>
      </c>
      <c r="B36" s="5">
        <v>0</v>
      </c>
      <c r="C36" s="5">
        <v>0</v>
      </c>
      <c r="D36" s="5">
        <v>1</v>
      </c>
      <c r="E36" s="5">
        <v>214</v>
      </c>
      <c r="F36" s="5">
        <v>960140.76</v>
      </c>
      <c r="G36" s="5" t="s">
        <v>35</v>
      </c>
      <c r="H36" s="5" t="s">
        <v>36</v>
      </c>
      <c r="I36" s="5"/>
      <c r="J36" s="5"/>
      <c r="K36" s="5">
        <v>214</v>
      </c>
      <c r="L36" s="5">
        <v>16</v>
      </c>
      <c r="M36" s="5">
        <v>3</v>
      </c>
      <c r="N36" s="5" t="s">
        <v>719</v>
      </c>
      <c r="O36" s="5">
        <v>2</v>
      </c>
      <c r="P36" s="5">
        <v>5316461.1399999997</v>
      </c>
    </row>
    <row r="37" spans="1:16" x14ac:dyDescent="0.2">
      <c r="A37" s="5">
        <v>50</v>
      </c>
      <c r="B37" s="5">
        <v>0</v>
      </c>
      <c r="C37" s="5">
        <v>0</v>
      </c>
      <c r="D37" s="5">
        <v>1</v>
      </c>
      <c r="E37" s="5">
        <v>215</v>
      </c>
      <c r="F37" s="5">
        <v>180175.77</v>
      </c>
      <c r="G37" s="5" t="s">
        <v>37</v>
      </c>
      <c r="H37" s="5" t="s">
        <v>38</v>
      </c>
      <c r="I37" s="5"/>
      <c r="J37" s="5"/>
      <c r="K37" s="5">
        <v>215</v>
      </c>
      <c r="L37" s="5">
        <v>17</v>
      </c>
      <c r="M37" s="5">
        <v>3</v>
      </c>
      <c r="N37" s="5" t="s">
        <v>719</v>
      </c>
      <c r="O37" s="5">
        <v>2</v>
      </c>
      <c r="P37" s="5">
        <v>2473863.35</v>
      </c>
    </row>
    <row r="38" spans="1:16" x14ac:dyDescent="0.2">
      <c r="A38" s="5">
        <v>50</v>
      </c>
      <c r="B38" s="5">
        <v>0</v>
      </c>
      <c r="C38" s="5">
        <v>0</v>
      </c>
      <c r="D38" s="5">
        <v>1</v>
      </c>
      <c r="E38" s="5">
        <v>217</v>
      </c>
      <c r="F38" s="5">
        <v>20118.61</v>
      </c>
      <c r="G38" s="5" t="s">
        <v>39</v>
      </c>
      <c r="H38" s="5" t="s">
        <v>40</v>
      </c>
      <c r="I38" s="5"/>
      <c r="J38" s="5"/>
      <c r="K38" s="5">
        <v>217</v>
      </c>
      <c r="L38" s="5">
        <v>18</v>
      </c>
      <c r="M38" s="5">
        <v>3</v>
      </c>
      <c r="N38" s="5" t="s">
        <v>719</v>
      </c>
      <c r="O38" s="5">
        <v>2</v>
      </c>
      <c r="P38" s="5">
        <v>257847.08</v>
      </c>
    </row>
    <row r="39" spans="1:16" x14ac:dyDescent="0.2">
      <c r="A39" s="5">
        <v>50</v>
      </c>
      <c r="B39" s="5">
        <v>0</v>
      </c>
      <c r="C39" s="5">
        <v>0</v>
      </c>
      <c r="D39" s="5">
        <v>1</v>
      </c>
      <c r="E39" s="5">
        <v>230</v>
      </c>
      <c r="F39" s="5">
        <v>0</v>
      </c>
      <c r="G39" s="5" t="s">
        <v>41</v>
      </c>
      <c r="H39" s="5" t="s">
        <v>42</v>
      </c>
      <c r="I39" s="5"/>
      <c r="J39" s="5"/>
      <c r="K39" s="5">
        <v>230</v>
      </c>
      <c r="L39" s="5">
        <v>19</v>
      </c>
      <c r="M39" s="5">
        <v>3</v>
      </c>
      <c r="N39" s="5" t="s">
        <v>719</v>
      </c>
      <c r="O39" s="5">
        <v>2</v>
      </c>
      <c r="P39" s="5">
        <v>0</v>
      </c>
    </row>
    <row r="40" spans="1:16" x14ac:dyDescent="0.2">
      <c r="A40" s="5">
        <v>50</v>
      </c>
      <c r="B40" s="5">
        <v>0</v>
      </c>
      <c r="C40" s="5">
        <v>0</v>
      </c>
      <c r="D40" s="5">
        <v>1</v>
      </c>
      <c r="E40" s="5">
        <v>206</v>
      </c>
      <c r="F40" s="5">
        <v>0</v>
      </c>
      <c r="G40" s="5" t="s">
        <v>43</v>
      </c>
      <c r="H40" s="5" t="s">
        <v>44</v>
      </c>
      <c r="I40" s="5"/>
      <c r="J40" s="5"/>
      <c r="K40" s="5">
        <v>206</v>
      </c>
      <c r="L40" s="5">
        <v>20</v>
      </c>
      <c r="M40" s="5">
        <v>3</v>
      </c>
      <c r="N40" s="5" t="s">
        <v>719</v>
      </c>
      <c r="O40" s="5">
        <v>2</v>
      </c>
      <c r="P40" s="5">
        <v>0</v>
      </c>
    </row>
    <row r="41" spans="1:16" x14ac:dyDescent="0.2">
      <c r="A41" s="5">
        <v>50</v>
      </c>
      <c r="B41" s="5">
        <v>0</v>
      </c>
      <c r="C41" s="5">
        <v>0</v>
      </c>
      <c r="D41" s="5">
        <v>1</v>
      </c>
      <c r="E41" s="5">
        <v>207</v>
      </c>
      <c r="F41" s="5">
        <v>7049.529316000001</v>
      </c>
      <c r="G41" s="5" t="s">
        <v>45</v>
      </c>
      <c r="H41" s="5" t="s">
        <v>46</v>
      </c>
      <c r="I41" s="5"/>
      <c r="J41" s="5"/>
      <c r="K41" s="5">
        <v>207</v>
      </c>
      <c r="L41" s="5">
        <v>21</v>
      </c>
      <c r="M41" s="5">
        <v>3</v>
      </c>
      <c r="N41" s="5" t="s">
        <v>719</v>
      </c>
      <c r="O41" s="5">
        <v>-1</v>
      </c>
      <c r="P41" s="5">
        <v>7049.529316000001</v>
      </c>
    </row>
    <row r="42" spans="1:16" x14ac:dyDescent="0.2">
      <c r="A42" s="5">
        <v>50</v>
      </c>
      <c r="B42" s="5">
        <v>0</v>
      </c>
      <c r="C42" s="5">
        <v>0</v>
      </c>
      <c r="D42" s="5">
        <v>1</v>
      </c>
      <c r="E42" s="5">
        <v>208</v>
      </c>
      <c r="F42" s="5">
        <v>0</v>
      </c>
      <c r="G42" s="5" t="s">
        <v>47</v>
      </c>
      <c r="H42" s="5" t="s">
        <v>48</v>
      </c>
      <c r="I42" s="5"/>
      <c r="J42" s="5"/>
      <c r="K42" s="5">
        <v>208</v>
      </c>
      <c r="L42" s="5">
        <v>22</v>
      </c>
      <c r="M42" s="5">
        <v>3</v>
      </c>
      <c r="N42" s="5" t="s">
        <v>719</v>
      </c>
      <c r="O42" s="5">
        <v>-1</v>
      </c>
      <c r="P42" s="5">
        <v>0</v>
      </c>
    </row>
    <row r="43" spans="1:16" x14ac:dyDescent="0.2">
      <c r="A43" s="5">
        <v>50</v>
      </c>
      <c r="B43" s="5">
        <v>0</v>
      </c>
      <c r="C43" s="5">
        <v>0</v>
      </c>
      <c r="D43" s="5">
        <v>1</v>
      </c>
      <c r="E43" s="5">
        <v>209</v>
      </c>
      <c r="F43" s="5">
        <v>0</v>
      </c>
      <c r="G43" s="5" t="s">
        <v>49</v>
      </c>
      <c r="H43" s="5" t="s">
        <v>50</v>
      </c>
      <c r="I43" s="5"/>
      <c r="J43" s="5"/>
      <c r="K43" s="5">
        <v>209</v>
      </c>
      <c r="L43" s="5">
        <v>23</v>
      </c>
      <c r="M43" s="5">
        <v>3</v>
      </c>
      <c r="N43" s="5" t="s">
        <v>719</v>
      </c>
      <c r="O43" s="5">
        <v>2</v>
      </c>
      <c r="P43" s="5">
        <v>0</v>
      </c>
    </row>
    <row r="44" spans="1:16" x14ac:dyDescent="0.2">
      <c r="A44" s="5">
        <v>50</v>
      </c>
      <c r="B44" s="5">
        <v>0</v>
      </c>
      <c r="C44" s="5">
        <v>0</v>
      </c>
      <c r="D44" s="5">
        <v>1</v>
      </c>
      <c r="E44" s="5">
        <v>210</v>
      </c>
      <c r="F44" s="5">
        <v>59338.26</v>
      </c>
      <c r="G44" s="5" t="s">
        <v>51</v>
      </c>
      <c r="H44" s="5" t="s">
        <v>52</v>
      </c>
      <c r="I44" s="5"/>
      <c r="J44" s="5"/>
      <c r="K44" s="5">
        <v>210</v>
      </c>
      <c r="L44" s="5">
        <v>24</v>
      </c>
      <c r="M44" s="5">
        <v>3</v>
      </c>
      <c r="N44" s="5" t="s">
        <v>719</v>
      </c>
      <c r="O44" s="5">
        <v>2</v>
      </c>
      <c r="P44" s="5">
        <v>911008.66</v>
      </c>
    </row>
    <row r="45" spans="1:16" x14ac:dyDescent="0.2">
      <c r="A45" s="5">
        <v>50</v>
      </c>
      <c r="B45" s="5">
        <v>0</v>
      </c>
      <c r="C45" s="5">
        <v>0</v>
      </c>
      <c r="D45" s="5">
        <v>1</v>
      </c>
      <c r="E45" s="5">
        <v>211</v>
      </c>
      <c r="F45" s="5">
        <v>42199.68</v>
      </c>
      <c r="G45" s="5" t="s">
        <v>53</v>
      </c>
      <c r="H45" s="5" t="s">
        <v>54</v>
      </c>
      <c r="I45" s="5"/>
      <c r="J45" s="5"/>
      <c r="K45" s="5">
        <v>211</v>
      </c>
      <c r="L45" s="5">
        <v>25</v>
      </c>
      <c r="M45" s="5">
        <v>3</v>
      </c>
      <c r="N45" s="5" t="s">
        <v>719</v>
      </c>
      <c r="O45" s="5">
        <v>2</v>
      </c>
      <c r="P45" s="5">
        <v>612085.42000000004</v>
      </c>
    </row>
    <row r="46" spans="1:16" x14ac:dyDescent="0.2">
      <c r="A46" s="5">
        <v>50</v>
      </c>
      <c r="B46" s="5">
        <v>0</v>
      </c>
      <c r="C46" s="5">
        <v>0</v>
      </c>
      <c r="D46" s="5">
        <v>1</v>
      </c>
      <c r="E46" s="5">
        <v>224</v>
      </c>
      <c r="F46" s="5">
        <v>1160435.1399999999</v>
      </c>
      <c r="G46" s="5" t="s">
        <v>55</v>
      </c>
      <c r="H46" s="5" t="s">
        <v>56</v>
      </c>
      <c r="I46" s="5"/>
      <c r="J46" s="5"/>
      <c r="K46" s="5">
        <v>224</v>
      </c>
      <c r="L46" s="5">
        <v>26</v>
      </c>
      <c r="M46" s="5">
        <v>3</v>
      </c>
      <c r="N46" s="5" t="s">
        <v>719</v>
      </c>
      <c r="O46" s="5">
        <v>2</v>
      </c>
      <c r="P46" s="5">
        <v>8048171.5700000003</v>
      </c>
    </row>
    <row r="48" spans="1:16" x14ac:dyDescent="0.2">
      <c r="A48">
        <v>-1</v>
      </c>
    </row>
    <row r="51" spans="1:34" x14ac:dyDescent="0.2">
      <c r="A51" s="4">
        <v>75</v>
      </c>
      <c r="B51" s="4" t="s">
        <v>352</v>
      </c>
      <c r="C51" s="4">
        <v>2000</v>
      </c>
      <c r="D51" s="4">
        <v>0</v>
      </c>
      <c r="E51" s="4">
        <v>1</v>
      </c>
      <c r="F51" s="4"/>
      <c r="G51" s="4">
        <v>0</v>
      </c>
      <c r="H51" s="4">
        <v>1</v>
      </c>
      <c r="I51" s="4">
        <v>0</v>
      </c>
      <c r="J51" s="4">
        <v>1</v>
      </c>
      <c r="K51" s="4">
        <v>0</v>
      </c>
      <c r="L51" s="4">
        <v>0</v>
      </c>
      <c r="M51" s="4">
        <v>0</v>
      </c>
      <c r="N51" s="4">
        <v>28925307</v>
      </c>
      <c r="O51" s="4">
        <v>1</v>
      </c>
    </row>
    <row r="52" spans="1:34" x14ac:dyDescent="0.2">
      <c r="A52" s="4">
        <v>75</v>
      </c>
      <c r="B52" s="4" t="s">
        <v>353</v>
      </c>
      <c r="C52" s="4">
        <v>2018</v>
      </c>
      <c r="D52" s="4">
        <v>0</v>
      </c>
      <c r="E52" s="4">
        <v>1</v>
      </c>
      <c r="F52" s="4"/>
      <c r="G52" s="4">
        <v>0</v>
      </c>
      <c r="H52" s="4">
        <v>1</v>
      </c>
      <c r="I52" s="4">
        <v>0</v>
      </c>
      <c r="J52" s="4">
        <v>1</v>
      </c>
      <c r="K52" s="4">
        <v>0</v>
      </c>
      <c r="L52" s="4">
        <v>0</v>
      </c>
      <c r="M52" s="4">
        <v>1</v>
      </c>
      <c r="N52" s="4">
        <v>28925308</v>
      </c>
      <c r="O52" s="4">
        <v>2</v>
      </c>
    </row>
    <row r="53" spans="1:34" x14ac:dyDescent="0.2">
      <c r="A53" s="6">
        <v>3</v>
      </c>
      <c r="B53" s="6" t="s">
        <v>354</v>
      </c>
      <c r="C53" s="6">
        <v>7.7</v>
      </c>
      <c r="D53" s="6">
        <v>5.21</v>
      </c>
      <c r="E53" s="6">
        <v>7.7</v>
      </c>
      <c r="F53" s="6">
        <v>18.559999999999999</v>
      </c>
      <c r="G53" s="6">
        <v>18.559999999999999</v>
      </c>
      <c r="H53" s="6">
        <v>1</v>
      </c>
      <c r="I53" s="6">
        <v>1</v>
      </c>
      <c r="J53" s="6">
        <v>2</v>
      </c>
      <c r="K53" s="6">
        <v>1</v>
      </c>
      <c r="L53" s="6">
        <v>7.7</v>
      </c>
      <c r="M53" s="6">
        <v>7.7</v>
      </c>
      <c r="N53" s="6">
        <v>5.21</v>
      </c>
      <c r="O53" s="6">
        <v>1</v>
      </c>
      <c r="P53" s="6">
        <v>1</v>
      </c>
      <c r="Q53" s="6">
        <v>1</v>
      </c>
      <c r="R53" s="6">
        <v>7.7</v>
      </c>
      <c r="S53" s="6" t="s">
        <v>750</v>
      </c>
      <c r="T53" s="6" t="s">
        <v>719</v>
      </c>
      <c r="U53" s="6" t="s">
        <v>719</v>
      </c>
      <c r="V53" s="6" t="s">
        <v>719</v>
      </c>
      <c r="W53" s="6" t="s">
        <v>719</v>
      </c>
      <c r="X53" s="6" t="s">
        <v>719</v>
      </c>
      <c r="Y53" s="6" t="s">
        <v>719</v>
      </c>
      <c r="Z53" s="6" t="s">
        <v>719</v>
      </c>
      <c r="AA53" s="6" t="s">
        <v>719</v>
      </c>
      <c r="AB53" s="6" t="s">
        <v>719</v>
      </c>
      <c r="AC53" s="6" t="s">
        <v>719</v>
      </c>
      <c r="AD53" s="6" t="s">
        <v>719</v>
      </c>
      <c r="AE53" s="6" t="s">
        <v>719</v>
      </c>
      <c r="AF53" s="6" t="s">
        <v>719</v>
      </c>
      <c r="AG53" s="6" t="s">
        <v>719</v>
      </c>
      <c r="AH53" s="6" t="s">
        <v>719</v>
      </c>
    </row>
    <row r="54" spans="1:34" x14ac:dyDescent="0.2">
      <c r="A54" s="4">
        <v>75</v>
      </c>
      <c r="B54" s="4" t="s">
        <v>355</v>
      </c>
      <c r="C54" s="4">
        <v>2018</v>
      </c>
      <c r="D54" s="4">
        <v>0</v>
      </c>
      <c r="E54" s="4">
        <v>1</v>
      </c>
      <c r="F54" s="4"/>
      <c r="G54" s="4">
        <v>0</v>
      </c>
      <c r="H54" s="4">
        <v>1</v>
      </c>
      <c r="I54" s="4">
        <v>0</v>
      </c>
      <c r="J54" s="4">
        <v>1</v>
      </c>
      <c r="K54" s="4">
        <v>0</v>
      </c>
      <c r="L54" s="4">
        <v>0</v>
      </c>
      <c r="M54" s="4">
        <v>2</v>
      </c>
      <c r="N54" s="4">
        <v>28925310</v>
      </c>
      <c r="O54" s="4">
        <v>3</v>
      </c>
    </row>
    <row r="55" spans="1:34" x14ac:dyDescent="0.2">
      <c r="A55" s="6">
        <v>1</v>
      </c>
      <c r="B55" s="6" t="s">
        <v>356</v>
      </c>
      <c r="C55" s="6" t="s">
        <v>719</v>
      </c>
      <c r="D55" s="6">
        <v>0</v>
      </c>
      <c r="E55" s="6">
        <v>0</v>
      </c>
      <c r="F55" s="6">
        <v>1</v>
      </c>
      <c r="G55" s="6">
        <v>1</v>
      </c>
      <c r="H55" s="6">
        <v>0</v>
      </c>
      <c r="I55" s="6">
        <v>1</v>
      </c>
      <c r="J55" s="6">
        <v>6.75</v>
      </c>
      <c r="K55" s="6">
        <v>1</v>
      </c>
      <c r="L55" s="6">
        <v>1</v>
      </c>
      <c r="M55" s="6">
        <v>1</v>
      </c>
      <c r="N55" s="6">
        <v>6.75</v>
      </c>
      <c r="O55" s="6">
        <v>1</v>
      </c>
      <c r="P55" s="6">
        <v>1</v>
      </c>
      <c r="Q55" s="6">
        <v>1</v>
      </c>
      <c r="R55" s="6" t="s">
        <v>719</v>
      </c>
      <c r="S55" s="6" t="s">
        <v>719</v>
      </c>
      <c r="T55" s="6" t="s">
        <v>719</v>
      </c>
      <c r="U55" s="6" t="s">
        <v>719</v>
      </c>
      <c r="V55" s="6" t="s">
        <v>719</v>
      </c>
      <c r="W55" s="6" t="s">
        <v>719</v>
      </c>
      <c r="X55" s="6" t="s">
        <v>719</v>
      </c>
      <c r="Y55" s="6" t="s">
        <v>719</v>
      </c>
      <c r="Z55" s="6" t="s">
        <v>719</v>
      </c>
      <c r="AA55" s="6" t="s">
        <v>719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1270"/>
  <sheetViews>
    <sheetView workbookViewId="0"/>
  </sheetViews>
  <sheetFormatPr defaultRowHeight="12.75" x14ac:dyDescent="0.2"/>
  <sheetData>
    <row r="1" spans="1:106" x14ac:dyDescent="0.2">
      <c r="A1">
        <f>ROW(Source!A30)</f>
        <v>30</v>
      </c>
      <c r="B1">
        <v>28925307</v>
      </c>
      <c r="C1">
        <v>28925597</v>
      </c>
      <c r="D1">
        <v>28421130</v>
      </c>
      <c r="E1">
        <v>1</v>
      </c>
      <c r="F1">
        <v>1</v>
      </c>
      <c r="G1">
        <v>1</v>
      </c>
      <c r="H1">
        <v>1</v>
      </c>
      <c r="I1" t="s">
        <v>358</v>
      </c>
      <c r="J1" t="s">
        <v>719</v>
      </c>
      <c r="K1" t="s">
        <v>359</v>
      </c>
      <c r="L1">
        <v>1191</v>
      </c>
      <c r="N1">
        <v>1013</v>
      </c>
      <c r="O1" t="s">
        <v>360</v>
      </c>
      <c r="P1" t="s">
        <v>360</v>
      </c>
      <c r="Q1">
        <v>1</v>
      </c>
      <c r="W1">
        <v>0</v>
      </c>
      <c r="X1">
        <v>345986933</v>
      </c>
      <c r="Y1">
        <v>15.72</v>
      </c>
      <c r="AA1">
        <v>0</v>
      </c>
      <c r="AB1">
        <v>0</v>
      </c>
      <c r="AC1">
        <v>0</v>
      </c>
      <c r="AD1">
        <v>7.16</v>
      </c>
      <c r="AE1">
        <v>0</v>
      </c>
      <c r="AF1">
        <v>0</v>
      </c>
      <c r="AG1">
        <v>0</v>
      </c>
      <c r="AH1">
        <v>7.16</v>
      </c>
      <c r="AI1">
        <v>1</v>
      </c>
      <c r="AJ1">
        <v>1</v>
      </c>
      <c r="AK1">
        <v>1</v>
      </c>
      <c r="AL1">
        <v>1</v>
      </c>
      <c r="AN1">
        <v>0</v>
      </c>
      <c r="AO1">
        <v>1</v>
      </c>
      <c r="AP1">
        <v>1</v>
      </c>
      <c r="AQ1">
        <v>0</v>
      </c>
      <c r="AR1">
        <v>0</v>
      </c>
      <c r="AS1" t="s">
        <v>719</v>
      </c>
      <c r="AT1">
        <v>13.1</v>
      </c>
      <c r="AU1" t="s">
        <v>744</v>
      </c>
      <c r="AV1">
        <v>1</v>
      </c>
      <c r="AW1">
        <v>2</v>
      </c>
      <c r="AX1">
        <v>28925603</v>
      </c>
      <c r="AY1">
        <v>1</v>
      </c>
      <c r="AZ1">
        <v>0</v>
      </c>
      <c r="BA1">
        <v>1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0</v>
      </c>
      <c r="BN1">
        <v>0</v>
      </c>
      <c r="BO1">
        <v>0</v>
      </c>
      <c r="BP1">
        <v>0</v>
      </c>
      <c r="BQ1">
        <v>0</v>
      </c>
      <c r="BR1">
        <v>0</v>
      </c>
      <c r="BS1">
        <v>0</v>
      </c>
      <c r="BT1">
        <v>0</v>
      </c>
      <c r="BU1">
        <v>0</v>
      </c>
      <c r="BV1">
        <v>0</v>
      </c>
      <c r="BW1">
        <v>0</v>
      </c>
      <c r="CX1">
        <f>Y1*Source!I30</f>
        <v>28.296000000000003</v>
      </c>
      <c r="CY1">
        <f>AD1</f>
        <v>7.16</v>
      </c>
      <c r="CZ1">
        <f>AH1</f>
        <v>7.16</v>
      </c>
      <c r="DA1">
        <f>AL1</f>
        <v>1</v>
      </c>
      <c r="DB1">
        <v>0</v>
      </c>
    </row>
    <row r="2" spans="1:106" x14ac:dyDescent="0.2">
      <c r="A2">
        <f>ROW(Source!A30)</f>
        <v>30</v>
      </c>
      <c r="B2">
        <v>28925307</v>
      </c>
      <c r="C2">
        <v>28925597</v>
      </c>
      <c r="D2">
        <v>28419515</v>
      </c>
      <c r="E2">
        <v>1</v>
      </c>
      <c r="F2">
        <v>1</v>
      </c>
      <c r="G2">
        <v>1</v>
      </c>
      <c r="H2">
        <v>1</v>
      </c>
      <c r="I2" t="s">
        <v>361</v>
      </c>
      <c r="J2" t="s">
        <v>719</v>
      </c>
      <c r="K2" t="s">
        <v>362</v>
      </c>
      <c r="L2">
        <v>1191</v>
      </c>
      <c r="N2">
        <v>1013</v>
      </c>
      <c r="O2" t="s">
        <v>360</v>
      </c>
      <c r="P2" t="s">
        <v>360</v>
      </c>
      <c r="Q2">
        <v>1</v>
      </c>
      <c r="W2">
        <v>0</v>
      </c>
      <c r="X2">
        <v>-383101862</v>
      </c>
      <c r="Y2">
        <v>3.13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N2">
        <v>0</v>
      </c>
      <c r="AO2">
        <v>1</v>
      </c>
      <c r="AP2">
        <v>0</v>
      </c>
      <c r="AQ2">
        <v>0</v>
      </c>
      <c r="AR2">
        <v>0</v>
      </c>
      <c r="AS2" t="s">
        <v>719</v>
      </c>
      <c r="AT2">
        <v>3.13</v>
      </c>
      <c r="AU2" t="s">
        <v>719</v>
      </c>
      <c r="AV2">
        <v>2</v>
      </c>
      <c r="AW2">
        <v>2</v>
      </c>
      <c r="AX2">
        <v>28925604</v>
      </c>
      <c r="AY2">
        <v>1</v>
      </c>
      <c r="AZ2">
        <v>2048</v>
      </c>
      <c r="BA2">
        <v>2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X2">
        <f>Y2*Source!I30</f>
        <v>5.6340000000000003</v>
      </c>
      <c r="CY2">
        <f>AD2</f>
        <v>0</v>
      </c>
      <c r="CZ2">
        <f>AH2</f>
        <v>0</v>
      </c>
      <c r="DA2">
        <f>AL2</f>
        <v>1</v>
      </c>
      <c r="DB2">
        <v>0</v>
      </c>
    </row>
    <row r="3" spans="1:106" x14ac:dyDescent="0.2">
      <c r="A3">
        <f>ROW(Source!A30)</f>
        <v>30</v>
      </c>
      <c r="B3">
        <v>28925307</v>
      </c>
      <c r="C3">
        <v>28925597</v>
      </c>
      <c r="D3">
        <v>28336819</v>
      </c>
      <c r="E3">
        <v>1</v>
      </c>
      <c r="F3">
        <v>1</v>
      </c>
      <c r="G3">
        <v>1</v>
      </c>
      <c r="H3">
        <v>2</v>
      </c>
      <c r="I3" t="s">
        <v>363</v>
      </c>
      <c r="J3" t="s">
        <v>364</v>
      </c>
      <c r="K3" t="s">
        <v>365</v>
      </c>
      <c r="L3">
        <v>1368</v>
      </c>
      <c r="N3">
        <v>1011</v>
      </c>
      <c r="O3" t="s">
        <v>366</v>
      </c>
      <c r="P3" t="s">
        <v>366</v>
      </c>
      <c r="Q3">
        <v>1</v>
      </c>
      <c r="W3">
        <v>0</v>
      </c>
      <c r="X3">
        <v>1884583504</v>
      </c>
      <c r="Y3">
        <v>0.13200000000000001</v>
      </c>
      <c r="AA3">
        <v>0</v>
      </c>
      <c r="AB3">
        <v>66.16</v>
      </c>
      <c r="AC3">
        <v>8.82</v>
      </c>
      <c r="AD3">
        <v>0</v>
      </c>
      <c r="AE3">
        <v>0</v>
      </c>
      <c r="AF3">
        <v>66.16</v>
      </c>
      <c r="AG3">
        <v>8.82</v>
      </c>
      <c r="AH3">
        <v>0</v>
      </c>
      <c r="AI3">
        <v>1</v>
      </c>
      <c r="AJ3">
        <v>1</v>
      </c>
      <c r="AK3">
        <v>1</v>
      </c>
      <c r="AL3">
        <v>1</v>
      </c>
      <c r="AN3">
        <v>0</v>
      </c>
      <c r="AO3">
        <v>1</v>
      </c>
      <c r="AP3">
        <v>1</v>
      </c>
      <c r="AQ3">
        <v>0</v>
      </c>
      <c r="AR3">
        <v>0</v>
      </c>
      <c r="AS3" t="s">
        <v>719</v>
      </c>
      <c r="AT3">
        <v>0.11</v>
      </c>
      <c r="AU3" t="s">
        <v>744</v>
      </c>
      <c r="AV3">
        <v>0</v>
      </c>
      <c r="AW3">
        <v>2</v>
      </c>
      <c r="AX3">
        <v>28925605</v>
      </c>
      <c r="AY3">
        <v>1</v>
      </c>
      <c r="AZ3">
        <v>0</v>
      </c>
      <c r="BA3">
        <v>3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CX3">
        <f>Y3*Source!I30</f>
        <v>0.23760000000000001</v>
      </c>
      <c r="CY3">
        <f>AB3</f>
        <v>66.16</v>
      </c>
      <c r="CZ3">
        <f>AF3</f>
        <v>66.16</v>
      </c>
      <c r="DA3">
        <f>AJ3</f>
        <v>1</v>
      </c>
      <c r="DB3">
        <v>0</v>
      </c>
    </row>
    <row r="4" spans="1:106" x14ac:dyDescent="0.2">
      <c r="A4">
        <f>ROW(Source!A30)</f>
        <v>30</v>
      </c>
      <c r="B4">
        <v>28925307</v>
      </c>
      <c r="C4">
        <v>28925597</v>
      </c>
      <c r="D4">
        <v>28338156</v>
      </c>
      <c r="E4">
        <v>1</v>
      </c>
      <c r="F4">
        <v>1</v>
      </c>
      <c r="G4">
        <v>1</v>
      </c>
      <c r="H4">
        <v>2</v>
      </c>
      <c r="I4" t="s">
        <v>367</v>
      </c>
      <c r="J4" t="s">
        <v>368</v>
      </c>
      <c r="K4" t="s">
        <v>369</v>
      </c>
      <c r="L4">
        <v>1368</v>
      </c>
      <c r="N4">
        <v>1011</v>
      </c>
      <c r="O4" t="s">
        <v>366</v>
      </c>
      <c r="P4" t="s">
        <v>366</v>
      </c>
      <c r="Q4">
        <v>1</v>
      </c>
      <c r="W4">
        <v>0</v>
      </c>
      <c r="X4">
        <v>-2047589592</v>
      </c>
      <c r="Y4">
        <v>3.6239999999999997</v>
      </c>
      <c r="AA4">
        <v>0</v>
      </c>
      <c r="AB4">
        <v>156.47</v>
      </c>
      <c r="AC4">
        <v>10.130000000000001</v>
      </c>
      <c r="AD4">
        <v>0</v>
      </c>
      <c r="AE4">
        <v>0</v>
      </c>
      <c r="AF4">
        <v>156.47</v>
      </c>
      <c r="AG4">
        <v>10.130000000000001</v>
      </c>
      <c r="AH4">
        <v>0</v>
      </c>
      <c r="AI4">
        <v>1</v>
      </c>
      <c r="AJ4">
        <v>1</v>
      </c>
      <c r="AK4">
        <v>1</v>
      </c>
      <c r="AL4">
        <v>1</v>
      </c>
      <c r="AN4">
        <v>0</v>
      </c>
      <c r="AO4">
        <v>1</v>
      </c>
      <c r="AP4">
        <v>1</v>
      </c>
      <c r="AQ4">
        <v>0</v>
      </c>
      <c r="AR4">
        <v>0</v>
      </c>
      <c r="AS4" t="s">
        <v>719</v>
      </c>
      <c r="AT4">
        <v>3.02</v>
      </c>
      <c r="AU4" t="s">
        <v>744</v>
      </c>
      <c r="AV4">
        <v>0</v>
      </c>
      <c r="AW4">
        <v>2</v>
      </c>
      <c r="AX4">
        <v>28925606</v>
      </c>
      <c r="AY4">
        <v>1</v>
      </c>
      <c r="AZ4">
        <v>0</v>
      </c>
      <c r="BA4">
        <v>4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CX4">
        <f>Y4*Source!I30</f>
        <v>6.5231999999999992</v>
      </c>
      <c r="CY4">
        <f>AB4</f>
        <v>156.47</v>
      </c>
      <c r="CZ4">
        <f>AF4</f>
        <v>156.47</v>
      </c>
      <c r="DA4">
        <f>AJ4</f>
        <v>1</v>
      </c>
      <c r="DB4">
        <v>0</v>
      </c>
    </row>
    <row r="5" spans="1:106" x14ac:dyDescent="0.2">
      <c r="A5">
        <f>ROW(Source!A30)</f>
        <v>30</v>
      </c>
      <c r="B5">
        <v>28925307</v>
      </c>
      <c r="C5">
        <v>28925597</v>
      </c>
      <c r="D5">
        <v>28338693</v>
      </c>
      <c r="E5">
        <v>1</v>
      </c>
      <c r="F5">
        <v>1</v>
      </c>
      <c r="G5">
        <v>1</v>
      </c>
      <c r="H5">
        <v>2</v>
      </c>
      <c r="I5" t="s">
        <v>370</v>
      </c>
      <c r="J5" t="s">
        <v>371</v>
      </c>
      <c r="K5" t="s">
        <v>372</v>
      </c>
      <c r="L5">
        <v>1368</v>
      </c>
      <c r="N5">
        <v>1011</v>
      </c>
      <c r="O5" t="s">
        <v>366</v>
      </c>
      <c r="P5" t="s">
        <v>366</v>
      </c>
      <c r="Q5">
        <v>1</v>
      </c>
      <c r="W5">
        <v>0</v>
      </c>
      <c r="X5">
        <v>-1245200233</v>
      </c>
      <c r="Y5">
        <v>9.743999999999998</v>
      </c>
      <c r="AA5">
        <v>0</v>
      </c>
      <c r="AB5">
        <v>1.53</v>
      </c>
      <c r="AC5">
        <v>0</v>
      </c>
      <c r="AD5">
        <v>0</v>
      </c>
      <c r="AE5">
        <v>0</v>
      </c>
      <c r="AF5">
        <v>1.53</v>
      </c>
      <c r="AG5">
        <v>0</v>
      </c>
      <c r="AH5">
        <v>0</v>
      </c>
      <c r="AI5">
        <v>1</v>
      </c>
      <c r="AJ5">
        <v>1</v>
      </c>
      <c r="AK5">
        <v>1</v>
      </c>
      <c r="AL5">
        <v>1</v>
      </c>
      <c r="AN5">
        <v>0</v>
      </c>
      <c r="AO5">
        <v>1</v>
      </c>
      <c r="AP5">
        <v>1</v>
      </c>
      <c r="AQ5">
        <v>0</v>
      </c>
      <c r="AR5">
        <v>0</v>
      </c>
      <c r="AS5" t="s">
        <v>719</v>
      </c>
      <c r="AT5">
        <v>8.1199999999999992</v>
      </c>
      <c r="AU5" t="s">
        <v>744</v>
      </c>
      <c r="AV5">
        <v>0</v>
      </c>
      <c r="AW5">
        <v>2</v>
      </c>
      <c r="AX5">
        <v>28925607</v>
      </c>
      <c r="AY5">
        <v>1</v>
      </c>
      <c r="AZ5">
        <v>0</v>
      </c>
      <c r="BA5">
        <v>5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CX5">
        <f>Y5*Source!I30</f>
        <v>17.539199999999997</v>
      </c>
      <c r="CY5">
        <f>AB5</f>
        <v>1.53</v>
      </c>
      <c r="CZ5">
        <f>AF5</f>
        <v>1.53</v>
      </c>
      <c r="DA5">
        <f>AJ5</f>
        <v>1</v>
      </c>
      <c r="DB5">
        <v>0</v>
      </c>
    </row>
    <row r="6" spans="1:106" x14ac:dyDescent="0.2">
      <c r="A6">
        <f>ROW(Source!A31)</f>
        <v>31</v>
      </c>
      <c r="B6">
        <v>28925308</v>
      </c>
      <c r="C6">
        <v>28925597</v>
      </c>
      <c r="D6">
        <v>28421130</v>
      </c>
      <c r="E6">
        <v>1</v>
      </c>
      <c r="F6">
        <v>1</v>
      </c>
      <c r="G6">
        <v>1</v>
      </c>
      <c r="H6">
        <v>1</v>
      </c>
      <c r="I6" t="s">
        <v>358</v>
      </c>
      <c r="J6" t="s">
        <v>719</v>
      </c>
      <c r="K6" t="s">
        <v>359</v>
      </c>
      <c r="L6">
        <v>1191</v>
      </c>
      <c r="N6">
        <v>1013</v>
      </c>
      <c r="O6" t="s">
        <v>360</v>
      </c>
      <c r="P6" t="s">
        <v>360</v>
      </c>
      <c r="Q6">
        <v>1</v>
      </c>
      <c r="W6">
        <v>0</v>
      </c>
      <c r="X6">
        <v>345986933</v>
      </c>
      <c r="Y6">
        <v>15.72</v>
      </c>
      <c r="AA6">
        <v>0</v>
      </c>
      <c r="AB6">
        <v>0</v>
      </c>
      <c r="AC6">
        <v>0</v>
      </c>
      <c r="AD6">
        <v>132.88999999999999</v>
      </c>
      <c r="AE6">
        <v>0</v>
      </c>
      <c r="AF6">
        <v>0</v>
      </c>
      <c r="AG6">
        <v>0</v>
      </c>
      <c r="AH6">
        <v>7.16</v>
      </c>
      <c r="AI6">
        <v>1</v>
      </c>
      <c r="AJ6">
        <v>1</v>
      </c>
      <c r="AK6">
        <v>1</v>
      </c>
      <c r="AL6">
        <v>18.559999999999999</v>
      </c>
      <c r="AN6">
        <v>0</v>
      </c>
      <c r="AO6">
        <v>1</v>
      </c>
      <c r="AP6">
        <v>1</v>
      </c>
      <c r="AQ6">
        <v>0</v>
      </c>
      <c r="AR6">
        <v>0</v>
      </c>
      <c r="AS6" t="s">
        <v>719</v>
      </c>
      <c r="AT6">
        <v>13.1</v>
      </c>
      <c r="AU6" t="s">
        <v>744</v>
      </c>
      <c r="AV6">
        <v>1</v>
      </c>
      <c r="AW6">
        <v>2</v>
      </c>
      <c r="AX6">
        <v>28925603</v>
      </c>
      <c r="AY6">
        <v>1</v>
      </c>
      <c r="AZ6">
        <v>0</v>
      </c>
      <c r="BA6">
        <v>6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X6">
        <f>Y6*Source!I31</f>
        <v>28.296000000000003</v>
      </c>
      <c r="CY6">
        <f>AD6</f>
        <v>132.88999999999999</v>
      </c>
      <c r="CZ6">
        <f>AH6</f>
        <v>7.16</v>
      </c>
      <c r="DA6">
        <f>AL6</f>
        <v>18.559999999999999</v>
      </c>
      <c r="DB6">
        <v>0</v>
      </c>
    </row>
    <row r="7" spans="1:106" x14ac:dyDescent="0.2">
      <c r="A7">
        <f>ROW(Source!A31)</f>
        <v>31</v>
      </c>
      <c r="B7">
        <v>28925308</v>
      </c>
      <c r="C7">
        <v>28925597</v>
      </c>
      <c r="D7">
        <v>28419515</v>
      </c>
      <c r="E7">
        <v>1</v>
      </c>
      <c r="F7">
        <v>1</v>
      </c>
      <c r="G7">
        <v>1</v>
      </c>
      <c r="H7">
        <v>1</v>
      </c>
      <c r="I7" t="s">
        <v>361</v>
      </c>
      <c r="J7" t="s">
        <v>719</v>
      </c>
      <c r="K7" t="s">
        <v>362</v>
      </c>
      <c r="L7">
        <v>1191</v>
      </c>
      <c r="N7">
        <v>1013</v>
      </c>
      <c r="O7" t="s">
        <v>360</v>
      </c>
      <c r="P7" t="s">
        <v>360</v>
      </c>
      <c r="Q7">
        <v>1</v>
      </c>
      <c r="W7">
        <v>0</v>
      </c>
      <c r="X7">
        <v>-383101862</v>
      </c>
      <c r="Y7">
        <v>3.13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1</v>
      </c>
      <c r="AJ7">
        <v>1</v>
      </c>
      <c r="AK7">
        <v>18.559999999999999</v>
      </c>
      <c r="AL7">
        <v>1</v>
      </c>
      <c r="AN7">
        <v>0</v>
      </c>
      <c r="AO7">
        <v>1</v>
      </c>
      <c r="AP7">
        <v>0</v>
      </c>
      <c r="AQ7">
        <v>0</v>
      </c>
      <c r="AR7">
        <v>0</v>
      </c>
      <c r="AS7" t="s">
        <v>719</v>
      </c>
      <c r="AT7">
        <v>3.13</v>
      </c>
      <c r="AU7" t="s">
        <v>719</v>
      </c>
      <c r="AV7">
        <v>2</v>
      </c>
      <c r="AW7">
        <v>2</v>
      </c>
      <c r="AX7">
        <v>28925604</v>
      </c>
      <c r="AY7">
        <v>1</v>
      </c>
      <c r="AZ7">
        <v>2048</v>
      </c>
      <c r="BA7">
        <v>7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CX7">
        <f>Y7*Source!I31</f>
        <v>5.6340000000000003</v>
      </c>
      <c r="CY7">
        <f>AD7</f>
        <v>0</v>
      </c>
      <c r="CZ7">
        <f>AH7</f>
        <v>0</v>
      </c>
      <c r="DA7">
        <f>AL7</f>
        <v>1</v>
      </c>
      <c r="DB7">
        <v>0</v>
      </c>
    </row>
    <row r="8" spans="1:106" x14ac:dyDescent="0.2">
      <c r="A8">
        <f>ROW(Source!A31)</f>
        <v>31</v>
      </c>
      <c r="B8">
        <v>28925308</v>
      </c>
      <c r="C8">
        <v>28925597</v>
      </c>
      <c r="D8">
        <v>28336819</v>
      </c>
      <c r="E8">
        <v>1</v>
      </c>
      <c r="F8">
        <v>1</v>
      </c>
      <c r="G8">
        <v>1</v>
      </c>
      <c r="H8">
        <v>2</v>
      </c>
      <c r="I8" t="s">
        <v>363</v>
      </c>
      <c r="J8" t="s">
        <v>364</v>
      </c>
      <c r="K8" t="s">
        <v>365</v>
      </c>
      <c r="L8">
        <v>1368</v>
      </c>
      <c r="N8">
        <v>1011</v>
      </c>
      <c r="O8" t="s">
        <v>366</v>
      </c>
      <c r="P8" t="s">
        <v>366</v>
      </c>
      <c r="Q8">
        <v>1</v>
      </c>
      <c r="W8">
        <v>0</v>
      </c>
      <c r="X8">
        <v>1884583504</v>
      </c>
      <c r="Y8">
        <v>0.13200000000000001</v>
      </c>
      <c r="AA8">
        <v>0</v>
      </c>
      <c r="AB8">
        <v>509.43</v>
      </c>
      <c r="AC8">
        <v>163.69999999999999</v>
      </c>
      <c r="AD8">
        <v>0</v>
      </c>
      <c r="AE8">
        <v>0</v>
      </c>
      <c r="AF8">
        <v>66.16</v>
      </c>
      <c r="AG8">
        <v>8.82</v>
      </c>
      <c r="AH8">
        <v>0</v>
      </c>
      <c r="AI8">
        <v>1</v>
      </c>
      <c r="AJ8">
        <v>7.7</v>
      </c>
      <c r="AK8">
        <v>18.559999999999999</v>
      </c>
      <c r="AL8">
        <v>1</v>
      </c>
      <c r="AN8">
        <v>0</v>
      </c>
      <c r="AO8">
        <v>1</v>
      </c>
      <c r="AP8">
        <v>1</v>
      </c>
      <c r="AQ8">
        <v>0</v>
      </c>
      <c r="AR8">
        <v>0</v>
      </c>
      <c r="AS8" t="s">
        <v>719</v>
      </c>
      <c r="AT8">
        <v>0.11</v>
      </c>
      <c r="AU8" t="s">
        <v>744</v>
      </c>
      <c r="AV8">
        <v>0</v>
      </c>
      <c r="AW8">
        <v>2</v>
      </c>
      <c r="AX8">
        <v>28925605</v>
      </c>
      <c r="AY8">
        <v>1</v>
      </c>
      <c r="AZ8">
        <v>0</v>
      </c>
      <c r="BA8">
        <v>8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CX8">
        <f>Y8*Source!I31</f>
        <v>0.23760000000000001</v>
      </c>
      <c r="CY8">
        <f>AB8</f>
        <v>509.43</v>
      </c>
      <c r="CZ8">
        <f>AF8</f>
        <v>66.16</v>
      </c>
      <c r="DA8">
        <f>AJ8</f>
        <v>7.7</v>
      </c>
      <c r="DB8">
        <v>0</v>
      </c>
    </row>
    <row r="9" spans="1:106" x14ac:dyDescent="0.2">
      <c r="A9">
        <f>ROW(Source!A31)</f>
        <v>31</v>
      </c>
      <c r="B9">
        <v>28925308</v>
      </c>
      <c r="C9">
        <v>28925597</v>
      </c>
      <c r="D9">
        <v>28338156</v>
      </c>
      <c r="E9">
        <v>1</v>
      </c>
      <c r="F9">
        <v>1</v>
      </c>
      <c r="G9">
        <v>1</v>
      </c>
      <c r="H9">
        <v>2</v>
      </c>
      <c r="I9" t="s">
        <v>367</v>
      </c>
      <c r="J9" t="s">
        <v>368</v>
      </c>
      <c r="K9" t="s">
        <v>369</v>
      </c>
      <c r="L9">
        <v>1368</v>
      </c>
      <c r="N9">
        <v>1011</v>
      </c>
      <c r="O9" t="s">
        <v>366</v>
      </c>
      <c r="P9" t="s">
        <v>366</v>
      </c>
      <c r="Q9">
        <v>1</v>
      </c>
      <c r="W9">
        <v>0</v>
      </c>
      <c r="X9">
        <v>-2047589592</v>
      </c>
      <c r="Y9">
        <v>3.6239999999999997</v>
      </c>
      <c r="AA9">
        <v>0</v>
      </c>
      <c r="AB9">
        <v>1204.82</v>
      </c>
      <c r="AC9">
        <v>188.01</v>
      </c>
      <c r="AD9">
        <v>0</v>
      </c>
      <c r="AE9">
        <v>0</v>
      </c>
      <c r="AF9">
        <v>156.47</v>
      </c>
      <c r="AG9">
        <v>10.130000000000001</v>
      </c>
      <c r="AH9">
        <v>0</v>
      </c>
      <c r="AI9">
        <v>1</v>
      </c>
      <c r="AJ9">
        <v>7.7</v>
      </c>
      <c r="AK9">
        <v>18.559999999999999</v>
      </c>
      <c r="AL9">
        <v>1</v>
      </c>
      <c r="AN9">
        <v>0</v>
      </c>
      <c r="AO9">
        <v>1</v>
      </c>
      <c r="AP9">
        <v>1</v>
      </c>
      <c r="AQ9">
        <v>0</v>
      </c>
      <c r="AR9">
        <v>0</v>
      </c>
      <c r="AS9" t="s">
        <v>719</v>
      </c>
      <c r="AT9">
        <v>3.02</v>
      </c>
      <c r="AU9" t="s">
        <v>744</v>
      </c>
      <c r="AV9">
        <v>0</v>
      </c>
      <c r="AW9">
        <v>2</v>
      </c>
      <c r="AX9">
        <v>28925606</v>
      </c>
      <c r="AY9">
        <v>1</v>
      </c>
      <c r="AZ9">
        <v>0</v>
      </c>
      <c r="BA9">
        <v>9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CX9">
        <f>Y9*Source!I31</f>
        <v>6.5231999999999992</v>
      </c>
      <c r="CY9">
        <f>AB9</f>
        <v>1204.82</v>
      </c>
      <c r="CZ9">
        <f>AF9</f>
        <v>156.47</v>
      </c>
      <c r="DA9">
        <f>AJ9</f>
        <v>7.7</v>
      </c>
      <c r="DB9">
        <v>0</v>
      </c>
    </row>
    <row r="10" spans="1:106" x14ac:dyDescent="0.2">
      <c r="A10">
        <f>ROW(Source!A31)</f>
        <v>31</v>
      </c>
      <c r="B10">
        <v>28925308</v>
      </c>
      <c r="C10">
        <v>28925597</v>
      </c>
      <c r="D10">
        <v>28338693</v>
      </c>
      <c r="E10">
        <v>1</v>
      </c>
      <c r="F10">
        <v>1</v>
      </c>
      <c r="G10">
        <v>1</v>
      </c>
      <c r="H10">
        <v>2</v>
      </c>
      <c r="I10" t="s">
        <v>370</v>
      </c>
      <c r="J10" t="s">
        <v>371</v>
      </c>
      <c r="K10" t="s">
        <v>372</v>
      </c>
      <c r="L10">
        <v>1368</v>
      </c>
      <c r="N10">
        <v>1011</v>
      </c>
      <c r="O10" t="s">
        <v>366</v>
      </c>
      <c r="P10" t="s">
        <v>366</v>
      </c>
      <c r="Q10">
        <v>1</v>
      </c>
      <c r="W10">
        <v>0</v>
      </c>
      <c r="X10">
        <v>-1245200233</v>
      </c>
      <c r="Y10">
        <v>9.743999999999998</v>
      </c>
      <c r="AA10">
        <v>0</v>
      </c>
      <c r="AB10">
        <v>11.78</v>
      </c>
      <c r="AC10">
        <v>0</v>
      </c>
      <c r="AD10">
        <v>0</v>
      </c>
      <c r="AE10">
        <v>0</v>
      </c>
      <c r="AF10">
        <v>1.53</v>
      </c>
      <c r="AG10">
        <v>0</v>
      </c>
      <c r="AH10">
        <v>0</v>
      </c>
      <c r="AI10">
        <v>1</v>
      </c>
      <c r="AJ10">
        <v>7.7</v>
      </c>
      <c r="AK10">
        <v>18.559999999999999</v>
      </c>
      <c r="AL10">
        <v>1</v>
      </c>
      <c r="AN10">
        <v>0</v>
      </c>
      <c r="AO10">
        <v>1</v>
      </c>
      <c r="AP10">
        <v>1</v>
      </c>
      <c r="AQ10">
        <v>0</v>
      </c>
      <c r="AR10">
        <v>0</v>
      </c>
      <c r="AS10" t="s">
        <v>719</v>
      </c>
      <c r="AT10">
        <v>8.1199999999999992</v>
      </c>
      <c r="AU10" t="s">
        <v>744</v>
      </c>
      <c r="AV10">
        <v>0</v>
      </c>
      <c r="AW10">
        <v>2</v>
      </c>
      <c r="AX10">
        <v>28925607</v>
      </c>
      <c r="AY10">
        <v>1</v>
      </c>
      <c r="AZ10">
        <v>0</v>
      </c>
      <c r="BA10">
        <v>10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X10">
        <f>Y10*Source!I31</f>
        <v>17.539199999999997</v>
      </c>
      <c r="CY10">
        <f>AB10</f>
        <v>11.78</v>
      </c>
      <c r="CZ10">
        <f>AF10</f>
        <v>1.53</v>
      </c>
      <c r="DA10">
        <f>AJ10</f>
        <v>7.7</v>
      </c>
      <c r="DB10">
        <v>0</v>
      </c>
    </row>
    <row r="11" spans="1:106" x14ac:dyDescent="0.2">
      <c r="A11">
        <f>ROW(Source!A32)</f>
        <v>32</v>
      </c>
      <c r="B11">
        <v>28925307</v>
      </c>
      <c r="C11">
        <v>28927092</v>
      </c>
      <c r="D11">
        <v>28421130</v>
      </c>
      <c r="E11">
        <v>1</v>
      </c>
      <c r="F11">
        <v>1</v>
      </c>
      <c r="G11">
        <v>1</v>
      </c>
      <c r="H11">
        <v>1</v>
      </c>
      <c r="I11" t="s">
        <v>358</v>
      </c>
      <c r="J11" t="s">
        <v>719</v>
      </c>
      <c r="K11" t="s">
        <v>359</v>
      </c>
      <c r="L11">
        <v>1191</v>
      </c>
      <c r="N11">
        <v>1013</v>
      </c>
      <c r="O11" t="s">
        <v>360</v>
      </c>
      <c r="P11" t="s">
        <v>360</v>
      </c>
      <c r="Q11">
        <v>1</v>
      </c>
      <c r="W11">
        <v>0</v>
      </c>
      <c r="X11">
        <v>345986933</v>
      </c>
      <c r="Y11">
        <v>15.72</v>
      </c>
      <c r="AA11">
        <v>0</v>
      </c>
      <c r="AB11">
        <v>0</v>
      </c>
      <c r="AC11">
        <v>0</v>
      </c>
      <c r="AD11">
        <v>7.16</v>
      </c>
      <c r="AE11">
        <v>0</v>
      </c>
      <c r="AF11">
        <v>0</v>
      </c>
      <c r="AG11">
        <v>0</v>
      </c>
      <c r="AH11">
        <v>7.16</v>
      </c>
      <c r="AI11">
        <v>1</v>
      </c>
      <c r="AJ11">
        <v>1</v>
      </c>
      <c r="AK11">
        <v>1</v>
      </c>
      <c r="AL11">
        <v>1</v>
      </c>
      <c r="AN11">
        <v>0</v>
      </c>
      <c r="AO11">
        <v>1</v>
      </c>
      <c r="AP11">
        <v>1</v>
      </c>
      <c r="AQ11">
        <v>0</v>
      </c>
      <c r="AR11">
        <v>0</v>
      </c>
      <c r="AS11" t="s">
        <v>719</v>
      </c>
      <c r="AT11">
        <v>13.1</v>
      </c>
      <c r="AU11" t="s">
        <v>744</v>
      </c>
      <c r="AV11">
        <v>1</v>
      </c>
      <c r="AW11">
        <v>2</v>
      </c>
      <c r="AX11">
        <v>28927098</v>
      </c>
      <c r="AY11">
        <v>1</v>
      </c>
      <c r="AZ11">
        <v>0</v>
      </c>
      <c r="BA11">
        <v>11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CX11">
        <f>Y11*Source!I32</f>
        <v>34.584000000000003</v>
      </c>
      <c r="CY11">
        <f>AD11</f>
        <v>7.16</v>
      </c>
      <c r="CZ11">
        <f>AH11</f>
        <v>7.16</v>
      </c>
      <c r="DA11">
        <f>AL11</f>
        <v>1</v>
      </c>
      <c r="DB11">
        <v>0</v>
      </c>
    </row>
    <row r="12" spans="1:106" x14ac:dyDescent="0.2">
      <c r="A12">
        <f>ROW(Source!A32)</f>
        <v>32</v>
      </c>
      <c r="B12">
        <v>28925307</v>
      </c>
      <c r="C12">
        <v>28927092</v>
      </c>
      <c r="D12">
        <v>28419515</v>
      </c>
      <c r="E12">
        <v>1</v>
      </c>
      <c r="F12">
        <v>1</v>
      </c>
      <c r="G12">
        <v>1</v>
      </c>
      <c r="H12">
        <v>1</v>
      </c>
      <c r="I12" t="s">
        <v>361</v>
      </c>
      <c r="J12" t="s">
        <v>719</v>
      </c>
      <c r="K12" t="s">
        <v>362</v>
      </c>
      <c r="L12">
        <v>1191</v>
      </c>
      <c r="N12">
        <v>1013</v>
      </c>
      <c r="O12" t="s">
        <v>360</v>
      </c>
      <c r="P12" t="s">
        <v>360</v>
      </c>
      <c r="Q12">
        <v>1</v>
      </c>
      <c r="W12">
        <v>0</v>
      </c>
      <c r="X12">
        <v>-383101862</v>
      </c>
      <c r="Y12">
        <v>3.13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1</v>
      </c>
      <c r="AJ12">
        <v>1</v>
      </c>
      <c r="AK12">
        <v>1</v>
      </c>
      <c r="AL12">
        <v>1</v>
      </c>
      <c r="AN12">
        <v>0</v>
      </c>
      <c r="AO12">
        <v>1</v>
      </c>
      <c r="AP12">
        <v>0</v>
      </c>
      <c r="AQ12">
        <v>0</v>
      </c>
      <c r="AR12">
        <v>0</v>
      </c>
      <c r="AS12" t="s">
        <v>719</v>
      </c>
      <c r="AT12">
        <v>3.13</v>
      </c>
      <c r="AU12" t="s">
        <v>719</v>
      </c>
      <c r="AV12">
        <v>2</v>
      </c>
      <c r="AW12">
        <v>2</v>
      </c>
      <c r="AX12">
        <v>28927099</v>
      </c>
      <c r="AY12">
        <v>1</v>
      </c>
      <c r="AZ12">
        <v>2048</v>
      </c>
      <c r="BA12">
        <v>12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CX12">
        <f>Y12*Source!I32</f>
        <v>6.8860000000000001</v>
      </c>
      <c r="CY12">
        <f>AD12</f>
        <v>0</v>
      </c>
      <c r="CZ12">
        <f>AH12</f>
        <v>0</v>
      </c>
      <c r="DA12">
        <f>AL12</f>
        <v>1</v>
      </c>
      <c r="DB12">
        <v>0</v>
      </c>
    </row>
    <row r="13" spans="1:106" x14ac:dyDescent="0.2">
      <c r="A13">
        <f>ROW(Source!A32)</f>
        <v>32</v>
      </c>
      <c r="B13">
        <v>28925307</v>
      </c>
      <c r="C13">
        <v>28927092</v>
      </c>
      <c r="D13">
        <v>28336819</v>
      </c>
      <c r="E13">
        <v>1</v>
      </c>
      <c r="F13">
        <v>1</v>
      </c>
      <c r="G13">
        <v>1</v>
      </c>
      <c r="H13">
        <v>2</v>
      </c>
      <c r="I13" t="s">
        <v>363</v>
      </c>
      <c r="J13" t="s">
        <v>364</v>
      </c>
      <c r="K13" t="s">
        <v>365</v>
      </c>
      <c r="L13">
        <v>1368</v>
      </c>
      <c r="N13">
        <v>1011</v>
      </c>
      <c r="O13" t="s">
        <v>366</v>
      </c>
      <c r="P13" t="s">
        <v>366</v>
      </c>
      <c r="Q13">
        <v>1</v>
      </c>
      <c r="W13">
        <v>0</v>
      </c>
      <c r="X13">
        <v>1884583504</v>
      </c>
      <c r="Y13">
        <v>0.13200000000000001</v>
      </c>
      <c r="AA13">
        <v>0</v>
      </c>
      <c r="AB13">
        <v>66.16</v>
      </c>
      <c r="AC13">
        <v>8.82</v>
      </c>
      <c r="AD13">
        <v>0</v>
      </c>
      <c r="AE13">
        <v>0</v>
      </c>
      <c r="AF13">
        <v>66.16</v>
      </c>
      <c r="AG13">
        <v>8.82</v>
      </c>
      <c r="AH13">
        <v>0</v>
      </c>
      <c r="AI13">
        <v>1</v>
      </c>
      <c r="AJ13">
        <v>1</v>
      </c>
      <c r="AK13">
        <v>1</v>
      </c>
      <c r="AL13">
        <v>1</v>
      </c>
      <c r="AN13">
        <v>0</v>
      </c>
      <c r="AO13">
        <v>1</v>
      </c>
      <c r="AP13">
        <v>1</v>
      </c>
      <c r="AQ13">
        <v>0</v>
      </c>
      <c r="AR13">
        <v>0</v>
      </c>
      <c r="AS13" t="s">
        <v>719</v>
      </c>
      <c r="AT13">
        <v>0.11</v>
      </c>
      <c r="AU13" t="s">
        <v>744</v>
      </c>
      <c r="AV13">
        <v>0</v>
      </c>
      <c r="AW13">
        <v>2</v>
      </c>
      <c r="AX13">
        <v>28927100</v>
      </c>
      <c r="AY13">
        <v>1</v>
      </c>
      <c r="AZ13">
        <v>0</v>
      </c>
      <c r="BA13">
        <v>13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CX13">
        <f>Y13*Source!I32</f>
        <v>0.29040000000000005</v>
      </c>
      <c r="CY13">
        <f>AB13</f>
        <v>66.16</v>
      </c>
      <c r="CZ13">
        <f>AF13</f>
        <v>66.16</v>
      </c>
      <c r="DA13">
        <f>AJ13</f>
        <v>1</v>
      </c>
      <c r="DB13">
        <v>0</v>
      </c>
    </row>
    <row r="14" spans="1:106" x14ac:dyDescent="0.2">
      <c r="A14">
        <f>ROW(Source!A32)</f>
        <v>32</v>
      </c>
      <c r="B14">
        <v>28925307</v>
      </c>
      <c r="C14">
        <v>28927092</v>
      </c>
      <c r="D14">
        <v>28338156</v>
      </c>
      <c r="E14">
        <v>1</v>
      </c>
      <c r="F14">
        <v>1</v>
      </c>
      <c r="G14">
        <v>1</v>
      </c>
      <c r="H14">
        <v>2</v>
      </c>
      <c r="I14" t="s">
        <v>367</v>
      </c>
      <c r="J14" t="s">
        <v>368</v>
      </c>
      <c r="K14" t="s">
        <v>369</v>
      </c>
      <c r="L14">
        <v>1368</v>
      </c>
      <c r="N14">
        <v>1011</v>
      </c>
      <c r="O14" t="s">
        <v>366</v>
      </c>
      <c r="P14" t="s">
        <v>366</v>
      </c>
      <c r="Q14">
        <v>1</v>
      </c>
      <c r="W14">
        <v>0</v>
      </c>
      <c r="X14">
        <v>-2047589592</v>
      </c>
      <c r="Y14">
        <v>3.6239999999999997</v>
      </c>
      <c r="AA14">
        <v>0</v>
      </c>
      <c r="AB14">
        <v>156.47</v>
      </c>
      <c r="AC14">
        <v>10.130000000000001</v>
      </c>
      <c r="AD14">
        <v>0</v>
      </c>
      <c r="AE14">
        <v>0</v>
      </c>
      <c r="AF14">
        <v>156.47</v>
      </c>
      <c r="AG14">
        <v>10.130000000000001</v>
      </c>
      <c r="AH14">
        <v>0</v>
      </c>
      <c r="AI14">
        <v>1</v>
      </c>
      <c r="AJ14">
        <v>1</v>
      </c>
      <c r="AK14">
        <v>1</v>
      </c>
      <c r="AL14">
        <v>1</v>
      </c>
      <c r="AN14">
        <v>0</v>
      </c>
      <c r="AO14">
        <v>1</v>
      </c>
      <c r="AP14">
        <v>1</v>
      </c>
      <c r="AQ14">
        <v>0</v>
      </c>
      <c r="AR14">
        <v>0</v>
      </c>
      <c r="AS14" t="s">
        <v>719</v>
      </c>
      <c r="AT14">
        <v>3.02</v>
      </c>
      <c r="AU14" t="s">
        <v>744</v>
      </c>
      <c r="AV14">
        <v>0</v>
      </c>
      <c r="AW14">
        <v>2</v>
      </c>
      <c r="AX14">
        <v>28927101</v>
      </c>
      <c r="AY14">
        <v>1</v>
      </c>
      <c r="AZ14">
        <v>0</v>
      </c>
      <c r="BA14">
        <v>14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X14">
        <f>Y14*Source!I32</f>
        <v>7.9728000000000003</v>
      </c>
      <c r="CY14">
        <f>AB14</f>
        <v>156.47</v>
      </c>
      <c r="CZ14">
        <f>AF14</f>
        <v>156.47</v>
      </c>
      <c r="DA14">
        <f>AJ14</f>
        <v>1</v>
      </c>
      <c r="DB14">
        <v>0</v>
      </c>
    </row>
    <row r="15" spans="1:106" x14ac:dyDescent="0.2">
      <c r="A15">
        <f>ROW(Source!A32)</f>
        <v>32</v>
      </c>
      <c r="B15">
        <v>28925307</v>
      </c>
      <c r="C15">
        <v>28927092</v>
      </c>
      <c r="D15">
        <v>28338693</v>
      </c>
      <c r="E15">
        <v>1</v>
      </c>
      <c r="F15">
        <v>1</v>
      </c>
      <c r="G15">
        <v>1</v>
      </c>
      <c r="H15">
        <v>2</v>
      </c>
      <c r="I15" t="s">
        <v>370</v>
      </c>
      <c r="J15" t="s">
        <v>371</v>
      </c>
      <c r="K15" t="s">
        <v>372</v>
      </c>
      <c r="L15">
        <v>1368</v>
      </c>
      <c r="N15">
        <v>1011</v>
      </c>
      <c r="O15" t="s">
        <v>366</v>
      </c>
      <c r="P15" t="s">
        <v>366</v>
      </c>
      <c r="Q15">
        <v>1</v>
      </c>
      <c r="W15">
        <v>0</v>
      </c>
      <c r="X15">
        <v>-1245200233</v>
      </c>
      <c r="Y15">
        <v>9.743999999999998</v>
      </c>
      <c r="AA15">
        <v>0</v>
      </c>
      <c r="AB15">
        <v>1.53</v>
      </c>
      <c r="AC15">
        <v>0</v>
      </c>
      <c r="AD15">
        <v>0</v>
      </c>
      <c r="AE15">
        <v>0</v>
      </c>
      <c r="AF15">
        <v>1.53</v>
      </c>
      <c r="AG15">
        <v>0</v>
      </c>
      <c r="AH15">
        <v>0</v>
      </c>
      <c r="AI15">
        <v>1</v>
      </c>
      <c r="AJ15">
        <v>1</v>
      </c>
      <c r="AK15">
        <v>1</v>
      </c>
      <c r="AL15">
        <v>1</v>
      </c>
      <c r="AN15">
        <v>0</v>
      </c>
      <c r="AO15">
        <v>1</v>
      </c>
      <c r="AP15">
        <v>1</v>
      </c>
      <c r="AQ15">
        <v>0</v>
      </c>
      <c r="AR15">
        <v>0</v>
      </c>
      <c r="AS15" t="s">
        <v>719</v>
      </c>
      <c r="AT15">
        <v>8.1199999999999992</v>
      </c>
      <c r="AU15" t="s">
        <v>744</v>
      </c>
      <c r="AV15">
        <v>0</v>
      </c>
      <c r="AW15">
        <v>2</v>
      </c>
      <c r="AX15">
        <v>28927102</v>
      </c>
      <c r="AY15">
        <v>1</v>
      </c>
      <c r="AZ15">
        <v>0</v>
      </c>
      <c r="BA15">
        <v>15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CX15">
        <f>Y15*Source!I32</f>
        <v>21.436799999999998</v>
      </c>
      <c r="CY15">
        <f>AB15</f>
        <v>1.53</v>
      </c>
      <c r="CZ15">
        <f>AF15</f>
        <v>1.53</v>
      </c>
      <c r="DA15">
        <f>AJ15</f>
        <v>1</v>
      </c>
      <c r="DB15">
        <v>0</v>
      </c>
    </row>
    <row r="16" spans="1:106" x14ac:dyDescent="0.2">
      <c r="A16">
        <f>ROW(Source!A33)</f>
        <v>33</v>
      </c>
      <c r="B16">
        <v>28925308</v>
      </c>
      <c r="C16">
        <v>28927092</v>
      </c>
      <c r="D16">
        <v>28421130</v>
      </c>
      <c r="E16">
        <v>1</v>
      </c>
      <c r="F16">
        <v>1</v>
      </c>
      <c r="G16">
        <v>1</v>
      </c>
      <c r="H16">
        <v>1</v>
      </c>
      <c r="I16" t="s">
        <v>358</v>
      </c>
      <c r="J16" t="s">
        <v>719</v>
      </c>
      <c r="K16" t="s">
        <v>359</v>
      </c>
      <c r="L16">
        <v>1191</v>
      </c>
      <c r="N16">
        <v>1013</v>
      </c>
      <c r="O16" t="s">
        <v>360</v>
      </c>
      <c r="P16" t="s">
        <v>360</v>
      </c>
      <c r="Q16">
        <v>1</v>
      </c>
      <c r="W16">
        <v>0</v>
      </c>
      <c r="X16">
        <v>345986933</v>
      </c>
      <c r="Y16">
        <v>15.72</v>
      </c>
      <c r="AA16">
        <v>0</v>
      </c>
      <c r="AB16">
        <v>0</v>
      </c>
      <c r="AC16">
        <v>0</v>
      </c>
      <c r="AD16">
        <v>132.88999999999999</v>
      </c>
      <c r="AE16">
        <v>0</v>
      </c>
      <c r="AF16">
        <v>0</v>
      </c>
      <c r="AG16">
        <v>0</v>
      </c>
      <c r="AH16">
        <v>7.16</v>
      </c>
      <c r="AI16">
        <v>1</v>
      </c>
      <c r="AJ16">
        <v>1</v>
      </c>
      <c r="AK16">
        <v>1</v>
      </c>
      <c r="AL16">
        <v>18.559999999999999</v>
      </c>
      <c r="AN16">
        <v>0</v>
      </c>
      <c r="AO16">
        <v>1</v>
      </c>
      <c r="AP16">
        <v>1</v>
      </c>
      <c r="AQ16">
        <v>0</v>
      </c>
      <c r="AR16">
        <v>0</v>
      </c>
      <c r="AS16" t="s">
        <v>719</v>
      </c>
      <c r="AT16">
        <v>13.1</v>
      </c>
      <c r="AU16" t="s">
        <v>744</v>
      </c>
      <c r="AV16">
        <v>1</v>
      </c>
      <c r="AW16">
        <v>2</v>
      </c>
      <c r="AX16">
        <v>28927098</v>
      </c>
      <c r="AY16">
        <v>1</v>
      </c>
      <c r="AZ16">
        <v>0</v>
      </c>
      <c r="BA16">
        <v>16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CX16">
        <f>Y16*Source!I33</f>
        <v>34.584000000000003</v>
      </c>
      <c r="CY16">
        <f>AD16</f>
        <v>132.88999999999999</v>
      </c>
      <c r="CZ16">
        <f>AH16</f>
        <v>7.16</v>
      </c>
      <c r="DA16">
        <f>AL16</f>
        <v>18.559999999999999</v>
      </c>
      <c r="DB16">
        <v>0</v>
      </c>
    </row>
    <row r="17" spans="1:106" x14ac:dyDescent="0.2">
      <c r="A17">
        <f>ROW(Source!A33)</f>
        <v>33</v>
      </c>
      <c r="B17">
        <v>28925308</v>
      </c>
      <c r="C17">
        <v>28927092</v>
      </c>
      <c r="D17">
        <v>28419515</v>
      </c>
      <c r="E17">
        <v>1</v>
      </c>
      <c r="F17">
        <v>1</v>
      </c>
      <c r="G17">
        <v>1</v>
      </c>
      <c r="H17">
        <v>1</v>
      </c>
      <c r="I17" t="s">
        <v>361</v>
      </c>
      <c r="J17" t="s">
        <v>719</v>
      </c>
      <c r="K17" t="s">
        <v>362</v>
      </c>
      <c r="L17">
        <v>1191</v>
      </c>
      <c r="N17">
        <v>1013</v>
      </c>
      <c r="O17" t="s">
        <v>360</v>
      </c>
      <c r="P17" t="s">
        <v>360</v>
      </c>
      <c r="Q17">
        <v>1</v>
      </c>
      <c r="W17">
        <v>0</v>
      </c>
      <c r="X17">
        <v>-383101862</v>
      </c>
      <c r="Y17">
        <v>3.13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</v>
      </c>
      <c r="AJ17">
        <v>1</v>
      </c>
      <c r="AK17">
        <v>18.559999999999999</v>
      </c>
      <c r="AL17">
        <v>1</v>
      </c>
      <c r="AN17">
        <v>0</v>
      </c>
      <c r="AO17">
        <v>1</v>
      </c>
      <c r="AP17">
        <v>0</v>
      </c>
      <c r="AQ17">
        <v>0</v>
      </c>
      <c r="AR17">
        <v>0</v>
      </c>
      <c r="AS17" t="s">
        <v>719</v>
      </c>
      <c r="AT17">
        <v>3.13</v>
      </c>
      <c r="AU17" t="s">
        <v>719</v>
      </c>
      <c r="AV17">
        <v>2</v>
      </c>
      <c r="AW17">
        <v>2</v>
      </c>
      <c r="AX17">
        <v>28927099</v>
      </c>
      <c r="AY17">
        <v>1</v>
      </c>
      <c r="AZ17">
        <v>2048</v>
      </c>
      <c r="BA17">
        <v>17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CX17">
        <f>Y17*Source!I33</f>
        <v>6.8860000000000001</v>
      </c>
      <c r="CY17">
        <f>AD17</f>
        <v>0</v>
      </c>
      <c r="CZ17">
        <f>AH17</f>
        <v>0</v>
      </c>
      <c r="DA17">
        <f>AL17</f>
        <v>1</v>
      </c>
      <c r="DB17">
        <v>0</v>
      </c>
    </row>
    <row r="18" spans="1:106" x14ac:dyDescent="0.2">
      <c r="A18">
        <f>ROW(Source!A33)</f>
        <v>33</v>
      </c>
      <c r="B18">
        <v>28925308</v>
      </c>
      <c r="C18">
        <v>28927092</v>
      </c>
      <c r="D18">
        <v>28336819</v>
      </c>
      <c r="E18">
        <v>1</v>
      </c>
      <c r="F18">
        <v>1</v>
      </c>
      <c r="G18">
        <v>1</v>
      </c>
      <c r="H18">
        <v>2</v>
      </c>
      <c r="I18" t="s">
        <v>363</v>
      </c>
      <c r="J18" t="s">
        <v>364</v>
      </c>
      <c r="K18" t="s">
        <v>365</v>
      </c>
      <c r="L18">
        <v>1368</v>
      </c>
      <c r="N18">
        <v>1011</v>
      </c>
      <c r="O18" t="s">
        <v>366</v>
      </c>
      <c r="P18" t="s">
        <v>366</v>
      </c>
      <c r="Q18">
        <v>1</v>
      </c>
      <c r="W18">
        <v>0</v>
      </c>
      <c r="X18">
        <v>1884583504</v>
      </c>
      <c r="Y18">
        <v>0.13200000000000001</v>
      </c>
      <c r="AA18">
        <v>0</v>
      </c>
      <c r="AB18">
        <v>509.43</v>
      </c>
      <c r="AC18">
        <v>163.69999999999999</v>
      </c>
      <c r="AD18">
        <v>0</v>
      </c>
      <c r="AE18">
        <v>0</v>
      </c>
      <c r="AF18">
        <v>66.16</v>
      </c>
      <c r="AG18">
        <v>8.82</v>
      </c>
      <c r="AH18">
        <v>0</v>
      </c>
      <c r="AI18">
        <v>1</v>
      </c>
      <c r="AJ18">
        <v>7.7</v>
      </c>
      <c r="AK18">
        <v>18.559999999999999</v>
      </c>
      <c r="AL18">
        <v>1</v>
      </c>
      <c r="AN18">
        <v>0</v>
      </c>
      <c r="AO18">
        <v>1</v>
      </c>
      <c r="AP18">
        <v>1</v>
      </c>
      <c r="AQ18">
        <v>0</v>
      </c>
      <c r="AR18">
        <v>0</v>
      </c>
      <c r="AS18" t="s">
        <v>719</v>
      </c>
      <c r="AT18">
        <v>0.11</v>
      </c>
      <c r="AU18" t="s">
        <v>744</v>
      </c>
      <c r="AV18">
        <v>0</v>
      </c>
      <c r="AW18">
        <v>2</v>
      </c>
      <c r="AX18">
        <v>28927100</v>
      </c>
      <c r="AY18">
        <v>1</v>
      </c>
      <c r="AZ18">
        <v>0</v>
      </c>
      <c r="BA18">
        <v>18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X18">
        <f>Y18*Source!I33</f>
        <v>0.29040000000000005</v>
      </c>
      <c r="CY18">
        <f>AB18</f>
        <v>509.43</v>
      </c>
      <c r="CZ18">
        <f>AF18</f>
        <v>66.16</v>
      </c>
      <c r="DA18">
        <f>AJ18</f>
        <v>7.7</v>
      </c>
      <c r="DB18">
        <v>0</v>
      </c>
    </row>
    <row r="19" spans="1:106" x14ac:dyDescent="0.2">
      <c r="A19">
        <f>ROW(Source!A33)</f>
        <v>33</v>
      </c>
      <c r="B19">
        <v>28925308</v>
      </c>
      <c r="C19">
        <v>28927092</v>
      </c>
      <c r="D19">
        <v>28338156</v>
      </c>
      <c r="E19">
        <v>1</v>
      </c>
      <c r="F19">
        <v>1</v>
      </c>
      <c r="G19">
        <v>1</v>
      </c>
      <c r="H19">
        <v>2</v>
      </c>
      <c r="I19" t="s">
        <v>367</v>
      </c>
      <c r="J19" t="s">
        <v>368</v>
      </c>
      <c r="K19" t="s">
        <v>369</v>
      </c>
      <c r="L19">
        <v>1368</v>
      </c>
      <c r="N19">
        <v>1011</v>
      </c>
      <c r="O19" t="s">
        <v>366</v>
      </c>
      <c r="P19" t="s">
        <v>366</v>
      </c>
      <c r="Q19">
        <v>1</v>
      </c>
      <c r="W19">
        <v>0</v>
      </c>
      <c r="X19">
        <v>-2047589592</v>
      </c>
      <c r="Y19">
        <v>3.6239999999999997</v>
      </c>
      <c r="AA19">
        <v>0</v>
      </c>
      <c r="AB19">
        <v>1204.82</v>
      </c>
      <c r="AC19">
        <v>188.01</v>
      </c>
      <c r="AD19">
        <v>0</v>
      </c>
      <c r="AE19">
        <v>0</v>
      </c>
      <c r="AF19">
        <v>156.47</v>
      </c>
      <c r="AG19">
        <v>10.130000000000001</v>
      </c>
      <c r="AH19">
        <v>0</v>
      </c>
      <c r="AI19">
        <v>1</v>
      </c>
      <c r="AJ19">
        <v>7.7</v>
      </c>
      <c r="AK19">
        <v>18.559999999999999</v>
      </c>
      <c r="AL19">
        <v>1</v>
      </c>
      <c r="AN19">
        <v>0</v>
      </c>
      <c r="AO19">
        <v>1</v>
      </c>
      <c r="AP19">
        <v>1</v>
      </c>
      <c r="AQ19">
        <v>0</v>
      </c>
      <c r="AR19">
        <v>0</v>
      </c>
      <c r="AS19" t="s">
        <v>719</v>
      </c>
      <c r="AT19">
        <v>3.02</v>
      </c>
      <c r="AU19" t="s">
        <v>744</v>
      </c>
      <c r="AV19">
        <v>0</v>
      </c>
      <c r="AW19">
        <v>2</v>
      </c>
      <c r="AX19">
        <v>28927101</v>
      </c>
      <c r="AY19">
        <v>1</v>
      </c>
      <c r="AZ19">
        <v>0</v>
      </c>
      <c r="BA19">
        <v>19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CX19">
        <f>Y19*Source!I33</f>
        <v>7.9728000000000003</v>
      </c>
      <c r="CY19">
        <f>AB19</f>
        <v>1204.82</v>
      </c>
      <c r="CZ19">
        <f>AF19</f>
        <v>156.47</v>
      </c>
      <c r="DA19">
        <f>AJ19</f>
        <v>7.7</v>
      </c>
      <c r="DB19">
        <v>0</v>
      </c>
    </row>
    <row r="20" spans="1:106" x14ac:dyDescent="0.2">
      <c r="A20">
        <f>ROW(Source!A33)</f>
        <v>33</v>
      </c>
      <c r="B20">
        <v>28925308</v>
      </c>
      <c r="C20">
        <v>28927092</v>
      </c>
      <c r="D20">
        <v>28338693</v>
      </c>
      <c r="E20">
        <v>1</v>
      </c>
      <c r="F20">
        <v>1</v>
      </c>
      <c r="G20">
        <v>1</v>
      </c>
      <c r="H20">
        <v>2</v>
      </c>
      <c r="I20" t="s">
        <v>370</v>
      </c>
      <c r="J20" t="s">
        <v>371</v>
      </c>
      <c r="K20" t="s">
        <v>372</v>
      </c>
      <c r="L20">
        <v>1368</v>
      </c>
      <c r="N20">
        <v>1011</v>
      </c>
      <c r="O20" t="s">
        <v>366</v>
      </c>
      <c r="P20" t="s">
        <v>366</v>
      </c>
      <c r="Q20">
        <v>1</v>
      </c>
      <c r="W20">
        <v>0</v>
      </c>
      <c r="X20">
        <v>-1245200233</v>
      </c>
      <c r="Y20">
        <v>9.743999999999998</v>
      </c>
      <c r="AA20">
        <v>0</v>
      </c>
      <c r="AB20">
        <v>11.78</v>
      </c>
      <c r="AC20">
        <v>0</v>
      </c>
      <c r="AD20">
        <v>0</v>
      </c>
      <c r="AE20">
        <v>0</v>
      </c>
      <c r="AF20">
        <v>1.53</v>
      </c>
      <c r="AG20">
        <v>0</v>
      </c>
      <c r="AH20">
        <v>0</v>
      </c>
      <c r="AI20">
        <v>1</v>
      </c>
      <c r="AJ20">
        <v>7.7</v>
      </c>
      <c r="AK20">
        <v>18.559999999999999</v>
      </c>
      <c r="AL20">
        <v>1</v>
      </c>
      <c r="AN20">
        <v>0</v>
      </c>
      <c r="AO20">
        <v>1</v>
      </c>
      <c r="AP20">
        <v>1</v>
      </c>
      <c r="AQ20">
        <v>0</v>
      </c>
      <c r="AR20">
        <v>0</v>
      </c>
      <c r="AS20" t="s">
        <v>719</v>
      </c>
      <c r="AT20">
        <v>8.1199999999999992</v>
      </c>
      <c r="AU20" t="s">
        <v>744</v>
      </c>
      <c r="AV20">
        <v>0</v>
      </c>
      <c r="AW20">
        <v>2</v>
      </c>
      <c r="AX20">
        <v>28927102</v>
      </c>
      <c r="AY20">
        <v>1</v>
      </c>
      <c r="AZ20">
        <v>0</v>
      </c>
      <c r="BA20">
        <v>20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CX20">
        <f>Y20*Source!I33</f>
        <v>21.436799999999998</v>
      </c>
      <c r="CY20">
        <f>AB20</f>
        <v>11.78</v>
      </c>
      <c r="CZ20">
        <f>AF20</f>
        <v>1.53</v>
      </c>
      <c r="DA20">
        <f>AJ20</f>
        <v>7.7</v>
      </c>
      <c r="DB20">
        <v>0</v>
      </c>
    </row>
    <row r="21" spans="1:106" x14ac:dyDescent="0.2">
      <c r="A21">
        <f>ROW(Source!A34)</f>
        <v>34</v>
      </c>
      <c r="B21">
        <v>28925307</v>
      </c>
      <c r="C21">
        <v>28927136</v>
      </c>
      <c r="D21">
        <v>28424803</v>
      </c>
      <c r="E21">
        <v>1</v>
      </c>
      <c r="F21">
        <v>1</v>
      </c>
      <c r="G21">
        <v>1</v>
      </c>
      <c r="H21">
        <v>1</v>
      </c>
      <c r="I21" t="s">
        <v>373</v>
      </c>
      <c r="J21" t="s">
        <v>719</v>
      </c>
      <c r="K21" t="s">
        <v>374</v>
      </c>
      <c r="L21">
        <v>1191</v>
      </c>
      <c r="N21">
        <v>1013</v>
      </c>
      <c r="O21" t="s">
        <v>360</v>
      </c>
      <c r="P21" t="s">
        <v>360</v>
      </c>
      <c r="Q21">
        <v>1</v>
      </c>
      <c r="W21">
        <v>0</v>
      </c>
      <c r="X21">
        <v>2010026284</v>
      </c>
      <c r="Y21">
        <v>9.297600000000001</v>
      </c>
      <c r="AA21">
        <v>0</v>
      </c>
      <c r="AB21">
        <v>0</v>
      </c>
      <c r="AC21">
        <v>0</v>
      </c>
      <c r="AD21">
        <v>8.2899999999999991</v>
      </c>
      <c r="AE21">
        <v>0</v>
      </c>
      <c r="AF21">
        <v>0</v>
      </c>
      <c r="AG21">
        <v>0</v>
      </c>
      <c r="AH21">
        <v>8.2899999999999991</v>
      </c>
      <c r="AI21">
        <v>1</v>
      </c>
      <c r="AJ21">
        <v>1</v>
      </c>
      <c r="AK21">
        <v>1</v>
      </c>
      <c r="AL21">
        <v>1</v>
      </c>
      <c r="AN21">
        <v>0</v>
      </c>
      <c r="AO21">
        <v>1</v>
      </c>
      <c r="AP21">
        <v>1</v>
      </c>
      <c r="AQ21">
        <v>0</v>
      </c>
      <c r="AR21">
        <v>0</v>
      </c>
      <c r="AS21" t="s">
        <v>719</v>
      </c>
      <c r="AT21">
        <v>19.37</v>
      </c>
      <c r="AU21" t="s">
        <v>759</v>
      </c>
      <c r="AV21">
        <v>1</v>
      </c>
      <c r="AW21">
        <v>2</v>
      </c>
      <c r="AX21">
        <v>28927146</v>
      </c>
      <c r="AY21">
        <v>1</v>
      </c>
      <c r="AZ21">
        <v>0</v>
      </c>
      <c r="BA21">
        <v>21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CX21">
        <f>Y21*Source!I34</f>
        <v>50.207040000000006</v>
      </c>
      <c r="CY21">
        <f>AD21</f>
        <v>8.2899999999999991</v>
      </c>
      <c r="CZ21">
        <f>AH21</f>
        <v>8.2899999999999991</v>
      </c>
      <c r="DA21">
        <f>AL21</f>
        <v>1</v>
      </c>
      <c r="DB21">
        <v>0</v>
      </c>
    </row>
    <row r="22" spans="1:106" x14ac:dyDescent="0.2">
      <c r="A22">
        <f>ROW(Source!A34)</f>
        <v>34</v>
      </c>
      <c r="B22">
        <v>28925307</v>
      </c>
      <c r="C22">
        <v>28927136</v>
      </c>
      <c r="D22">
        <v>28419515</v>
      </c>
      <c r="E22">
        <v>1</v>
      </c>
      <c r="F22">
        <v>1</v>
      </c>
      <c r="G22">
        <v>1</v>
      </c>
      <c r="H22">
        <v>1</v>
      </c>
      <c r="I22" t="s">
        <v>361</v>
      </c>
      <c r="J22" t="s">
        <v>719</v>
      </c>
      <c r="K22" t="s">
        <v>362</v>
      </c>
      <c r="L22">
        <v>1191</v>
      </c>
      <c r="N22">
        <v>1013</v>
      </c>
      <c r="O22" t="s">
        <v>360</v>
      </c>
      <c r="P22" t="s">
        <v>360</v>
      </c>
      <c r="Q22">
        <v>1</v>
      </c>
      <c r="W22">
        <v>0</v>
      </c>
      <c r="X22">
        <v>-383101862</v>
      </c>
      <c r="Y22">
        <v>3.83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N22">
        <v>0</v>
      </c>
      <c r="AO22">
        <v>1</v>
      </c>
      <c r="AP22">
        <v>0</v>
      </c>
      <c r="AQ22">
        <v>0</v>
      </c>
      <c r="AR22">
        <v>0</v>
      </c>
      <c r="AS22" t="s">
        <v>719</v>
      </c>
      <c r="AT22">
        <v>3.83</v>
      </c>
      <c r="AU22" t="s">
        <v>719</v>
      </c>
      <c r="AV22">
        <v>2</v>
      </c>
      <c r="AW22">
        <v>2</v>
      </c>
      <c r="AX22">
        <v>28927147</v>
      </c>
      <c r="AY22">
        <v>1</v>
      </c>
      <c r="AZ22">
        <v>2048</v>
      </c>
      <c r="BA22">
        <v>22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X22">
        <f>Y22*Source!I34</f>
        <v>20.682000000000002</v>
      </c>
      <c r="CY22">
        <f>AD22</f>
        <v>0</v>
      </c>
      <c r="CZ22">
        <f>AH22</f>
        <v>0</v>
      </c>
      <c r="DA22">
        <f>AL22</f>
        <v>1</v>
      </c>
      <c r="DB22">
        <v>0</v>
      </c>
    </row>
    <row r="23" spans="1:106" x14ac:dyDescent="0.2">
      <c r="A23">
        <f>ROW(Source!A34)</f>
        <v>34</v>
      </c>
      <c r="B23">
        <v>28925307</v>
      </c>
      <c r="C23">
        <v>28927136</v>
      </c>
      <c r="D23">
        <v>28336884</v>
      </c>
      <c r="E23">
        <v>1</v>
      </c>
      <c r="F23">
        <v>1</v>
      </c>
      <c r="G23">
        <v>1</v>
      </c>
      <c r="H23">
        <v>2</v>
      </c>
      <c r="I23" t="s">
        <v>375</v>
      </c>
      <c r="J23" t="s">
        <v>376</v>
      </c>
      <c r="K23" t="s">
        <v>377</v>
      </c>
      <c r="L23">
        <v>1368</v>
      </c>
      <c r="N23">
        <v>1011</v>
      </c>
      <c r="O23" t="s">
        <v>366</v>
      </c>
      <c r="P23" t="s">
        <v>366</v>
      </c>
      <c r="Q23">
        <v>1</v>
      </c>
      <c r="W23">
        <v>0</v>
      </c>
      <c r="X23">
        <v>-1700234874</v>
      </c>
      <c r="Y23">
        <v>6.2400000000000004E-2</v>
      </c>
      <c r="AA23">
        <v>0</v>
      </c>
      <c r="AB23">
        <v>93.73</v>
      </c>
      <c r="AC23">
        <v>8.82</v>
      </c>
      <c r="AD23">
        <v>0</v>
      </c>
      <c r="AE23">
        <v>0</v>
      </c>
      <c r="AF23">
        <v>93.73</v>
      </c>
      <c r="AG23">
        <v>8.82</v>
      </c>
      <c r="AH23">
        <v>0</v>
      </c>
      <c r="AI23">
        <v>1</v>
      </c>
      <c r="AJ23">
        <v>1</v>
      </c>
      <c r="AK23">
        <v>1</v>
      </c>
      <c r="AL23">
        <v>1</v>
      </c>
      <c r="AN23">
        <v>0</v>
      </c>
      <c r="AO23">
        <v>1</v>
      </c>
      <c r="AP23">
        <v>1</v>
      </c>
      <c r="AQ23">
        <v>0</v>
      </c>
      <c r="AR23">
        <v>0</v>
      </c>
      <c r="AS23" t="s">
        <v>719</v>
      </c>
      <c r="AT23">
        <v>0.13</v>
      </c>
      <c r="AU23" t="s">
        <v>759</v>
      </c>
      <c r="AV23">
        <v>0</v>
      </c>
      <c r="AW23">
        <v>2</v>
      </c>
      <c r="AX23">
        <v>28927148</v>
      </c>
      <c r="AY23">
        <v>1</v>
      </c>
      <c r="AZ23">
        <v>0</v>
      </c>
      <c r="BA23">
        <v>23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CX23">
        <f>Y23*Source!I34</f>
        <v>0.33696000000000004</v>
      </c>
      <c r="CY23">
        <f>AB23</f>
        <v>93.73</v>
      </c>
      <c r="CZ23">
        <f>AF23</f>
        <v>93.73</v>
      </c>
      <c r="DA23">
        <f>AJ23</f>
        <v>1</v>
      </c>
      <c r="DB23">
        <v>0</v>
      </c>
    </row>
    <row r="24" spans="1:106" x14ac:dyDescent="0.2">
      <c r="A24">
        <f>ROW(Source!A34)</f>
        <v>34</v>
      </c>
      <c r="B24">
        <v>28925307</v>
      </c>
      <c r="C24">
        <v>28927136</v>
      </c>
      <c r="D24">
        <v>28336931</v>
      </c>
      <c r="E24">
        <v>1</v>
      </c>
      <c r="F24">
        <v>1</v>
      </c>
      <c r="G24">
        <v>1</v>
      </c>
      <c r="H24">
        <v>2</v>
      </c>
      <c r="I24" t="s">
        <v>378</v>
      </c>
      <c r="J24" t="s">
        <v>379</v>
      </c>
      <c r="K24" t="s">
        <v>380</v>
      </c>
      <c r="L24">
        <v>1368</v>
      </c>
      <c r="N24">
        <v>1011</v>
      </c>
      <c r="O24" t="s">
        <v>366</v>
      </c>
      <c r="P24" t="s">
        <v>366</v>
      </c>
      <c r="Q24">
        <v>1</v>
      </c>
      <c r="W24">
        <v>0</v>
      </c>
      <c r="X24">
        <v>-271470403</v>
      </c>
      <c r="Y24">
        <v>1.0944</v>
      </c>
      <c r="AA24">
        <v>0</v>
      </c>
      <c r="AB24">
        <v>91.79</v>
      </c>
      <c r="AC24">
        <v>11.84</v>
      </c>
      <c r="AD24">
        <v>0</v>
      </c>
      <c r="AE24">
        <v>0</v>
      </c>
      <c r="AF24">
        <v>91.79</v>
      </c>
      <c r="AG24">
        <v>11.84</v>
      </c>
      <c r="AH24">
        <v>0</v>
      </c>
      <c r="AI24">
        <v>1</v>
      </c>
      <c r="AJ24">
        <v>1</v>
      </c>
      <c r="AK24">
        <v>1</v>
      </c>
      <c r="AL24">
        <v>1</v>
      </c>
      <c r="AN24">
        <v>0</v>
      </c>
      <c r="AO24">
        <v>1</v>
      </c>
      <c r="AP24">
        <v>1</v>
      </c>
      <c r="AQ24">
        <v>0</v>
      </c>
      <c r="AR24">
        <v>0</v>
      </c>
      <c r="AS24" t="s">
        <v>719</v>
      </c>
      <c r="AT24">
        <v>2.2799999999999998</v>
      </c>
      <c r="AU24" t="s">
        <v>759</v>
      </c>
      <c r="AV24">
        <v>0</v>
      </c>
      <c r="AW24">
        <v>2</v>
      </c>
      <c r="AX24">
        <v>28927149</v>
      </c>
      <c r="AY24">
        <v>1</v>
      </c>
      <c r="AZ24">
        <v>0</v>
      </c>
      <c r="BA24">
        <v>24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CX24">
        <f>Y24*Source!I34</f>
        <v>5.9097600000000003</v>
      </c>
      <c r="CY24">
        <f>AB24</f>
        <v>91.79</v>
      </c>
      <c r="CZ24">
        <f>AF24</f>
        <v>91.79</v>
      </c>
      <c r="DA24">
        <f>AJ24</f>
        <v>1</v>
      </c>
      <c r="DB24">
        <v>0</v>
      </c>
    </row>
    <row r="25" spans="1:106" x14ac:dyDescent="0.2">
      <c r="A25">
        <f>ROW(Source!A34)</f>
        <v>34</v>
      </c>
      <c r="B25">
        <v>28925307</v>
      </c>
      <c r="C25">
        <v>28927136</v>
      </c>
      <c r="D25">
        <v>28337084</v>
      </c>
      <c r="E25">
        <v>1</v>
      </c>
      <c r="F25">
        <v>1</v>
      </c>
      <c r="G25">
        <v>1</v>
      </c>
      <c r="H25">
        <v>2</v>
      </c>
      <c r="I25" t="s">
        <v>381</v>
      </c>
      <c r="J25" t="s">
        <v>382</v>
      </c>
      <c r="K25" t="s">
        <v>383</v>
      </c>
      <c r="L25">
        <v>1368</v>
      </c>
      <c r="N25">
        <v>1011</v>
      </c>
      <c r="O25" t="s">
        <v>366</v>
      </c>
      <c r="P25" t="s">
        <v>366</v>
      </c>
      <c r="Q25">
        <v>1</v>
      </c>
      <c r="W25">
        <v>0</v>
      </c>
      <c r="X25">
        <v>-566827484</v>
      </c>
      <c r="Y25">
        <v>9.1200000000000003E-2</v>
      </c>
      <c r="AA25">
        <v>0</v>
      </c>
      <c r="AB25">
        <v>4.1100000000000003</v>
      </c>
      <c r="AC25">
        <v>0</v>
      </c>
      <c r="AD25">
        <v>0</v>
      </c>
      <c r="AE25">
        <v>0</v>
      </c>
      <c r="AF25">
        <v>4.1100000000000003</v>
      </c>
      <c r="AG25">
        <v>0</v>
      </c>
      <c r="AH25">
        <v>0</v>
      </c>
      <c r="AI25">
        <v>1</v>
      </c>
      <c r="AJ25">
        <v>1</v>
      </c>
      <c r="AK25">
        <v>1</v>
      </c>
      <c r="AL25">
        <v>1</v>
      </c>
      <c r="AN25">
        <v>0</v>
      </c>
      <c r="AO25">
        <v>1</v>
      </c>
      <c r="AP25">
        <v>1</v>
      </c>
      <c r="AQ25">
        <v>0</v>
      </c>
      <c r="AR25">
        <v>0</v>
      </c>
      <c r="AS25" t="s">
        <v>719</v>
      </c>
      <c r="AT25">
        <v>0.19</v>
      </c>
      <c r="AU25" t="s">
        <v>759</v>
      </c>
      <c r="AV25">
        <v>0</v>
      </c>
      <c r="AW25">
        <v>2</v>
      </c>
      <c r="AX25">
        <v>28927150</v>
      </c>
      <c r="AY25">
        <v>1</v>
      </c>
      <c r="AZ25">
        <v>0</v>
      </c>
      <c r="BA25">
        <v>25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CX25">
        <f>Y25*Source!I34</f>
        <v>0.49248000000000003</v>
      </c>
      <c r="CY25">
        <f>AB25</f>
        <v>4.1100000000000003</v>
      </c>
      <c r="CZ25">
        <f>AF25</f>
        <v>4.1100000000000003</v>
      </c>
      <c r="DA25">
        <f>AJ25</f>
        <v>1</v>
      </c>
      <c r="DB25">
        <v>0</v>
      </c>
    </row>
    <row r="26" spans="1:106" x14ac:dyDescent="0.2">
      <c r="A26">
        <f>ROW(Source!A34)</f>
        <v>34</v>
      </c>
      <c r="B26">
        <v>28925307</v>
      </c>
      <c r="C26">
        <v>28927136</v>
      </c>
      <c r="D26">
        <v>28337842</v>
      </c>
      <c r="E26">
        <v>1</v>
      </c>
      <c r="F26">
        <v>1</v>
      </c>
      <c r="G26">
        <v>1</v>
      </c>
      <c r="H26">
        <v>2</v>
      </c>
      <c r="I26" t="s">
        <v>384</v>
      </c>
      <c r="J26" t="s">
        <v>385</v>
      </c>
      <c r="K26" t="s">
        <v>386</v>
      </c>
      <c r="L26">
        <v>1368</v>
      </c>
      <c r="N26">
        <v>1011</v>
      </c>
      <c r="O26" t="s">
        <v>366</v>
      </c>
      <c r="P26" t="s">
        <v>366</v>
      </c>
      <c r="Q26">
        <v>1</v>
      </c>
      <c r="W26">
        <v>0</v>
      </c>
      <c r="X26">
        <v>1820267133</v>
      </c>
      <c r="Y26">
        <v>0.68159999999999998</v>
      </c>
      <c r="AA26">
        <v>0</v>
      </c>
      <c r="AB26">
        <v>102.48</v>
      </c>
      <c r="AC26">
        <v>11.84</v>
      </c>
      <c r="AD26">
        <v>0</v>
      </c>
      <c r="AE26">
        <v>0</v>
      </c>
      <c r="AF26">
        <v>102.48</v>
      </c>
      <c r="AG26">
        <v>11.84</v>
      </c>
      <c r="AH26">
        <v>0</v>
      </c>
      <c r="AI26">
        <v>1</v>
      </c>
      <c r="AJ26">
        <v>1</v>
      </c>
      <c r="AK26">
        <v>1</v>
      </c>
      <c r="AL26">
        <v>1</v>
      </c>
      <c r="AN26">
        <v>0</v>
      </c>
      <c r="AO26">
        <v>1</v>
      </c>
      <c r="AP26">
        <v>1</v>
      </c>
      <c r="AQ26">
        <v>0</v>
      </c>
      <c r="AR26">
        <v>0</v>
      </c>
      <c r="AS26" t="s">
        <v>719</v>
      </c>
      <c r="AT26">
        <v>1.42</v>
      </c>
      <c r="AU26" t="s">
        <v>759</v>
      </c>
      <c r="AV26">
        <v>0</v>
      </c>
      <c r="AW26">
        <v>2</v>
      </c>
      <c r="AX26">
        <v>28927151</v>
      </c>
      <c r="AY26">
        <v>1</v>
      </c>
      <c r="AZ26">
        <v>0</v>
      </c>
      <c r="BA26">
        <v>26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X26">
        <f>Y26*Source!I34</f>
        <v>3.6806400000000004</v>
      </c>
      <c r="CY26">
        <f>AB26</f>
        <v>102.48</v>
      </c>
      <c r="CZ26">
        <f>AF26</f>
        <v>102.48</v>
      </c>
      <c r="DA26">
        <f>AJ26</f>
        <v>1</v>
      </c>
      <c r="DB26">
        <v>0</v>
      </c>
    </row>
    <row r="27" spans="1:106" x14ac:dyDescent="0.2">
      <c r="A27">
        <f>ROW(Source!A34)</f>
        <v>34</v>
      </c>
      <c r="B27">
        <v>28925307</v>
      </c>
      <c r="C27">
        <v>28927136</v>
      </c>
      <c r="D27">
        <v>28292579</v>
      </c>
      <c r="E27">
        <v>1</v>
      </c>
      <c r="F27">
        <v>1</v>
      </c>
      <c r="G27">
        <v>1</v>
      </c>
      <c r="H27">
        <v>3</v>
      </c>
      <c r="I27" t="s">
        <v>387</v>
      </c>
      <c r="J27" t="s">
        <v>388</v>
      </c>
      <c r="K27" t="s">
        <v>389</v>
      </c>
      <c r="L27">
        <v>1339</v>
      </c>
      <c r="N27">
        <v>1007</v>
      </c>
      <c r="O27" t="s">
        <v>742</v>
      </c>
      <c r="P27" t="s">
        <v>742</v>
      </c>
      <c r="Q27">
        <v>1</v>
      </c>
      <c r="W27">
        <v>0</v>
      </c>
      <c r="X27">
        <v>2110117875</v>
      </c>
      <c r="Y27">
        <v>0</v>
      </c>
      <c r="AA27">
        <v>2893.86</v>
      </c>
      <c r="AB27">
        <v>0</v>
      </c>
      <c r="AC27">
        <v>0</v>
      </c>
      <c r="AD27">
        <v>0</v>
      </c>
      <c r="AE27">
        <v>2893.86</v>
      </c>
      <c r="AF27">
        <v>0</v>
      </c>
      <c r="AG27">
        <v>0</v>
      </c>
      <c r="AH27">
        <v>0</v>
      </c>
      <c r="AI27">
        <v>1</v>
      </c>
      <c r="AJ27">
        <v>1</v>
      </c>
      <c r="AK27">
        <v>1</v>
      </c>
      <c r="AL27">
        <v>1</v>
      </c>
      <c r="AN27">
        <v>0</v>
      </c>
      <c r="AO27">
        <v>1</v>
      </c>
      <c r="AP27">
        <v>1</v>
      </c>
      <c r="AQ27">
        <v>0</v>
      </c>
      <c r="AR27">
        <v>0</v>
      </c>
      <c r="AS27" t="s">
        <v>719</v>
      </c>
      <c r="AT27">
        <v>0.1</v>
      </c>
      <c r="AU27" t="s">
        <v>758</v>
      </c>
      <c r="AV27">
        <v>0</v>
      </c>
      <c r="AW27">
        <v>2</v>
      </c>
      <c r="AX27">
        <v>28927152</v>
      </c>
      <c r="AY27">
        <v>1</v>
      </c>
      <c r="AZ27">
        <v>0</v>
      </c>
      <c r="BA27">
        <v>27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CX27">
        <f>Y27*Source!I34</f>
        <v>0</v>
      </c>
      <c r="CY27">
        <f>AA27</f>
        <v>2893.86</v>
      </c>
      <c r="CZ27">
        <f>AE27</f>
        <v>2893.86</v>
      </c>
      <c r="DA27">
        <f>AI27</f>
        <v>1</v>
      </c>
      <c r="DB27">
        <v>0</v>
      </c>
    </row>
    <row r="28" spans="1:106" x14ac:dyDescent="0.2">
      <c r="A28">
        <f>ROW(Source!A34)</f>
        <v>34</v>
      </c>
      <c r="B28">
        <v>28925307</v>
      </c>
      <c r="C28">
        <v>28927136</v>
      </c>
      <c r="D28">
        <v>28294400</v>
      </c>
      <c r="E28">
        <v>1</v>
      </c>
      <c r="F28">
        <v>1</v>
      </c>
      <c r="G28">
        <v>1</v>
      </c>
      <c r="H28">
        <v>3</v>
      </c>
      <c r="I28" t="s">
        <v>390</v>
      </c>
      <c r="J28" t="s">
        <v>391</v>
      </c>
      <c r="K28" t="s">
        <v>392</v>
      </c>
      <c r="L28">
        <v>1348</v>
      </c>
      <c r="N28">
        <v>1009</v>
      </c>
      <c r="O28" t="s">
        <v>61</v>
      </c>
      <c r="P28" t="s">
        <v>61</v>
      </c>
      <c r="Q28">
        <v>1000</v>
      </c>
      <c r="W28">
        <v>0</v>
      </c>
      <c r="X28">
        <v>-196868199</v>
      </c>
      <c r="Y28">
        <v>0</v>
      </c>
      <c r="AA28">
        <v>11972.17</v>
      </c>
      <c r="AB28">
        <v>0</v>
      </c>
      <c r="AC28">
        <v>0</v>
      </c>
      <c r="AD28">
        <v>0</v>
      </c>
      <c r="AE28">
        <v>11972.17</v>
      </c>
      <c r="AF28">
        <v>0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N28">
        <v>0</v>
      </c>
      <c r="AO28">
        <v>1</v>
      </c>
      <c r="AP28">
        <v>1</v>
      </c>
      <c r="AQ28">
        <v>0</v>
      </c>
      <c r="AR28">
        <v>0</v>
      </c>
      <c r="AS28" t="s">
        <v>719</v>
      </c>
      <c r="AT28">
        <v>0.02</v>
      </c>
      <c r="AU28" t="s">
        <v>758</v>
      </c>
      <c r="AV28">
        <v>0</v>
      </c>
      <c r="AW28">
        <v>2</v>
      </c>
      <c r="AX28">
        <v>28927153</v>
      </c>
      <c r="AY28">
        <v>1</v>
      </c>
      <c r="AZ28">
        <v>0</v>
      </c>
      <c r="BA28">
        <v>28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CX28">
        <f>Y28*Source!I34</f>
        <v>0</v>
      </c>
      <c r="CY28">
        <f>AA28</f>
        <v>11972.17</v>
      </c>
      <c r="CZ28">
        <f>AE28</f>
        <v>11972.17</v>
      </c>
      <c r="DA28">
        <f>AI28</f>
        <v>1</v>
      </c>
      <c r="DB28">
        <v>0</v>
      </c>
    </row>
    <row r="29" spans="1:106" x14ac:dyDescent="0.2">
      <c r="A29">
        <f>ROW(Source!A35)</f>
        <v>35</v>
      </c>
      <c r="B29">
        <v>28925308</v>
      </c>
      <c r="C29">
        <v>28927136</v>
      </c>
      <c r="D29">
        <v>28424803</v>
      </c>
      <c r="E29">
        <v>1</v>
      </c>
      <c r="F29">
        <v>1</v>
      </c>
      <c r="G29">
        <v>1</v>
      </c>
      <c r="H29">
        <v>1</v>
      </c>
      <c r="I29" t="s">
        <v>373</v>
      </c>
      <c r="J29" t="s">
        <v>719</v>
      </c>
      <c r="K29" t="s">
        <v>374</v>
      </c>
      <c r="L29">
        <v>1191</v>
      </c>
      <c r="N29">
        <v>1013</v>
      </c>
      <c r="O29" t="s">
        <v>360</v>
      </c>
      <c r="P29" t="s">
        <v>360</v>
      </c>
      <c r="Q29">
        <v>1</v>
      </c>
      <c r="W29">
        <v>0</v>
      </c>
      <c r="X29">
        <v>2010026284</v>
      </c>
      <c r="Y29">
        <v>9.297600000000001</v>
      </c>
      <c r="AA29">
        <v>0</v>
      </c>
      <c r="AB29">
        <v>0</v>
      </c>
      <c r="AC29">
        <v>0</v>
      </c>
      <c r="AD29">
        <v>153.86000000000001</v>
      </c>
      <c r="AE29">
        <v>0</v>
      </c>
      <c r="AF29">
        <v>0</v>
      </c>
      <c r="AG29">
        <v>0</v>
      </c>
      <c r="AH29">
        <v>8.2899999999999991</v>
      </c>
      <c r="AI29">
        <v>1</v>
      </c>
      <c r="AJ29">
        <v>1</v>
      </c>
      <c r="AK29">
        <v>1</v>
      </c>
      <c r="AL29">
        <v>18.559999999999999</v>
      </c>
      <c r="AN29">
        <v>0</v>
      </c>
      <c r="AO29">
        <v>1</v>
      </c>
      <c r="AP29">
        <v>1</v>
      </c>
      <c r="AQ29">
        <v>0</v>
      </c>
      <c r="AR29">
        <v>0</v>
      </c>
      <c r="AS29" t="s">
        <v>719</v>
      </c>
      <c r="AT29">
        <v>19.37</v>
      </c>
      <c r="AU29" t="s">
        <v>759</v>
      </c>
      <c r="AV29">
        <v>1</v>
      </c>
      <c r="AW29">
        <v>2</v>
      </c>
      <c r="AX29">
        <v>28927146</v>
      </c>
      <c r="AY29">
        <v>1</v>
      </c>
      <c r="AZ29">
        <v>0</v>
      </c>
      <c r="BA29">
        <v>30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CX29">
        <f>Y29*Source!I35</f>
        <v>50.207040000000006</v>
      </c>
      <c r="CY29">
        <f>AD29</f>
        <v>153.86000000000001</v>
      </c>
      <c r="CZ29">
        <f>AH29</f>
        <v>8.2899999999999991</v>
      </c>
      <c r="DA29">
        <f>AL29</f>
        <v>18.559999999999999</v>
      </c>
      <c r="DB29">
        <v>0</v>
      </c>
    </row>
    <row r="30" spans="1:106" x14ac:dyDescent="0.2">
      <c r="A30">
        <f>ROW(Source!A35)</f>
        <v>35</v>
      </c>
      <c r="B30">
        <v>28925308</v>
      </c>
      <c r="C30">
        <v>28927136</v>
      </c>
      <c r="D30">
        <v>28419515</v>
      </c>
      <c r="E30">
        <v>1</v>
      </c>
      <c r="F30">
        <v>1</v>
      </c>
      <c r="G30">
        <v>1</v>
      </c>
      <c r="H30">
        <v>1</v>
      </c>
      <c r="I30" t="s">
        <v>361</v>
      </c>
      <c r="J30" t="s">
        <v>719</v>
      </c>
      <c r="K30" t="s">
        <v>362</v>
      </c>
      <c r="L30">
        <v>1191</v>
      </c>
      <c r="N30">
        <v>1013</v>
      </c>
      <c r="O30" t="s">
        <v>360</v>
      </c>
      <c r="P30" t="s">
        <v>360</v>
      </c>
      <c r="Q30">
        <v>1</v>
      </c>
      <c r="W30">
        <v>0</v>
      </c>
      <c r="X30">
        <v>-383101862</v>
      </c>
      <c r="Y30">
        <v>3.83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1</v>
      </c>
      <c r="AJ30">
        <v>1</v>
      </c>
      <c r="AK30">
        <v>18.559999999999999</v>
      </c>
      <c r="AL30">
        <v>1</v>
      </c>
      <c r="AN30">
        <v>0</v>
      </c>
      <c r="AO30">
        <v>1</v>
      </c>
      <c r="AP30">
        <v>0</v>
      </c>
      <c r="AQ30">
        <v>0</v>
      </c>
      <c r="AR30">
        <v>0</v>
      </c>
      <c r="AS30" t="s">
        <v>719</v>
      </c>
      <c r="AT30">
        <v>3.83</v>
      </c>
      <c r="AU30" t="s">
        <v>719</v>
      </c>
      <c r="AV30">
        <v>2</v>
      </c>
      <c r="AW30">
        <v>2</v>
      </c>
      <c r="AX30">
        <v>28927147</v>
      </c>
      <c r="AY30">
        <v>1</v>
      </c>
      <c r="AZ30">
        <v>2048</v>
      </c>
      <c r="BA30">
        <v>31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CX30">
        <f>Y30*Source!I35</f>
        <v>20.682000000000002</v>
      </c>
      <c r="CY30">
        <f>AD30</f>
        <v>0</v>
      </c>
      <c r="CZ30">
        <f>AH30</f>
        <v>0</v>
      </c>
      <c r="DA30">
        <f>AL30</f>
        <v>1</v>
      </c>
      <c r="DB30">
        <v>0</v>
      </c>
    </row>
    <row r="31" spans="1:106" x14ac:dyDescent="0.2">
      <c r="A31">
        <f>ROW(Source!A35)</f>
        <v>35</v>
      </c>
      <c r="B31">
        <v>28925308</v>
      </c>
      <c r="C31">
        <v>28927136</v>
      </c>
      <c r="D31">
        <v>28336884</v>
      </c>
      <c r="E31">
        <v>1</v>
      </c>
      <c r="F31">
        <v>1</v>
      </c>
      <c r="G31">
        <v>1</v>
      </c>
      <c r="H31">
        <v>2</v>
      </c>
      <c r="I31" t="s">
        <v>375</v>
      </c>
      <c r="J31" t="s">
        <v>376</v>
      </c>
      <c r="K31" t="s">
        <v>377</v>
      </c>
      <c r="L31">
        <v>1368</v>
      </c>
      <c r="N31">
        <v>1011</v>
      </c>
      <c r="O31" t="s">
        <v>366</v>
      </c>
      <c r="P31" t="s">
        <v>366</v>
      </c>
      <c r="Q31">
        <v>1</v>
      </c>
      <c r="W31">
        <v>0</v>
      </c>
      <c r="X31">
        <v>-1700234874</v>
      </c>
      <c r="Y31">
        <v>6.2400000000000004E-2</v>
      </c>
      <c r="AA31">
        <v>0</v>
      </c>
      <c r="AB31">
        <v>721.72</v>
      </c>
      <c r="AC31">
        <v>163.69999999999999</v>
      </c>
      <c r="AD31">
        <v>0</v>
      </c>
      <c r="AE31">
        <v>0</v>
      </c>
      <c r="AF31">
        <v>93.73</v>
      </c>
      <c r="AG31">
        <v>8.82</v>
      </c>
      <c r="AH31">
        <v>0</v>
      </c>
      <c r="AI31">
        <v>1</v>
      </c>
      <c r="AJ31">
        <v>7.7</v>
      </c>
      <c r="AK31">
        <v>18.559999999999999</v>
      </c>
      <c r="AL31">
        <v>1</v>
      </c>
      <c r="AN31">
        <v>0</v>
      </c>
      <c r="AO31">
        <v>1</v>
      </c>
      <c r="AP31">
        <v>1</v>
      </c>
      <c r="AQ31">
        <v>0</v>
      </c>
      <c r="AR31">
        <v>0</v>
      </c>
      <c r="AS31" t="s">
        <v>719</v>
      </c>
      <c r="AT31">
        <v>0.13</v>
      </c>
      <c r="AU31" t="s">
        <v>759</v>
      </c>
      <c r="AV31">
        <v>0</v>
      </c>
      <c r="AW31">
        <v>2</v>
      </c>
      <c r="AX31">
        <v>28927148</v>
      </c>
      <c r="AY31">
        <v>1</v>
      </c>
      <c r="AZ31">
        <v>0</v>
      </c>
      <c r="BA31">
        <v>32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X31">
        <f>Y31*Source!I35</f>
        <v>0.33696000000000004</v>
      </c>
      <c r="CY31">
        <f>AB31</f>
        <v>721.72</v>
      </c>
      <c r="CZ31">
        <f>AF31</f>
        <v>93.73</v>
      </c>
      <c r="DA31">
        <f>AJ31</f>
        <v>7.7</v>
      </c>
      <c r="DB31">
        <v>0</v>
      </c>
    </row>
    <row r="32" spans="1:106" x14ac:dyDescent="0.2">
      <c r="A32">
        <f>ROW(Source!A35)</f>
        <v>35</v>
      </c>
      <c r="B32">
        <v>28925308</v>
      </c>
      <c r="C32">
        <v>28927136</v>
      </c>
      <c r="D32">
        <v>28336931</v>
      </c>
      <c r="E32">
        <v>1</v>
      </c>
      <c r="F32">
        <v>1</v>
      </c>
      <c r="G32">
        <v>1</v>
      </c>
      <c r="H32">
        <v>2</v>
      </c>
      <c r="I32" t="s">
        <v>378</v>
      </c>
      <c r="J32" t="s">
        <v>379</v>
      </c>
      <c r="K32" t="s">
        <v>380</v>
      </c>
      <c r="L32">
        <v>1368</v>
      </c>
      <c r="N32">
        <v>1011</v>
      </c>
      <c r="O32" t="s">
        <v>366</v>
      </c>
      <c r="P32" t="s">
        <v>366</v>
      </c>
      <c r="Q32">
        <v>1</v>
      </c>
      <c r="W32">
        <v>0</v>
      </c>
      <c r="X32">
        <v>-271470403</v>
      </c>
      <c r="Y32">
        <v>1.0944</v>
      </c>
      <c r="AA32">
        <v>0</v>
      </c>
      <c r="AB32">
        <v>706.78</v>
      </c>
      <c r="AC32">
        <v>219.75</v>
      </c>
      <c r="AD32">
        <v>0</v>
      </c>
      <c r="AE32">
        <v>0</v>
      </c>
      <c r="AF32">
        <v>91.79</v>
      </c>
      <c r="AG32">
        <v>11.84</v>
      </c>
      <c r="AH32">
        <v>0</v>
      </c>
      <c r="AI32">
        <v>1</v>
      </c>
      <c r="AJ32">
        <v>7.7</v>
      </c>
      <c r="AK32">
        <v>18.559999999999999</v>
      </c>
      <c r="AL32">
        <v>1</v>
      </c>
      <c r="AN32">
        <v>0</v>
      </c>
      <c r="AO32">
        <v>1</v>
      </c>
      <c r="AP32">
        <v>1</v>
      </c>
      <c r="AQ32">
        <v>0</v>
      </c>
      <c r="AR32">
        <v>0</v>
      </c>
      <c r="AS32" t="s">
        <v>719</v>
      </c>
      <c r="AT32">
        <v>2.2799999999999998</v>
      </c>
      <c r="AU32" t="s">
        <v>759</v>
      </c>
      <c r="AV32">
        <v>0</v>
      </c>
      <c r="AW32">
        <v>2</v>
      </c>
      <c r="AX32">
        <v>28927149</v>
      </c>
      <c r="AY32">
        <v>1</v>
      </c>
      <c r="AZ32">
        <v>0</v>
      </c>
      <c r="BA32">
        <v>33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CX32">
        <f>Y32*Source!I35</f>
        <v>5.9097600000000003</v>
      </c>
      <c r="CY32">
        <f>AB32</f>
        <v>706.78</v>
      </c>
      <c r="CZ32">
        <f>AF32</f>
        <v>91.79</v>
      </c>
      <c r="DA32">
        <f>AJ32</f>
        <v>7.7</v>
      </c>
      <c r="DB32">
        <v>0</v>
      </c>
    </row>
    <row r="33" spans="1:106" x14ac:dyDescent="0.2">
      <c r="A33">
        <f>ROW(Source!A35)</f>
        <v>35</v>
      </c>
      <c r="B33">
        <v>28925308</v>
      </c>
      <c r="C33">
        <v>28927136</v>
      </c>
      <c r="D33">
        <v>28337084</v>
      </c>
      <c r="E33">
        <v>1</v>
      </c>
      <c r="F33">
        <v>1</v>
      </c>
      <c r="G33">
        <v>1</v>
      </c>
      <c r="H33">
        <v>2</v>
      </c>
      <c r="I33" t="s">
        <v>381</v>
      </c>
      <c r="J33" t="s">
        <v>382</v>
      </c>
      <c r="K33" t="s">
        <v>383</v>
      </c>
      <c r="L33">
        <v>1368</v>
      </c>
      <c r="N33">
        <v>1011</v>
      </c>
      <c r="O33" t="s">
        <v>366</v>
      </c>
      <c r="P33" t="s">
        <v>366</v>
      </c>
      <c r="Q33">
        <v>1</v>
      </c>
      <c r="W33">
        <v>0</v>
      </c>
      <c r="X33">
        <v>-566827484</v>
      </c>
      <c r="Y33">
        <v>9.1200000000000003E-2</v>
      </c>
      <c r="AA33">
        <v>0</v>
      </c>
      <c r="AB33">
        <v>31.65</v>
      </c>
      <c r="AC33">
        <v>0</v>
      </c>
      <c r="AD33">
        <v>0</v>
      </c>
      <c r="AE33">
        <v>0</v>
      </c>
      <c r="AF33">
        <v>4.1100000000000003</v>
      </c>
      <c r="AG33">
        <v>0</v>
      </c>
      <c r="AH33">
        <v>0</v>
      </c>
      <c r="AI33">
        <v>1</v>
      </c>
      <c r="AJ33">
        <v>7.7</v>
      </c>
      <c r="AK33">
        <v>18.559999999999999</v>
      </c>
      <c r="AL33">
        <v>1</v>
      </c>
      <c r="AN33">
        <v>0</v>
      </c>
      <c r="AO33">
        <v>1</v>
      </c>
      <c r="AP33">
        <v>1</v>
      </c>
      <c r="AQ33">
        <v>0</v>
      </c>
      <c r="AR33">
        <v>0</v>
      </c>
      <c r="AS33" t="s">
        <v>719</v>
      </c>
      <c r="AT33">
        <v>0.19</v>
      </c>
      <c r="AU33" t="s">
        <v>759</v>
      </c>
      <c r="AV33">
        <v>0</v>
      </c>
      <c r="AW33">
        <v>2</v>
      </c>
      <c r="AX33">
        <v>28927150</v>
      </c>
      <c r="AY33">
        <v>1</v>
      </c>
      <c r="AZ33">
        <v>0</v>
      </c>
      <c r="BA33">
        <v>34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CX33">
        <f>Y33*Source!I35</f>
        <v>0.49248000000000003</v>
      </c>
      <c r="CY33">
        <f>AB33</f>
        <v>31.65</v>
      </c>
      <c r="CZ33">
        <f>AF33</f>
        <v>4.1100000000000003</v>
      </c>
      <c r="DA33">
        <f>AJ33</f>
        <v>7.7</v>
      </c>
      <c r="DB33">
        <v>0</v>
      </c>
    </row>
    <row r="34" spans="1:106" x14ac:dyDescent="0.2">
      <c r="A34">
        <f>ROW(Source!A35)</f>
        <v>35</v>
      </c>
      <c r="B34">
        <v>28925308</v>
      </c>
      <c r="C34">
        <v>28927136</v>
      </c>
      <c r="D34">
        <v>28337842</v>
      </c>
      <c r="E34">
        <v>1</v>
      </c>
      <c r="F34">
        <v>1</v>
      </c>
      <c r="G34">
        <v>1</v>
      </c>
      <c r="H34">
        <v>2</v>
      </c>
      <c r="I34" t="s">
        <v>384</v>
      </c>
      <c r="J34" t="s">
        <v>385</v>
      </c>
      <c r="K34" t="s">
        <v>386</v>
      </c>
      <c r="L34">
        <v>1368</v>
      </c>
      <c r="N34">
        <v>1011</v>
      </c>
      <c r="O34" t="s">
        <v>366</v>
      </c>
      <c r="P34" t="s">
        <v>366</v>
      </c>
      <c r="Q34">
        <v>1</v>
      </c>
      <c r="W34">
        <v>0</v>
      </c>
      <c r="X34">
        <v>1820267133</v>
      </c>
      <c r="Y34">
        <v>0.68159999999999998</v>
      </c>
      <c r="AA34">
        <v>0</v>
      </c>
      <c r="AB34">
        <v>789.1</v>
      </c>
      <c r="AC34">
        <v>219.75</v>
      </c>
      <c r="AD34">
        <v>0</v>
      </c>
      <c r="AE34">
        <v>0</v>
      </c>
      <c r="AF34">
        <v>102.48</v>
      </c>
      <c r="AG34">
        <v>11.84</v>
      </c>
      <c r="AH34">
        <v>0</v>
      </c>
      <c r="AI34">
        <v>1</v>
      </c>
      <c r="AJ34">
        <v>7.7</v>
      </c>
      <c r="AK34">
        <v>18.559999999999999</v>
      </c>
      <c r="AL34">
        <v>1</v>
      </c>
      <c r="AN34">
        <v>0</v>
      </c>
      <c r="AO34">
        <v>1</v>
      </c>
      <c r="AP34">
        <v>1</v>
      </c>
      <c r="AQ34">
        <v>0</v>
      </c>
      <c r="AR34">
        <v>0</v>
      </c>
      <c r="AS34" t="s">
        <v>719</v>
      </c>
      <c r="AT34">
        <v>1.42</v>
      </c>
      <c r="AU34" t="s">
        <v>759</v>
      </c>
      <c r="AV34">
        <v>0</v>
      </c>
      <c r="AW34">
        <v>2</v>
      </c>
      <c r="AX34">
        <v>28927151</v>
      </c>
      <c r="AY34">
        <v>1</v>
      </c>
      <c r="AZ34">
        <v>0</v>
      </c>
      <c r="BA34">
        <v>35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CX34">
        <f>Y34*Source!I35</f>
        <v>3.6806400000000004</v>
      </c>
      <c r="CY34">
        <f>AB34</f>
        <v>789.1</v>
      </c>
      <c r="CZ34">
        <f>AF34</f>
        <v>102.48</v>
      </c>
      <c r="DA34">
        <f>AJ34</f>
        <v>7.7</v>
      </c>
      <c r="DB34">
        <v>0</v>
      </c>
    </row>
    <row r="35" spans="1:106" x14ac:dyDescent="0.2">
      <c r="A35">
        <f>ROW(Source!A35)</f>
        <v>35</v>
      </c>
      <c r="B35">
        <v>28925308</v>
      </c>
      <c r="C35">
        <v>28927136</v>
      </c>
      <c r="D35">
        <v>28292579</v>
      </c>
      <c r="E35">
        <v>1</v>
      </c>
      <c r="F35">
        <v>1</v>
      </c>
      <c r="G35">
        <v>1</v>
      </c>
      <c r="H35">
        <v>3</v>
      </c>
      <c r="I35" t="s">
        <v>387</v>
      </c>
      <c r="J35" t="s">
        <v>388</v>
      </c>
      <c r="K35" t="s">
        <v>389</v>
      </c>
      <c r="L35">
        <v>1339</v>
      </c>
      <c r="N35">
        <v>1007</v>
      </c>
      <c r="O35" t="s">
        <v>742</v>
      </c>
      <c r="P35" t="s">
        <v>742</v>
      </c>
      <c r="Q35">
        <v>1</v>
      </c>
      <c r="W35">
        <v>0</v>
      </c>
      <c r="X35">
        <v>2110117875</v>
      </c>
      <c r="Y35">
        <v>0</v>
      </c>
      <c r="AA35">
        <v>15077.01</v>
      </c>
      <c r="AB35">
        <v>0</v>
      </c>
      <c r="AC35">
        <v>0</v>
      </c>
      <c r="AD35">
        <v>0</v>
      </c>
      <c r="AE35">
        <v>2893.86</v>
      </c>
      <c r="AF35">
        <v>0</v>
      </c>
      <c r="AG35">
        <v>0</v>
      </c>
      <c r="AH35">
        <v>0</v>
      </c>
      <c r="AI35">
        <v>5.21</v>
      </c>
      <c r="AJ35">
        <v>1</v>
      </c>
      <c r="AK35">
        <v>1</v>
      </c>
      <c r="AL35">
        <v>1</v>
      </c>
      <c r="AN35">
        <v>0</v>
      </c>
      <c r="AO35">
        <v>1</v>
      </c>
      <c r="AP35">
        <v>1</v>
      </c>
      <c r="AQ35">
        <v>0</v>
      </c>
      <c r="AR35">
        <v>0</v>
      </c>
      <c r="AS35" t="s">
        <v>719</v>
      </c>
      <c r="AT35">
        <v>0.1</v>
      </c>
      <c r="AU35" t="s">
        <v>758</v>
      </c>
      <c r="AV35">
        <v>0</v>
      </c>
      <c r="AW35">
        <v>2</v>
      </c>
      <c r="AX35">
        <v>28927152</v>
      </c>
      <c r="AY35">
        <v>1</v>
      </c>
      <c r="AZ35">
        <v>0</v>
      </c>
      <c r="BA35">
        <v>36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CX35">
        <f>Y35*Source!I35</f>
        <v>0</v>
      </c>
      <c r="CY35">
        <f>AA35</f>
        <v>15077.01</v>
      </c>
      <c r="CZ35">
        <f>AE35</f>
        <v>2893.86</v>
      </c>
      <c r="DA35">
        <f>AI35</f>
        <v>5.21</v>
      </c>
      <c r="DB35">
        <v>0</v>
      </c>
    </row>
    <row r="36" spans="1:106" x14ac:dyDescent="0.2">
      <c r="A36">
        <f>ROW(Source!A35)</f>
        <v>35</v>
      </c>
      <c r="B36">
        <v>28925308</v>
      </c>
      <c r="C36">
        <v>28927136</v>
      </c>
      <c r="D36">
        <v>28294400</v>
      </c>
      <c r="E36">
        <v>1</v>
      </c>
      <c r="F36">
        <v>1</v>
      </c>
      <c r="G36">
        <v>1</v>
      </c>
      <c r="H36">
        <v>3</v>
      </c>
      <c r="I36" t="s">
        <v>390</v>
      </c>
      <c r="J36" t="s">
        <v>391</v>
      </c>
      <c r="K36" t="s">
        <v>392</v>
      </c>
      <c r="L36">
        <v>1348</v>
      </c>
      <c r="N36">
        <v>1009</v>
      </c>
      <c r="O36" t="s">
        <v>61</v>
      </c>
      <c r="P36" t="s">
        <v>61</v>
      </c>
      <c r="Q36">
        <v>1000</v>
      </c>
      <c r="W36">
        <v>0</v>
      </c>
      <c r="X36">
        <v>-196868199</v>
      </c>
      <c r="Y36">
        <v>0</v>
      </c>
      <c r="AA36">
        <v>62375.01</v>
      </c>
      <c r="AB36">
        <v>0</v>
      </c>
      <c r="AC36">
        <v>0</v>
      </c>
      <c r="AD36">
        <v>0</v>
      </c>
      <c r="AE36">
        <v>11972.17</v>
      </c>
      <c r="AF36">
        <v>0</v>
      </c>
      <c r="AG36">
        <v>0</v>
      </c>
      <c r="AH36">
        <v>0</v>
      </c>
      <c r="AI36">
        <v>5.21</v>
      </c>
      <c r="AJ36">
        <v>1</v>
      </c>
      <c r="AK36">
        <v>1</v>
      </c>
      <c r="AL36">
        <v>1</v>
      </c>
      <c r="AN36">
        <v>0</v>
      </c>
      <c r="AO36">
        <v>1</v>
      </c>
      <c r="AP36">
        <v>1</v>
      </c>
      <c r="AQ36">
        <v>0</v>
      </c>
      <c r="AR36">
        <v>0</v>
      </c>
      <c r="AS36" t="s">
        <v>719</v>
      </c>
      <c r="AT36">
        <v>0.02</v>
      </c>
      <c r="AU36" t="s">
        <v>758</v>
      </c>
      <c r="AV36">
        <v>0</v>
      </c>
      <c r="AW36">
        <v>2</v>
      </c>
      <c r="AX36">
        <v>28927153</v>
      </c>
      <c r="AY36">
        <v>1</v>
      </c>
      <c r="AZ36">
        <v>0</v>
      </c>
      <c r="BA36">
        <v>37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X36">
        <f>Y36*Source!I35</f>
        <v>0</v>
      </c>
      <c r="CY36">
        <f>AA36</f>
        <v>62375.01</v>
      </c>
      <c r="CZ36">
        <f>AE36</f>
        <v>11972.17</v>
      </c>
      <c r="DA36">
        <f>AI36</f>
        <v>5.21</v>
      </c>
      <c r="DB36">
        <v>0</v>
      </c>
    </row>
    <row r="37" spans="1:106" x14ac:dyDescent="0.2">
      <c r="A37">
        <f>ROW(Source!A36)</f>
        <v>36</v>
      </c>
      <c r="B37">
        <v>28925307</v>
      </c>
      <c r="C37">
        <v>28927156</v>
      </c>
      <c r="D37">
        <v>28435420</v>
      </c>
      <c r="E37">
        <v>1</v>
      </c>
      <c r="F37">
        <v>1</v>
      </c>
      <c r="G37">
        <v>1</v>
      </c>
      <c r="H37">
        <v>1</v>
      </c>
      <c r="I37" t="s">
        <v>393</v>
      </c>
      <c r="J37" t="s">
        <v>719</v>
      </c>
      <c r="K37" t="s">
        <v>394</v>
      </c>
      <c r="L37">
        <v>1191</v>
      </c>
      <c r="N37">
        <v>1013</v>
      </c>
      <c r="O37" t="s">
        <v>360</v>
      </c>
      <c r="P37" t="s">
        <v>360</v>
      </c>
      <c r="Q37">
        <v>1</v>
      </c>
      <c r="W37">
        <v>0</v>
      </c>
      <c r="X37">
        <v>2034902790</v>
      </c>
      <c r="Y37">
        <v>21.667200000000001</v>
      </c>
      <c r="AA37">
        <v>0</v>
      </c>
      <c r="AB37">
        <v>0</v>
      </c>
      <c r="AC37">
        <v>0</v>
      </c>
      <c r="AD37">
        <v>8.85</v>
      </c>
      <c r="AE37">
        <v>0</v>
      </c>
      <c r="AF37">
        <v>0</v>
      </c>
      <c r="AG37">
        <v>0</v>
      </c>
      <c r="AH37">
        <v>8.85</v>
      </c>
      <c r="AI37">
        <v>1</v>
      </c>
      <c r="AJ37">
        <v>1</v>
      </c>
      <c r="AK37">
        <v>1</v>
      </c>
      <c r="AL37">
        <v>1</v>
      </c>
      <c r="AN37">
        <v>0</v>
      </c>
      <c r="AO37">
        <v>1</v>
      </c>
      <c r="AP37">
        <v>1</v>
      </c>
      <c r="AQ37">
        <v>0</v>
      </c>
      <c r="AR37">
        <v>0</v>
      </c>
      <c r="AS37" t="s">
        <v>719</v>
      </c>
      <c r="AT37">
        <v>45.14</v>
      </c>
      <c r="AU37" t="s">
        <v>765</v>
      </c>
      <c r="AV37">
        <v>1</v>
      </c>
      <c r="AW37">
        <v>2</v>
      </c>
      <c r="AX37">
        <v>28927169</v>
      </c>
      <c r="AY37">
        <v>1</v>
      </c>
      <c r="AZ37">
        <v>0</v>
      </c>
      <c r="BA37">
        <v>39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CX37">
        <f>Y37*Source!I36</f>
        <v>58.501440000000009</v>
      </c>
      <c r="CY37">
        <f>AD37</f>
        <v>8.85</v>
      </c>
      <c r="CZ37">
        <f>AH37</f>
        <v>8.85</v>
      </c>
      <c r="DA37">
        <f>AL37</f>
        <v>1</v>
      </c>
      <c r="DB37">
        <v>0</v>
      </c>
    </row>
    <row r="38" spans="1:106" x14ac:dyDescent="0.2">
      <c r="A38">
        <f>ROW(Source!A36)</f>
        <v>36</v>
      </c>
      <c r="B38">
        <v>28925307</v>
      </c>
      <c r="C38">
        <v>28927156</v>
      </c>
      <c r="D38">
        <v>28419515</v>
      </c>
      <c r="E38">
        <v>1</v>
      </c>
      <c r="F38">
        <v>1</v>
      </c>
      <c r="G38">
        <v>1</v>
      </c>
      <c r="H38">
        <v>1</v>
      </c>
      <c r="I38" t="s">
        <v>361</v>
      </c>
      <c r="J38" t="s">
        <v>719</v>
      </c>
      <c r="K38" t="s">
        <v>362</v>
      </c>
      <c r="L38">
        <v>1191</v>
      </c>
      <c r="N38">
        <v>1013</v>
      </c>
      <c r="O38" t="s">
        <v>360</v>
      </c>
      <c r="P38" t="s">
        <v>360</v>
      </c>
      <c r="Q38">
        <v>1</v>
      </c>
      <c r="W38">
        <v>0</v>
      </c>
      <c r="X38">
        <v>-383101862</v>
      </c>
      <c r="Y38">
        <v>8.7899999999999991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1</v>
      </c>
      <c r="AJ38">
        <v>1</v>
      </c>
      <c r="AK38">
        <v>1</v>
      </c>
      <c r="AL38">
        <v>1</v>
      </c>
      <c r="AN38">
        <v>0</v>
      </c>
      <c r="AO38">
        <v>1</v>
      </c>
      <c r="AP38">
        <v>0</v>
      </c>
      <c r="AQ38">
        <v>0</v>
      </c>
      <c r="AR38">
        <v>0</v>
      </c>
      <c r="AS38" t="s">
        <v>719</v>
      </c>
      <c r="AT38">
        <v>8.7899999999999991</v>
      </c>
      <c r="AU38" t="s">
        <v>719</v>
      </c>
      <c r="AV38">
        <v>2</v>
      </c>
      <c r="AW38">
        <v>2</v>
      </c>
      <c r="AX38">
        <v>28927170</v>
      </c>
      <c r="AY38">
        <v>1</v>
      </c>
      <c r="AZ38">
        <v>2048</v>
      </c>
      <c r="BA38">
        <v>40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CX38">
        <f>Y38*Source!I36</f>
        <v>23.733000000000001</v>
      </c>
      <c r="CY38">
        <f>AD38</f>
        <v>0</v>
      </c>
      <c r="CZ38">
        <f>AH38</f>
        <v>0</v>
      </c>
      <c r="DA38">
        <f>AL38</f>
        <v>1</v>
      </c>
      <c r="DB38">
        <v>0</v>
      </c>
    </row>
    <row r="39" spans="1:106" x14ac:dyDescent="0.2">
      <c r="A39">
        <f>ROW(Source!A36)</f>
        <v>36</v>
      </c>
      <c r="B39">
        <v>28925307</v>
      </c>
      <c r="C39">
        <v>28927156</v>
      </c>
      <c r="D39">
        <v>28336884</v>
      </c>
      <c r="E39">
        <v>1</v>
      </c>
      <c r="F39">
        <v>1</v>
      </c>
      <c r="G39">
        <v>1</v>
      </c>
      <c r="H39">
        <v>2</v>
      </c>
      <c r="I39" t="s">
        <v>375</v>
      </c>
      <c r="J39" t="s">
        <v>376</v>
      </c>
      <c r="K39" t="s">
        <v>377</v>
      </c>
      <c r="L39">
        <v>1368</v>
      </c>
      <c r="N39">
        <v>1011</v>
      </c>
      <c r="O39" t="s">
        <v>366</v>
      </c>
      <c r="P39" t="s">
        <v>366</v>
      </c>
      <c r="Q39">
        <v>1</v>
      </c>
      <c r="W39">
        <v>0</v>
      </c>
      <c r="X39">
        <v>-1700234874</v>
      </c>
      <c r="Y39">
        <v>6.2400000000000004E-2</v>
      </c>
      <c r="AA39">
        <v>0</v>
      </c>
      <c r="AB39">
        <v>93.73</v>
      </c>
      <c r="AC39">
        <v>8.82</v>
      </c>
      <c r="AD39">
        <v>0</v>
      </c>
      <c r="AE39">
        <v>0</v>
      </c>
      <c r="AF39">
        <v>93.73</v>
      </c>
      <c r="AG39">
        <v>8.82</v>
      </c>
      <c r="AH39">
        <v>0</v>
      </c>
      <c r="AI39">
        <v>1</v>
      </c>
      <c r="AJ39">
        <v>1</v>
      </c>
      <c r="AK39">
        <v>1</v>
      </c>
      <c r="AL39">
        <v>1</v>
      </c>
      <c r="AN39">
        <v>0</v>
      </c>
      <c r="AO39">
        <v>1</v>
      </c>
      <c r="AP39">
        <v>1</v>
      </c>
      <c r="AQ39">
        <v>0</v>
      </c>
      <c r="AR39">
        <v>0</v>
      </c>
      <c r="AS39" t="s">
        <v>719</v>
      </c>
      <c r="AT39">
        <v>0.13</v>
      </c>
      <c r="AU39" t="s">
        <v>765</v>
      </c>
      <c r="AV39">
        <v>0</v>
      </c>
      <c r="AW39">
        <v>2</v>
      </c>
      <c r="AX39">
        <v>28927171</v>
      </c>
      <c r="AY39">
        <v>1</v>
      </c>
      <c r="AZ39">
        <v>0</v>
      </c>
      <c r="BA39">
        <v>41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CX39">
        <f>Y39*Source!I36</f>
        <v>0.16848000000000002</v>
      </c>
      <c r="CY39">
        <f>AB39</f>
        <v>93.73</v>
      </c>
      <c r="CZ39">
        <f>AF39</f>
        <v>93.73</v>
      </c>
      <c r="DA39">
        <f>AJ39</f>
        <v>1</v>
      </c>
      <c r="DB39">
        <v>0</v>
      </c>
    </row>
    <row r="40" spans="1:106" x14ac:dyDescent="0.2">
      <c r="A40">
        <f>ROW(Source!A36)</f>
        <v>36</v>
      </c>
      <c r="B40">
        <v>28925307</v>
      </c>
      <c r="C40">
        <v>28927156</v>
      </c>
      <c r="D40">
        <v>28336931</v>
      </c>
      <c r="E40">
        <v>1</v>
      </c>
      <c r="F40">
        <v>1</v>
      </c>
      <c r="G40">
        <v>1</v>
      </c>
      <c r="H40">
        <v>2</v>
      </c>
      <c r="I40" t="s">
        <v>378</v>
      </c>
      <c r="J40" t="s">
        <v>379</v>
      </c>
      <c r="K40" t="s">
        <v>380</v>
      </c>
      <c r="L40">
        <v>1368</v>
      </c>
      <c r="N40">
        <v>1011</v>
      </c>
      <c r="O40" t="s">
        <v>366</v>
      </c>
      <c r="P40" t="s">
        <v>366</v>
      </c>
      <c r="Q40">
        <v>1</v>
      </c>
      <c r="W40">
        <v>0</v>
      </c>
      <c r="X40">
        <v>-271470403</v>
      </c>
      <c r="Y40">
        <v>1.0943999999999998</v>
      </c>
      <c r="AA40">
        <v>0</v>
      </c>
      <c r="AB40">
        <v>91.79</v>
      </c>
      <c r="AC40">
        <v>11.84</v>
      </c>
      <c r="AD40">
        <v>0</v>
      </c>
      <c r="AE40">
        <v>0</v>
      </c>
      <c r="AF40">
        <v>91.79</v>
      </c>
      <c r="AG40">
        <v>11.84</v>
      </c>
      <c r="AH40">
        <v>0</v>
      </c>
      <c r="AI40">
        <v>1</v>
      </c>
      <c r="AJ40">
        <v>1</v>
      </c>
      <c r="AK40">
        <v>1</v>
      </c>
      <c r="AL40">
        <v>1</v>
      </c>
      <c r="AN40">
        <v>0</v>
      </c>
      <c r="AO40">
        <v>1</v>
      </c>
      <c r="AP40">
        <v>1</v>
      </c>
      <c r="AQ40">
        <v>0</v>
      </c>
      <c r="AR40">
        <v>0</v>
      </c>
      <c r="AS40" t="s">
        <v>719</v>
      </c>
      <c r="AT40">
        <v>2.2799999999999998</v>
      </c>
      <c r="AU40" t="s">
        <v>765</v>
      </c>
      <c r="AV40">
        <v>0</v>
      </c>
      <c r="AW40">
        <v>2</v>
      </c>
      <c r="AX40">
        <v>28927172</v>
      </c>
      <c r="AY40">
        <v>1</v>
      </c>
      <c r="AZ40">
        <v>0</v>
      </c>
      <c r="BA40">
        <v>42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X40">
        <f>Y40*Source!I36</f>
        <v>2.9548799999999997</v>
      </c>
      <c r="CY40">
        <f>AB40</f>
        <v>91.79</v>
      </c>
      <c r="CZ40">
        <f>AF40</f>
        <v>91.79</v>
      </c>
      <c r="DA40">
        <f>AJ40</f>
        <v>1</v>
      </c>
      <c r="DB40">
        <v>0</v>
      </c>
    </row>
    <row r="41" spans="1:106" x14ac:dyDescent="0.2">
      <c r="A41">
        <f>ROW(Source!A36)</f>
        <v>36</v>
      </c>
      <c r="B41">
        <v>28925307</v>
      </c>
      <c r="C41">
        <v>28927156</v>
      </c>
      <c r="D41">
        <v>28337029</v>
      </c>
      <c r="E41">
        <v>1</v>
      </c>
      <c r="F41">
        <v>1</v>
      </c>
      <c r="G41">
        <v>1</v>
      </c>
      <c r="H41">
        <v>2</v>
      </c>
      <c r="I41" t="s">
        <v>395</v>
      </c>
      <c r="J41" t="s">
        <v>396</v>
      </c>
      <c r="K41" t="s">
        <v>397</v>
      </c>
      <c r="L41">
        <v>1368</v>
      </c>
      <c r="N41">
        <v>1011</v>
      </c>
      <c r="O41" t="s">
        <v>366</v>
      </c>
      <c r="P41" t="s">
        <v>366</v>
      </c>
      <c r="Q41">
        <v>1</v>
      </c>
      <c r="W41">
        <v>0</v>
      </c>
      <c r="X41">
        <v>-2018263479</v>
      </c>
      <c r="Y41">
        <v>2.2271999999999998</v>
      </c>
      <c r="AA41">
        <v>0</v>
      </c>
      <c r="AB41">
        <v>16.649999999999999</v>
      </c>
      <c r="AC41">
        <v>8.82</v>
      </c>
      <c r="AD41">
        <v>0</v>
      </c>
      <c r="AE41">
        <v>0</v>
      </c>
      <c r="AF41">
        <v>16.649999999999999</v>
      </c>
      <c r="AG41">
        <v>8.82</v>
      </c>
      <c r="AH41">
        <v>0</v>
      </c>
      <c r="AI41">
        <v>1</v>
      </c>
      <c r="AJ41">
        <v>1</v>
      </c>
      <c r="AK41">
        <v>1</v>
      </c>
      <c r="AL41">
        <v>1</v>
      </c>
      <c r="AN41">
        <v>0</v>
      </c>
      <c r="AO41">
        <v>1</v>
      </c>
      <c r="AP41">
        <v>1</v>
      </c>
      <c r="AQ41">
        <v>0</v>
      </c>
      <c r="AR41">
        <v>0</v>
      </c>
      <c r="AS41" t="s">
        <v>719</v>
      </c>
      <c r="AT41">
        <v>4.6399999999999997</v>
      </c>
      <c r="AU41" t="s">
        <v>765</v>
      </c>
      <c r="AV41">
        <v>0</v>
      </c>
      <c r="AW41">
        <v>2</v>
      </c>
      <c r="AX41">
        <v>28927173</v>
      </c>
      <c r="AY41">
        <v>1</v>
      </c>
      <c r="AZ41">
        <v>0</v>
      </c>
      <c r="BA41">
        <v>43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CX41">
        <f>Y41*Source!I36</f>
        <v>6.0134400000000001</v>
      </c>
      <c r="CY41">
        <f>AB41</f>
        <v>16.649999999999999</v>
      </c>
      <c r="CZ41">
        <f>AF41</f>
        <v>16.649999999999999</v>
      </c>
      <c r="DA41">
        <f>AJ41</f>
        <v>1</v>
      </c>
      <c r="DB41">
        <v>0</v>
      </c>
    </row>
    <row r="42" spans="1:106" x14ac:dyDescent="0.2">
      <c r="A42">
        <f>ROW(Source!A36)</f>
        <v>36</v>
      </c>
      <c r="B42">
        <v>28925307</v>
      </c>
      <c r="C42">
        <v>28927156</v>
      </c>
      <c r="D42">
        <v>28337847</v>
      </c>
      <c r="E42">
        <v>1</v>
      </c>
      <c r="F42">
        <v>1</v>
      </c>
      <c r="G42">
        <v>1</v>
      </c>
      <c r="H42">
        <v>2</v>
      </c>
      <c r="I42" t="s">
        <v>398</v>
      </c>
      <c r="J42" t="s">
        <v>399</v>
      </c>
      <c r="K42" t="s">
        <v>400</v>
      </c>
      <c r="L42">
        <v>1368</v>
      </c>
      <c r="N42">
        <v>1011</v>
      </c>
      <c r="O42" t="s">
        <v>366</v>
      </c>
      <c r="P42" t="s">
        <v>366</v>
      </c>
      <c r="Q42">
        <v>1</v>
      </c>
      <c r="W42">
        <v>0</v>
      </c>
      <c r="X42">
        <v>635243456</v>
      </c>
      <c r="Y42">
        <v>0.83520000000000005</v>
      </c>
      <c r="AA42">
        <v>0</v>
      </c>
      <c r="AB42">
        <v>109.24</v>
      </c>
      <c r="AC42">
        <v>11.84</v>
      </c>
      <c r="AD42">
        <v>0</v>
      </c>
      <c r="AE42">
        <v>0</v>
      </c>
      <c r="AF42">
        <v>109.24</v>
      </c>
      <c r="AG42">
        <v>11.84</v>
      </c>
      <c r="AH42">
        <v>0</v>
      </c>
      <c r="AI42">
        <v>1</v>
      </c>
      <c r="AJ42">
        <v>1</v>
      </c>
      <c r="AK42">
        <v>1</v>
      </c>
      <c r="AL42">
        <v>1</v>
      </c>
      <c r="AN42">
        <v>0</v>
      </c>
      <c r="AO42">
        <v>1</v>
      </c>
      <c r="AP42">
        <v>1</v>
      </c>
      <c r="AQ42">
        <v>0</v>
      </c>
      <c r="AR42">
        <v>0</v>
      </c>
      <c r="AS42" t="s">
        <v>719</v>
      </c>
      <c r="AT42">
        <v>1.74</v>
      </c>
      <c r="AU42" t="s">
        <v>765</v>
      </c>
      <c r="AV42">
        <v>0</v>
      </c>
      <c r="AW42">
        <v>2</v>
      </c>
      <c r="AX42">
        <v>28927174</v>
      </c>
      <c r="AY42">
        <v>1</v>
      </c>
      <c r="AZ42">
        <v>0</v>
      </c>
      <c r="BA42">
        <v>44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CX42">
        <f>Y42*Source!I36</f>
        <v>2.2550400000000002</v>
      </c>
      <c r="CY42">
        <f>AB42</f>
        <v>109.24</v>
      </c>
      <c r="CZ42">
        <f>AF42</f>
        <v>109.24</v>
      </c>
      <c r="DA42">
        <f>AJ42</f>
        <v>1</v>
      </c>
      <c r="DB42">
        <v>0</v>
      </c>
    </row>
    <row r="43" spans="1:106" x14ac:dyDescent="0.2">
      <c r="A43">
        <f>ROW(Source!A36)</f>
        <v>36</v>
      </c>
      <c r="B43">
        <v>28925307</v>
      </c>
      <c r="C43">
        <v>28927156</v>
      </c>
      <c r="D43">
        <v>28338136</v>
      </c>
      <c r="E43">
        <v>1</v>
      </c>
      <c r="F43">
        <v>1</v>
      </c>
      <c r="G43">
        <v>1</v>
      </c>
      <c r="H43">
        <v>2</v>
      </c>
      <c r="I43" t="s">
        <v>401</v>
      </c>
      <c r="J43" t="s">
        <v>402</v>
      </c>
      <c r="K43" t="s">
        <v>403</v>
      </c>
      <c r="L43">
        <v>1368</v>
      </c>
      <c r="N43">
        <v>1011</v>
      </c>
      <c r="O43" t="s">
        <v>366</v>
      </c>
      <c r="P43" t="s">
        <v>366</v>
      </c>
      <c r="Q43">
        <v>1</v>
      </c>
      <c r="W43">
        <v>0</v>
      </c>
      <c r="X43">
        <v>-1277097320</v>
      </c>
      <c r="Y43">
        <v>2.0207999999999999</v>
      </c>
      <c r="AA43">
        <v>0</v>
      </c>
      <c r="AB43">
        <v>8.68</v>
      </c>
      <c r="AC43">
        <v>0</v>
      </c>
      <c r="AD43">
        <v>0</v>
      </c>
      <c r="AE43">
        <v>0</v>
      </c>
      <c r="AF43">
        <v>8.68</v>
      </c>
      <c r="AG43">
        <v>0</v>
      </c>
      <c r="AH43">
        <v>0</v>
      </c>
      <c r="AI43">
        <v>1</v>
      </c>
      <c r="AJ43">
        <v>1</v>
      </c>
      <c r="AK43">
        <v>1</v>
      </c>
      <c r="AL43">
        <v>1</v>
      </c>
      <c r="AN43">
        <v>0</v>
      </c>
      <c r="AO43">
        <v>1</v>
      </c>
      <c r="AP43">
        <v>1</v>
      </c>
      <c r="AQ43">
        <v>0</v>
      </c>
      <c r="AR43">
        <v>0</v>
      </c>
      <c r="AS43" t="s">
        <v>719</v>
      </c>
      <c r="AT43">
        <v>4.21</v>
      </c>
      <c r="AU43" t="s">
        <v>765</v>
      </c>
      <c r="AV43">
        <v>0</v>
      </c>
      <c r="AW43">
        <v>2</v>
      </c>
      <c r="AX43">
        <v>28927175</v>
      </c>
      <c r="AY43">
        <v>1</v>
      </c>
      <c r="AZ43">
        <v>0</v>
      </c>
      <c r="BA43">
        <v>45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CX43">
        <f>Y43*Source!I36</f>
        <v>5.4561600000000006</v>
      </c>
      <c r="CY43">
        <f>AB43</f>
        <v>8.68</v>
      </c>
      <c r="CZ43">
        <f>AF43</f>
        <v>8.68</v>
      </c>
      <c r="DA43">
        <f>AJ43</f>
        <v>1</v>
      </c>
      <c r="DB43">
        <v>0</v>
      </c>
    </row>
    <row r="44" spans="1:106" x14ac:dyDescent="0.2">
      <c r="A44">
        <f>ROW(Source!A36)</f>
        <v>36</v>
      </c>
      <c r="B44">
        <v>28925307</v>
      </c>
      <c r="C44">
        <v>28927156</v>
      </c>
      <c r="D44">
        <v>28253181</v>
      </c>
      <c r="E44">
        <v>1</v>
      </c>
      <c r="F44">
        <v>1</v>
      </c>
      <c r="G44">
        <v>1</v>
      </c>
      <c r="H44">
        <v>3</v>
      </c>
      <c r="I44" t="s">
        <v>404</v>
      </c>
      <c r="J44" t="s">
        <v>405</v>
      </c>
      <c r="K44" t="s">
        <v>406</v>
      </c>
      <c r="L44">
        <v>1339</v>
      </c>
      <c r="N44">
        <v>1007</v>
      </c>
      <c r="O44" t="s">
        <v>742</v>
      </c>
      <c r="P44" t="s">
        <v>742</v>
      </c>
      <c r="Q44">
        <v>1</v>
      </c>
      <c r="W44">
        <v>0</v>
      </c>
      <c r="X44">
        <v>82350058</v>
      </c>
      <c r="Y44">
        <v>0</v>
      </c>
      <c r="AA44">
        <v>2.44</v>
      </c>
      <c r="AB44">
        <v>0</v>
      </c>
      <c r="AC44">
        <v>0</v>
      </c>
      <c r="AD44">
        <v>0</v>
      </c>
      <c r="AE44">
        <v>2.44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N44">
        <v>0</v>
      </c>
      <c r="AO44">
        <v>1</v>
      </c>
      <c r="AP44">
        <v>1</v>
      </c>
      <c r="AQ44">
        <v>0</v>
      </c>
      <c r="AR44">
        <v>0</v>
      </c>
      <c r="AS44" t="s">
        <v>719</v>
      </c>
      <c r="AT44">
        <v>0.14000000000000001</v>
      </c>
      <c r="AU44" t="s">
        <v>758</v>
      </c>
      <c r="AV44">
        <v>0</v>
      </c>
      <c r="AW44">
        <v>2</v>
      </c>
      <c r="AX44">
        <v>28927176</v>
      </c>
      <c r="AY44">
        <v>1</v>
      </c>
      <c r="AZ44">
        <v>0</v>
      </c>
      <c r="BA44">
        <v>46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X44">
        <f>Y44*Source!I36</f>
        <v>0</v>
      </c>
      <c r="CY44">
        <f>AA44</f>
        <v>2.44</v>
      </c>
      <c r="CZ44">
        <f>AE44</f>
        <v>2.44</v>
      </c>
      <c r="DA44">
        <f>AI44</f>
        <v>1</v>
      </c>
      <c r="DB44">
        <v>0</v>
      </c>
    </row>
    <row r="45" spans="1:106" x14ac:dyDescent="0.2">
      <c r="A45">
        <f>ROW(Source!A36)</f>
        <v>36</v>
      </c>
      <c r="B45">
        <v>28925307</v>
      </c>
      <c r="C45">
        <v>28927156</v>
      </c>
      <c r="D45">
        <v>28254702</v>
      </c>
      <c r="E45">
        <v>1</v>
      </c>
      <c r="F45">
        <v>1</v>
      </c>
      <c r="G45">
        <v>1</v>
      </c>
      <c r="H45">
        <v>3</v>
      </c>
      <c r="I45" t="s">
        <v>407</v>
      </c>
      <c r="J45" t="s">
        <v>408</v>
      </c>
      <c r="K45" t="s">
        <v>409</v>
      </c>
      <c r="L45">
        <v>1348</v>
      </c>
      <c r="N45">
        <v>1009</v>
      </c>
      <c r="O45" t="s">
        <v>61</v>
      </c>
      <c r="P45" t="s">
        <v>61</v>
      </c>
      <c r="Q45">
        <v>1000</v>
      </c>
      <c r="W45">
        <v>0</v>
      </c>
      <c r="X45">
        <v>454130502</v>
      </c>
      <c r="Y45">
        <v>0</v>
      </c>
      <c r="AA45">
        <v>13157.91</v>
      </c>
      <c r="AB45">
        <v>0</v>
      </c>
      <c r="AC45">
        <v>0</v>
      </c>
      <c r="AD45">
        <v>0</v>
      </c>
      <c r="AE45">
        <v>13157.91</v>
      </c>
      <c r="AF45">
        <v>0</v>
      </c>
      <c r="AG45">
        <v>0</v>
      </c>
      <c r="AH45">
        <v>0</v>
      </c>
      <c r="AI45">
        <v>1</v>
      </c>
      <c r="AJ45">
        <v>1</v>
      </c>
      <c r="AK45">
        <v>1</v>
      </c>
      <c r="AL45">
        <v>1</v>
      </c>
      <c r="AN45">
        <v>0</v>
      </c>
      <c r="AO45">
        <v>1</v>
      </c>
      <c r="AP45">
        <v>1</v>
      </c>
      <c r="AQ45">
        <v>0</v>
      </c>
      <c r="AR45">
        <v>0</v>
      </c>
      <c r="AS45" t="s">
        <v>719</v>
      </c>
      <c r="AT45">
        <v>8.9999999999999998E-4</v>
      </c>
      <c r="AU45" t="s">
        <v>758</v>
      </c>
      <c r="AV45">
        <v>0</v>
      </c>
      <c r="AW45">
        <v>2</v>
      </c>
      <c r="AX45">
        <v>28927177</v>
      </c>
      <c r="AY45">
        <v>1</v>
      </c>
      <c r="AZ45">
        <v>0</v>
      </c>
      <c r="BA45">
        <v>47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CX45">
        <f>Y45*Source!I36</f>
        <v>0</v>
      </c>
      <c r="CY45">
        <f>AA45</f>
        <v>13157.91</v>
      </c>
      <c r="CZ45">
        <f>AE45</f>
        <v>13157.91</v>
      </c>
      <c r="DA45">
        <f>AI45</f>
        <v>1</v>
      </c>
      <c r="DB45">
        <v>0</v>
      </c>
    </row>
    <row r="46" spans="1:106" x14ac:dyDescent="0.2">
      <c r="A46">
        <f>ROW(Source!A36)</f>
        <v>36</v>
      </c>
      <c r="B46">
        <v>28925307</v>
      </c>
      <c r="C46">
        <v>28927156</v>
      </c>
      <c r="D46">
        <v>28277694</v>
      </c>
      <c r="E46">
        <v>1</v>
      </c>
      <c r="F46">
        <v>1</v>
      </c>
      <c r="G46">
        <v>1</v>
      </c>
      <c r="H46">
        <v>3</v>
      </c>
      <c r="I46" t="s">
        <v>410</v>
      </c>
      <c r="J46" t="s">
        <v>411</v>
      </c>
      <c r="K46" t="s">
        <v>412</v>
      </c>
      <c r="L46">
        <v>1327</v>
      </c>
      <c r="N46">
        <v>1005</v>
      </c>
      <c r="O46" t="s">
        <v>225</v>
      </c>
      <c r="P46" t="s">
        <v>225</v>
      </c>
      <c r="Q46">
        <v>1</v>
      </c>
      <c r="W46">
        <v>0</v>
      </c>
      <c r="X46">
        <v>-1759487098</v>
      </c>
      <c r="Y46">
        <v>0</v>
      </c>
      <c r="AA46">
        <v>20.239999999999998</v>
      </c>
      <c r="AB46">
        <v>0</v>
      </c>
      <c r="AC46">
        <v>0</v>
      </c>
      <c r="AD46">
        <v>0</v>
      </c>
      <c r="AE46">
        <v>20.239999999999998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1</v>
      </c>
      <c r="AL46">
        <v>1</v>
      </c>
      <c r="AN46">
        <v>0</v>
      </c>
      <c r="AO46">
        <v>1</v>
      </c>
      <c r="AP46">
        <v>1</v>
      </c>
      <c r="AQ46">
        <v>0</v>
      </c>
      <c r="AR46">
        <v>0</v>
      </c>
      <c r="AS46" t="s">
        <v>719</v>
      </c>
      <c r="AT46">
        <v>32</v>
      </c>
      <c r="AU46" t="s">
        <v>758</v>
      </c>
      <c r="AV46">
        <v>0</v>
      </c>
      <c r="AW46">
        <v>2</v>
      </c>
      <c r="AX46">
        <v>28927178</v>
      </c>
      <c r="AY46">
        <v>1</v>
      </c>
      <c r="AZ46">
        <v>0</v>
      </c>
      <c r="BA46">
        <v>48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CX46">
        <f>Y46*Source!I36</f>
        <v>0</v>
      </c>
      <c r="CY46">
        <f>AA46</f>
        <v>20.239999999999998</v>
      </c>
      <c r="CZ46">
        <f>AE46</f>
        <v>20.239999999999998</v>
      </c>
      <c r="DA46">
        <f>AI46</f>
        <v>1</v>
      </c>
      <c r="DB46">
        <v>0</v>
      </c>
    </row>
    <row r="47" spans="1:106" x14ac:dyDescent="0.2">
      <c r="A47">
        <f>ROW(Source!A36)</f>
        <v>36</v>
      </c>
      <c r="B47">
        <v>28925307</v>
      </c>
      <c r="C47">
        <v>28927156</v>
      </c>
      <c r="D47">
        <v>28278974</v>
      </c>
      <c r="E47">
        <v>1</v>
      </c>
      <c r="F47">
        <v>1</v>
      </c>
      <c r="G47">
        <v>1</v>
      </c>
      <c r="H47">
        <v>3</v>
      </c>
      <c r="I47" t="s">
        <v>413</v>
      </c>
      <c r="J47" t="s">
        <v>414</v>
      </c>
      <c r="K47" t="s">
        <v>415</v>
      </c>
      <c r="L47">
        <v>1348</v>
      </c>
      <c r="N47">
        <v>1009</v>
      </c>
      <c r="O47" t="s">
        <v>61</v>
      </c>
      <c r="P47" t="s">
        <v>61</v>
      </c>
      <c r="Q47">
        <v>1000</v>
      </c>
      <c r="W47">
        <v>0</v>
      </c>
      <c r="X47">
        <v>976263122</v>
      </c>
      <c r="Y47">
        <v>0</v>
      </c>
      <c r="AA47">
        <v>12036.99</v>
      </c>
      <c r="AB47">
        <v>0</v>
      </c>
      <c r="AC47">
        <v>0</v>
      </c>
      <c r="AD47">
        <v>0</v>
      </c>
      <c r="AE47">
        <v>12036.99</v>
      </c>
      <c r="AF47">
        <v>0</v>
      </c>
      <c r="AG47">
        <v>0</v>
      </c>
      <c r="AH47">
        <v>0</v>
      </c>
      <c r="AI47">
        <v>1</v>
      </c>
      <c r="AJ47">
        <v>1</v>
      </c>
      <c r="AK47">
        <v>1</v>
      </c>
      <c r="AL47">
        <v>1</v>
      </c>
      <c r="AN47">
        <v>0</v>
      </c>
      <c r="AO47">
        <v>1</v>
      </c>
      <c r="AP47">
        <v>1</v>
      </c>
      <c r="AQ47">
        <v>0</v>
      </c>
      <c r="AR47">
        <v>0</v>
      </c>
      <c r="AS47" t="s">
        <v>719</v>
      </c>
      <c r="AT47">
        <v>6.5000000000000002E-2</v>
      </c>
      <c r="AU47" t="s">
        <v>758</v>
      </c>
      <c r="AV47">
        <v>0</v>
      </c>
      <c r="AW47">
        <v>2</v>
      </c>
      <c r="AX47">
        <v>28927179</v>
      </c>
      <c r="AY47">
        <v>1</v>
      </c>
      <c r="AZ47">
        <v>0</v>
      </c>
      <c r="BA47">
        <v>49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CX47">
        <f>Y47*Source!I36</f>
        <v>0</v>
      </c>
      <c r="CY47">
        <f>AA47</f>
        <v>12036.99</v>
      </c>
      <c r="CZ47">
        <f>AE47</f>
        <v>12036.99</v>
      </c>
      <c r="DA47">
        <f>AI47</f>
        <v>1</v>
      </c>
      <c r="DB47">
        <v>0</v>
      </c>
    </row>
    <row r="48" spans="1:106" x14ac:dyDescent="0.2">
      <c r="A48">
        <f>ROW(Source!A36)</f>
        <v>36</v>
      </c>
      <c r="B48">
        <v>28925307</v>
      </c>
      <c r="C48">
        <v>28927156</v>
      </c>
      <c r="D48">
        <v>28296957</v>
      </c>
      <c r="E48">
        <v>1</v>
      </c>
      <c r="F48">
        <v>1</v>
      </c>
      <c r="G48">
        <v>1</v>
      </c>
      <c r="H48">
        <v>3</v>
      </c>
      <c r="I48" t="s">
        <v>416</v>
      </c>
      <c r="J48" t="s">
        <v>417</v>
      </c>
      <c r="K48" t="s">
        <v>418</v>
      </c>
      <c r="L48">
        <v>1348</v>
      </c>
      <c r="N48">
        <v>1009</v>
      </c>
      <c r="O48" t="s">
        <v>61</v>
      </c>
      <c r="P48" t="s">
        <v>61</v>
      </c>
      <c r="Q48">
        <v>1000</v>
      </c>
      <c r="W48">
        <v>0</v>
      </c>
      <c r="X48">
        <v>-59553531</v>
      </c>
      <c r="Y48">
        <v>0</v>
      </c>
      <c r="AA48">
        <v>5701.53</v>
      </c>
      <c r="AB48">
        <v>0</v>
      </c>
      <c r="AC48">
        <v>0</v>
      </c>
      <c r="AD48">
        <v>0</v>
      </c>
      <c r="AE48">
        <v>5701.53</v>
      </c>
      <c r="AF48">
        <v>0</v>
      </c>
      <c r="AG48">
        <v>0</v>
      </c>
      <c r="AH48">
        <v>0</v>
      </c>
      <c r="AI48">
        <v>1</v>
      </c>
      <c r="AJ48">
        <v>1</v>
      </c>
      <c r="AK48">
        <v>1</v>
      </c>
      <c r="AL48">
        <v>1</v>
      </c>
      <c r="AN48">
        <v>0</v>
      </c>
      <c r="AO48">
        <v>1</v>
      </c>
      <c r="AP48">
        <v>1</v>
      </c>
      <c r="AQ48">
        <v>0</v>
      </c>
      <c r="AR48">
        <v>0</v>
      </c>
      <c r="AS48" t="s">
        <v>719</v>
      </c>
      <c r="AT48">
        <v>2.1</v>
      </c>
      <c r="AU48" t="s">
        <v>758</v>
      </c>
      <c r="AV48">
        <v>0</v>
      </c>
      <c r="AW48">
        <v>2</v>
      </c>
      <c r="AX48">
        <v>28927180</v>
      </c>
      <c r="AY48">
        <v>1</v>
      </c>
      <c r="AZ48">
        <v>0</v>
      </c>
      <c r="BA48">
        <v>50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CX48">
        <f>Y48*Source!I36</f>
        <v>0</v>
      </c>
      <c r="CY48">
        <f>AA48</f>
        <v>5701.53</v>
      </c>
      <c r="CZ48">
        <f>AE48</f>
        <v>5701.53</v>
      </c>
      <c r="DA48">
        <f>AI48</f>
        <v>1</v>
      </c>
      <c r="DB48">
        <v>0</v>
      </c>
    </row>
    <row r="49" spans="1:106" x14ac:dyDescent="0.2">
      <c r="A49">
        <f>ROW(Source!A37)</f>
        <v>37</v>
      </c>
      <c r="B49">
        <v>28925308</v>
      </c>
      <c r="C49">
        <v>28927156</v>
      </c>
      <c r="D49">
        <v>28435420</v>
      </c>
      <c r="E49">
        <v>1</v>
      </c>
      <c r="F49">
        <v>1</v>
      </c>
      <c r="G49">
        <v>1</v>
      </c>
      <c r="H49">
        <v>1</v>
      </c>
      <c r="I49" t="s">
        <v>393</v>
      </c>
      <c r="J49" t="s">
        <v>719</v>
      </c>
      <c r="K49" t="s">
        <v>394</v>
      </c>
      <c r="L49">
        <v>1191</v>
      </c>
      <c r="N49">
        <v>1013</v>
      </c>
      <c r="O49" t="s">
        <v>360</v>
      </c>
      <c r="P49" t="s">
        <v>360</v>
      </c>
      <c r="Q49">
        <v>1</v>
      </c>
      <c r="W49">
        <v>0</v>
      </c>
      <c r="X49">
        <v>2034902790</v>
      </c>
      <c r="Y49">
        <v>21.667200000000001</v>
      </c>
      <c r="AA49">
        <v>0</v>
      </c>
      <c r="AB49">
        <v>0</v>
      </c>
      <c r="AC49">
        <v>0</v>
      </c>
      <c r="AD49">
        <v>164.26</v>
      </c>
      <c r="AE49">
        <v>0</v>
      </c>
      <c r="AF49">
        <v>0</v>
      </c>
      <c r="AG49">
        <v>0</v>
      </c>
      <c r="AH49">
        <v>8.85</v>
      </c>
      <c r="AI49">
        <v>1</v>
      </c>
      <c r="AJ49">
        <v>1</v>
      </c>
      <c r="AK49">
        <v>1</v>
      </c>
      <c r="AL49">
        <v>18.559999999999999</v>
      </c>
      <c r="AN49">
        <v>0</v>
      </c>
      <c r="AO49">
        <v>1</v>
      </c>
      <c r="AP49">
        <v>1</v>
      </c>
      <c r="AQ49">
        <v>0</v>
      </c>
      <c r="AR49">
        <v>0</v>
      </c>
      <c r="AS49" t="s">
        <v>719</v>
      </c>
      <c r="AT49">
        <v>45.14</v>
      </c>
      <c r="AU49" t="s">
        <v>765</v>
      </c>
      <c r="AV49">
        <v>1</v>
      </c>
      <c r="AW49">
        <v>2</v>
      </c>
      <c r="AX49">
        <v>28927169</v>
      </c>
      <c r="AY49">
        <v>1</v>
      </c>
      <c r="AZ49">
        <v>0</v>
      </c>
      <c r="BA49">
        <v>51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X49">
        <f>Y49*Source!I37</f>
        <v>58.501440000000009</v>
      </c>
      <c r="CY49">
        <f>AD49</f>
        <v>164.26</v>
      </c>
      <c r="CZ49">
        <f>AH49</f>
        <v>8.85</v>
      </c>
      <c r="DA49">
        <f>AL49</f>
        <v>18.559999999999999</v>
      </c>
      <c r="DB49">
        <v>0</v>
      </c>
    </row>
    <row r="50" spans="1:106" x14ac:dyDescent="0.2">
      <c r="A50">
        <f>ROW(Source!A37)</f>
        <v>37</v>
      </c>
      <c r="B50">
        <v>28925308</v>
      </c>
      <c r="C50">
        <v>28927156</v>
      </c>
      <c r="D50">
        <v>28419515</v>
      </c>
      <c r="E50">
        <v>1</v>
      </c>
      <c r="F50">
        <v>1</v>
      </c>
      <c r="G50">
        <v>1</v>
      </c>
      <c r="H50">
        <v>1</v>
      </c>
      <c r="I50" t="s">
        <v>361</v>
      </c>
      <c r="J50" t="s">
        <v>719</v>
      </c>
      <c r="K50" t="s">
        <v>362</v>
      </c>
      <c r="L50">
        <v>1191</v>
      </c>
      <c r="N50">
        <v>1013</v>
      </c>
      <c r="O50" t="s">
        <v>360</v>
      </c>
      <c r="P50" t="s">
        <v>360</v>
      </c>
      <c r="Q50">
        <v>1</v>
      </c>
      <c r="W50">
        <v>0</v>
      </c>
      <c r="X50">
        <v>-383101862</v>
      </c>
      <c r="Y50">
        <v>8.7899999999999991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1</v>
      </c>
      <c r="AJ50">
        <v>1</v>
      </c>
      <c r="AK50">
        <v>18.559999999999999</v>
      </c>
      <c r="AL50">
        <v>1</v>
      </c>
      <c r="AN50">
        <v>0</v>
      </c>
      <c r="AO50">
        <v>1</v>
      </c>
      <c r="AP50">
        <v>0</v>
      </c>
      <c r="AQ50">
        <v>0</v>
      </c>
      <c r="AR50">
        <v>0</v>
      </c>
      <c r="AS50" t="s">
        <v>719</v>
      </c>
      <c r="AT50">
        <v>8.7899999999999991</v>
      </c>
      <c r="AU50" t="s">
        <v>719</v>
      </c>
      <c r="AV50">
        <v>2</v>
      </c>
      <c r="AW50">
        <v>2</v>
      </c>
      <c r="AX50">
        <v>28927170</v>
      </c>
      <c r="AY50">
        <v>1</v>
      </c>
      <c r="AZ50">
        <v>2048</v>
      </c>
      <c r="BA50">
        <v>52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CX50">
        <f>Y50*Source!I37</f>
        <v>23.733000000000001</v>
      </c>
      <c r="CY50">
        <f>AD50</f>
        <v>0</v>
      </c>
      <c r="CZ50">
        <f>AH50</f>
        <v>0</v>
      </c>
      <c r="DA50">
        <f>AL50</f>
        <v>1</v>
      </c>
      <c r="DB50">
        <v>0</v>
      </c>
    </row>
    <row r="51" spans="1:106" x14ac:dyDescent="0.2">
      <c r="A51">
        <f>ROW(Source!A37)</f>
        <v>37</v>
      </c>
      <c r="B51">
        <v>28925308</v>
      </c>
      <c r="C51">
        <v>28927156</v>
      </c>
      <c r="D51">
        <v>28336884</v>
      </c>
      <c r="E51">
        <v>1</v>
      </c>
      <c r="F51">
        <v>1</v>
      </c>
      <c r="G51">
        <v>1</v>
      </c>
      <c r="H51">
        <v>2</v>
      </c>
      <c r="I51" t="s">
        <v>375</v>
      </c>
      <c r="J51" t="s">
        <v>376</v>
      </c>
      <c r="K51" t="s">
        <v>377</v>
      </c>
      <c r="L51">
        <v>1368</v>
      </c>
      <c r="N51">
        <v>1011</v>
      </c>
      <c r="O51" t="s">
        <v>366</v>
      </c>
      <c r="P51" t="s">
        <v>366</v>
      </c>
      <c r="Q51">
        <v>1</v>
      </c>
      <c r="W51">
        <v>0</v>
      </c>
      <c r="X51">
        <v>-1700234874</v>
      </c>
      <c r="Y51">
        <v>6.2400000000000004E-2</v>
      </c>
      <c r="AA51">
        <v>0</v>
      </c>
      <c r="AB51">
        <v>721.72</v>
      </c>
      <c r="AC51">
        <v>163.69999999999999</v>
      </c>
      <c r="AD51">
        <v>0</v>
      </c>
      <c r="AE51">
        <v>0</v>
      </c>
      <c r="AF51">
        <v>93.73</v>
      </c>
      <c r="AG51">
        <v>8.82</v>
      </c>
      <c r="AH51">
        <v>0</v>
      </c>
      <c r="AI51">
        <v>1</v>
      </c>
      <c r="AJ51">
        <v>7.7</v>
      </c>
      <c r="AK51">
        <v>18.559999999999999</v>
      </c>
      <c r="AL51">
        <v>1</v>
      </c>
      <c r="AN51">
        <v>0</v>
      </c>
      <c r="AO51">
        <v>1</v>
      </c>
      <c r="AP51">
        <v>1</v>
      </c>
      <c r="AQ51">
        <v>0</v>
      </c>
      <c r="AR51">
        <v>0</v>
      </c>
      <c r="AS51" t="s">
        <v>719</v>
      </c>
      <c r="AT51">
        <v>0.13</v>
      </c>
      <c r="AU51" t="s">
        <v>765</v>
      </c>
      <c r="AV51">
        <v>0</v>
      </c>
      <c r="AW51">
        <v>2</v>
      </c>
      <c r="AX51">
        <v>28927171</v>
      </c>
      <c r="AY51">
        <v>1</v>
      </c>
      <c r="AZ51">
        <v>0</v>
      </c>
      <c r="BA51">
        <v>53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CX51">
        <f>Y51*Source!I37</f>
        <v>0.16848000000000002</v>
      </c>
      <c r="CY51">
        <f>AB51</f>
        <v>721.72</v>
      </c>
      <c r="CZ51">
        <f>AF51</f>
        <v>93.73</v>
      </c>
      <c r="DA51">
        <f>AJ51</f>
        <v>7.7</v>
      </c>
      <c r="DB51">
        <v>0</v>
      </c>
    </row>
    <row r="52" spans="1:106" x14ac:dyDescent="0.2">
      <c r="A52">
        <f>ROW(Source!A37)</f>
        <v>37</v>
      </c>
      <c r="B52">
        <v>28925308</v>
      </c>
      <c r="C52">
        <v>28927156</v>
      </c>
      <c r="D52">
        <v>28336931</v>
      </c>
      <c r="E52">
        <v>1</v>
      </c>
      <c r="F52">
        <v>1</v>
      </c>
      <c r="G52">
        <v>1</v>
      </c>
      <c r="H52">
        <v>2</v>
      </c>
      <c r="I52" t="s">
        <v>378</v>
      </c>
      <c r="J52" t="s">
        <v>379</v>
      </c>
      <c r="K52" t="s">
        <v>380</v>
      </c>
      <c r="L52">
        <v>1368</v>
      </c>
      <c r="N52">
        <v>1011</v>
      </c>
      <c r="O52" t="s">
        <v>366</v>
      </c>
      <c r="P52" t="s">
        <v>366</v>
      </c>
      <c r="Q52">
        <v>1</v>
      </c>
      <c r="W52">
        <v>0</v>
      </c>
      <c r="X52">
        <v>-271470403</v>
      </c>
      <c r="Y52">
        <v>1.0943999999999998</v>
      </c>
      <c r="AA52">
        <v>0</v>
      </c>
      <c r="AB52">
        <v>706.78</v>
      </c>
      <c r="AC52">
        <v>219.75</v>
      </c>
      <c r="AD52">
        <v>0</v>
      </c>
      <c r="AE52">
        <v>0</v>
      </c>
      <c r="AF52">
        <v>91.79</v>
      </c>
      <c r="AG52">
        <v>11.84</v>
      </c>
      <c r="AH52">
        <v>0</v>
      </c>
      <c r="AI52">
        <v>1</v>
      </c>
      <c r="AJ52">
        <v>7.7</v>
      </c>
      <c r="AK52">
        <v>18.559999999999999</v>
      </c>
      <c r="AL52">
        <v>1</v>
      </c>
      <c r="AN52">
        <v>0</v>
      </c>
      <c r="AO52">
        <v>1</v>
      </c>
      <c r="AP52">
        <v>1</v>
      </c>
      <c r="AQ52">
        <v>0</v>
      </c>
      <c r="AR52">
        <v>0</v>
      </c>
      <c r="AS52" t="s">
        <v>719</v>
      </c>
      <c r="AT52">
        <v>2.2799999999999998</v>
      </c>
      <c r="AU52" t="s">
        <v>765</v>
      </c>
      <c r="AV52">
        <v>0</v>
      </c>
      <c r="AW52">
        <v>2</v>
      </c>
      <c r="AX52">
        <v>28927172</v>
      </c>
      <c r="AY52">
        <v>1</v>
      </c>
      <c r="AZ52">
        <v>0</v>
      </c>
      <c r="BA52">
        <v>54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CX52">
        <f>Y52*Source!I37</f>
        <v>2.9548799999999997</v>
      </c>
      <c r="CY52">
        <f>AB52</f>
        <v>706.78</v>
      </c>
      <c r="CZ52">
        <f>AF52</f>
        <v>91.79</v>
      </c>
      <c r="DA52">
        <f>AJ52</f>
        <v>7.7</v>
      </c>
      <c r="DB52">
        <v>0</v>
      </c>
    </row>
    <row r="53" spans="1:106" x14ac:dyDescent="0.2">
      <c r="A53">
        <f>ROW(Source!A37)</f>
        <v>37</v>
      </c>
      <c r="B53">
        <v>28925308</v>
      </c>
      <c r="C53">
        <v>28927156</v>
      </c>
      <c r="D53">
        <v>28337029</v>
      </c>
      <c r="E53">
        <v>1</v>
      </c>
      <c r="F53">
        <v>1</v>
      </c>
      <c r="G53">
        <v>1</v>
      </c>
      <c r="H53">
        <v>2</v>
      </c>
      <c r="I53" t="s">
        <v>395</v>
      </c>
      <c r="J53" t="s">
        <v>396</v>
      </c>
      <c r="K53" t="s">
        <v>397</v>
      </c>
      <c r="L53">
        <v>1368</v>
      </c>
      <c r="N53">
        <v>1011</v>
      </c>
      <c r="O53" t="s">
        <v>366</v>
      </c>
      <c r="P53" t="s">
        <v>366</v>
      </c>
      <c r="Q53">
        <v>1</v>
      </c>
      <c r="W53">
        <v>0</v>
      </c>
      <c r="X53">
        <v>-2018263479</v>
      </c>
      <c r="Y53">
        <v>2.2271999999999998</v>
      </c>
      <c r="AA53">
        <v>0</v>
      </c>
      <c r="AB53">
        <v>128.21</v>
      </c>
      <c r="AC53">
        <v>163.69999999999999</v>
      </c>
      <c r="AD53">
        <v>0</v>
      </c>
      <c r="AE53">
        <v>0</v>
      </c>
      <c r="AF53">
        <v>16.649999999999999</v>
      </c>
      <c r="AG53">
        <v>8.82</v>
      </c>
      <c r="AH53">
        <v>0</v>
      </c>
      <c r="AI53">
        <v>1</v>
      </c>
      <c r="AJ53">
        <v>7.7</v>
      </c>
      <c r="AK53">
        <v>18.559999999999999</v>
      </c>
      <c r="AL53">
        <v>1</v>
      </c>
      <c r="AN53">
        <v>0</v>
      </c>
      <c r="AO53">
        <v>1</v>
      </c>
      <c r="AP53">
        <v>1</v>
      </c>
      <c r="AQ53">
        <v>0</v>
      </c>
      <c r="AR53">
        <v>0</v>
      </c>
      <c r="AS53" t="s">
        <v>719</v>
      </c>
      <c r="AT53">
        <v>4.6399999999999997</v>
      </c>
      <c r="AU53" t="s">
        <v>765</v>
      </c>
      <c r="AV53">
        <v>0</v>
      </c>
      <c r="AW53">
        <v>2</v>
      </c>
      <c r="AX53">
        <v>28927173</v>
      </c>
      <c r="AY53">
        <v>1</v>
      </c>
      <c r="AZ53">
        <v>0</v>
      </c>
      <c r="BA53">
        <v>55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CX53">
        <f>Y53*Source!I37</f>
        <v>6.0134400000000001</v>
      </c>
      <c r="CY53">
        <f>AB53</f>
        <v>128.21</v>
      </c>
      <c r="CZ53">
        <f>AF53</f>
        <v>16.649999999999999</v>
      </c>
      <c r="DA53">
        <f>AJ53</f>
        <v>7.7</v>
      </c>
      <c r="DB53">
        <v>0</v>
      </c>
    </row>
    <row r="54" spans="1:106" x14ac:dyDescent="0.2">
      <c r="A54">
        <f>ROW(Source!A37)</f>
        <v>37</v>
      </c>
      <c r="B54">
        <v>28925308</v>
      </c>
      <c r="C54">
        <v>28927156</v>
      </c>
      <c r="D54">
        <v>28337847</v>
      </c>
      <c r="E54">
        <v>1</v>
      </c>
      <c r="F54">
        <v>1</v>
      </c>
      <c r="G54">
        <v>1</v>
      </c>
      <c r="H54">
        <v>2</v>
      </c>
      <c r="I54" t="s">
        <v>398</v>
      </c>
      <c r="J54" t="s">
        <v>399</v>
      </c>
      <c r="K54" t="s">
        <v>400</v>
      </c>
      <c r="L54">
        <v>1368</v>
      </c>
      <c r="N54">
        <v>1011</v>
      </c>
      <c r="O54" t="s">
        <v>366</v>
      </c>
      <c r="P54" t="s">
        <v>366</v>
      </c>
      <c r="Q54">
        <v>1</v>
      </c>
      <c r="W54">
        <v>0</v>
      </c>
      <c r="X54">
        <v>635243456</v>
      </c>
      <c r="Y54">
        <v>0.83520000000000005</v>
      </c>
      <c r="AA54">
        <v>0</v>
      </c>
      <c r="AB54">
        <v>841.15</v>
      </c>
      <c r="AC54">
        <v>219.75</v>
      </c>
      <c r="AD54">
        <v>0</v>
      </c>
      <c r="AE54">
        <v>0</v>
      </c>
      <c r="AF54">
        <v>109.24</v>
      </c>
      <c r="AG54">
        <v>11.84</v>
      </c>
      <c r="AH54">
        <v>0</v>
      </c>
      <c r="AI54">
        <v>1</v>
      </c>
      <c r="AJ54">
        <v>7.7</v>
      </c>
      <c r="AK54">
        <v>18.559999999999999</v>
      </c>
      <c r="AL54">
        <v>1</v>
      </c>
      <c r="AN54">
        <v>0</v>
      </c>
      <c r="AO54">
        <v>1</v>
      </c>
      <c r="AP54">
        <v>1</v>
      </c>
      <c r="AQ54">
        <v>0</v>
      </c>
      <c r="AR54">
        <v>0</v>
      </c>
      <c r="AS54" t="s">
        <v>719</v>
      </c>
      <c r="AT54">
        <v>1.74</v>
      </c>
      <c r="AU54" t="s">
        <v>765</v>
      </c>
      <c r="AV54">
        <v>0</v>
      </c>
      <c r="AW54">
        <v>2</v>
      </c>
      <c r="AX54">
        <v>28927174</v>
      </c>
      <c r="AY54">
        <v>1</v>
      </c>
      <c r="AZ54">
        <v>0</v>
      </c>
      <c r="BA54">
        <v>56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X54">
        <f>Y54*Source!I37</f>
        <v>2.2550400000000002</v>
      </c>
      <c r="CY54">
        <f>AB54</f>
        <v>841.15</v>
      </c>
      <c r="CZ54">
        <f>AF54</f>
        <v>109.24</v>
      </c>
      <c r="DA54">
        <f>AJ54</f>
        <v>7.7</v>
      </c>
      <c r="DB54">
        <v>0</v>
      </c>
    </row>
    <row r="55" spans="1:106" x14ac:dyDescent="0.2">
      <c r="A55">
        <f>ROW(Source!A37)</f>
        <v>37</v>
      </c>
      <c r="B55">
        <v>28925308</v>
      </c>
      <c r="C55">
        <v>28927156</v>
      </c>
      <c r="D55">
        <v>28338136</v>
      </c>
      <c r="E55">
        <v>1</v>
      </c>
      <c r="F55">
        <v>1</v>
      </c>
      <c r="G55">
        <v>1</v>
      </c>
      <c r="H55">
        <v>2</v>
      </c>
      <c r="I55" t="s">
        <v>401</v>
      </c>
      <c r="J55" t="s">
        <v>402</v>
      </c>
      <c r="K55" t="s">
        <v>403</v>
      </c>
      <c r="L55">
        <v>1368</v>
      </c>
      <c r="N55">
        <v>1011</v>
      </c>
      <c r="O55" t="s">
        <v>366</v>
      </c>
      <c r="P55" t="s">
        <v>366</v>
      </c>
      <c r="Q55">
        <v>1</v>
      </c>
      <c r="W55">
        <v>0</v>
      </c>
      <c r="X55">
        <v>-1277097320</v>
      </c>
      <c r="Y55">
        <v>2.0207999999999999</v>
      </c>
      <c r="AA55">
        <v>0</v>
      </c>
      <c r="AB55">
        <v>66.84</v>
      </c>
      <c r="AC55">
        <v>0</v>
      </c>
      <c r="AD55">
        <v>0</v>
      </c>
      <c r="AE55">
        <v>0</v>
      </c>
      <c r="AF55">
        <v>8.68</v>
      </c>
      <c r="AG55">
        <v>0</v>
      </c>
      <c r="AH55">
        <v>0</v>
      </c>
      <c r="AI55">
        <v>1</v>
      </c>
      <c r="AJ55">
        <v>7.7</v>
      </c>
      <c r="AK55">
        <v>18.559999999999999</v>
      </c>
      <c r="AL55">
        <v>1</v>
      </c>
      <c r="AN55">
        <v>0</v>
      </c>
      <c r="AO55">
        <v>1</v>
      </c>
      <c r="AP55">
        <v>1</v>
      </c>
      <c r="AQ55">
        <v>0</v>
      </c>
      <c r="AR55">
        <v>0</v>
      </c>
      <c r="AS55" t="s">
        <v>719</v>
      </c>
      <c r="AT55">
        <v>4.21</v>
      </c>
      <c r="AU55" t="s">
        <v>765</v>
      </c>
      <c r="AV55">
        <v>0</v>
      </c>
      <c r="AW55">
        <v>2</v>
      </c>
      <c r="AX55">
        <v>28927175</v>
      </c>
      <c r="AY55">
        <v>1</v>
      </c>
      <c r="AZ55">
        <v>0</v>
      </c>
      <c r="BA55">
        <v>57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CX55">
        <f>Y55*Source!I37</f>
        <v>5.4561600000000006</v>
      </c>
      <c r="CY55">
        <f>AB55</f>
        <v>66.84</v>
      </c>
      <c r="CZ55">
        <f>AF55</f>
        <v>8.68</v>
      </c>
      <c r="DA55">
        <f>AJ55</f>
        <v>7.7</v>
      </c>
      <c r="DB55">
        <v>0</v>
      </c>
    </row>
    <row r="56" spans="1:106" x14ac:dyDescent="0.2">
      <c r="A56">
        <f>ROW(Source!A37)</f>
        <v>37</v>
      </c>
      <c r="B56">
        <v>28925308</v>
      </c>
      <c r="C56">
        <v>28927156</v>
      </c>
      <c r="D56">
        <v>28253181</v>
      </c>
      <c r="E56">
        <v>1</v>
      </c>
      <c r="F56">
        <v>1</v>
      </c>
      <c r="G56">
        <v>1</v>
      </c>
      <c r="H56">
        <v>3</v>
      </c>
      <c r="I56" t="s">
        <v>404</v>
      </c>
      <c r="J56" t="s">
        <v>405</v>
      </c>
      <c r="K56" t="s">
        <v>406</v>
      </c>
      <c r="L56">
        <v>1339</v>
      </c>
      <c r="N56">
        <v>1007</v>
      </c>
      <c r="O56" t="s">
        <v>742</v>
      </c>
      <c r="P56" t="s">
        <v>742</v>
      </c>
      <c r="Q56">
        <v>1</v>
      </c>
      <c r="W56">
        <v>0</v>
      </c>
      <c r="X56">
        <v>82350058</v>
      </c>
      <c r="Y56">
        <v>0</v>
      </c>
      <c r="AA56">
        <v>12.71</v>
      </c>
      <c r="AB56">
        <v>0</v>
      </c>
      <c r="AC56">
        <v>0</v>
      </c>
      <c r="AD56">
        <v>0</v>
      </c>
      <c r="AE56">
        <v>2.44</v>
      </c>
      <c r="AF56">
        <v>0</v>
      </c>
      <c r="AG56">
        <v>0</v>
      </c>
      <c r="AH56">
        <v>0</v>
      </c>
      <c r="AI56">
        <v>5.21</v>
      </c>
      <c r="AJ56">
        <v>1</v>
      </c>
      <c r="AK56">
        <v>1</v>
      </c>
      <c r="AL56">
        <v>1</v>
      </c>
      <c r="AN56">
        <v>0</v>
      </c>
      <c r="AO56">
        <v>1</v>
      </c>
      <c r="AP56">
        <v>1</v>
      </c>
      <c r="AQ56">
        <v>0</v>
      </c>
      <c r="AR56">
        <v>0</v>
      </c>
      <c r="AS56" t="s">
        <v>719</v>
      </c>
      <c r="AT56">
        <v>0.14000000000000001</v>
      </c>
      <c r="AU56" t="s">
        <v>758</v>
      </c>
      <c r="AV56">
        <v>0</v>
      </c>
      <c r="AW56">
        <v>2</v>
      </c>
      <c r="AX56">
        <v>28927176</v>
      </c>
      <c r="AY56">
        <v>1</v>
      </c>
      <c r="AZ56">
        <v>0</v>
      </c>
      <c r="BA56">
        <v>58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CX56">
        <f>Y56*Source!I37</f>
        <v>0</v>
      </c>
      <c r="CY56">
        <f>AA56</f>
        <v>12.71</v>
      </c>
      <c r="CZ56">
        <f>AE56</f>
        <v>2.44</v>
      </c>
      <c r="DA56">
        <f>AI56</f>
        <v>5.21</v>
      </c>
      <c r="DB56">
        <v>0</v>
      </c>
    </row>
    <row r="57" spans="1:106" x14ac:dyDescent="0.2">
      <c r="A57">
        <f>ROW(Source!A37)</f>
        <v>37</v>
      </c>
      <c r="B57">
        <v>28925308</v>
      </c>
      <c r="C57">
        <v>28927156</v>
      </c>
      <c r="D57">
        <v>28254702</v>
      </c>
      <c r="E57">
        <v>1</v>
      </c>
      <c r="F57">
        <v>1</v>
      </c>
      <c r="G57">
        <v>1</v>
      </c>
      <c r="H57">
        <v>3</v>
      </c>
      <c r="I57" t="s">
        <v>407</v>
      </c>
      <c r="J57" t="s">
        <v>408</v>
      </c>
      <c r="K57" t="s">
        <v>409</v>
      </c>
      <c r="L57">
        <v>1348</v>
      </c>
      <c r="N57">
        <v>1009</v>
      </c>
      <c r="O57" t="s">
        <v>61</v>
      </c>
      <c r="P57" t="s">
        <v>61</v>
      </c>
      <c r="Q57">
        <v>1000</v>
      </c>
      <c r="W57">
        <v>0</v>
      </c>
      <c r="X57">
        <v>454130502</v>
      </c>
      <c r="Y57">
        <v>0</v>
      </c>
      <c r="AA57">
        <v>68552.710000000006</v>
      </c>
      <c r="AB57">
        <v>0</v>
      </c>
      <c r="AC57">
        <v>0</v>
      </c>
      <c r="AD57">
        <v>0</v>
      </c>
      <c r="AE57">
        <v>13157.91</v>
      </c>
      <c r="AF57">
        <v>0</v>
      </c>
      <c r="AG57">
        <v>0</v>
      </c>
      <c r="AH57">
        <v>0</v>
      </c>
      <c r="AI57">
        <v>5.21</v>
      </c>
      <c r="AJ57">
        <v>1</v>
      </c>
      <c r="AK57">
        <v>1</v>
      </c>
      <c r="AL57">
        <v>1</v>
      </c>
      <c r="AN57">
        <v>0</v>
      </c>
      <c r="AO57">
        <v>1</v>
      </c>
      <c r="AP57">
        <v>1</v>
      </c>
      <c r="AQ57">
        <v>0</v>
      </c>
      <c r="AR57">
        <v>0</v>
      </c>
      <c r="AS57" t="s">
        <v>719</v>
      </c>
      <c r="AT57">
        <v>8.9999999999999998E-4</v>
      </c>
      <c r="AU57" t="s">
        <v>758</v>
      </c>
      <c r="AV57">
        <v>0</v>
      </c>
      <c r="AW57">
        <v>2</v>
      </c>
      <c r="AX57">
        <v>28927177</v>
      </c>
      <c r="AY57">
        <v>1</v>
      </c>
      <c r="AZ57">
        <v>0</v>
      </c>
      <c r="BA57">
        <v>59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CX57">
        <f>Y57*Source!I37</f>
        <v>0</v>
      </c>
      <c r="CY57">
        <f>AA57</f>
        <v>68552.710000000006</v>
      </c>
      <c r="CZ57">
        <f>AE57</f>
        <v>13157.91</v>
      </c>
      <c r="DA57">
        <f>AI57</f>
        <v>5.21</v>
      </c>
      <c r="DB57">
        <v>0</v>
      </c>
    </row>
    <row r="58" spans="1:106" x14ac:dyDescent="0.2">
      <c r="A58">
        <f>ROW(Source!A37)</f>
        <v>37</v>
      </c>
      <c r="B58">
        <v>28925308</v>
      </c>
      <c r="C58">
        <v>28927156</v>
      </c>
      <c r="D58">
        <v>28277694</v>
      </c>
      <c r="E58">
        <v>1</v>
      </c>
      <c r="F58">
        <v>1</v>
      </c>
      <c r="G58">
        <v>1</v>
      </c>
      <c r="H58">
        <v>3</v>
      </c>
      <c r="I58" t="s">
        <v>410</v>
      </c>
      <c r="J58" t="s">
        <v>411</v>
      </c>
      <c r="K58" t="s">
        <v>412</v>
      </c>
      <c r="L58">
        <v>1327</v>
      </c>
      <c r="N58">
        <v>1005</v>
      </c>
      <c r="O58" t="s">
        <v>225</v>
      </c>
      <c r="P58" t="s">
        <v>225</v>
      </c>
      <c r="Q58">
        <v>1</v>
      </c>
      <c r="W58">
        <v>0</v>
      </c>
      <c r="X58">
        <v>-1759487098</v>
      </c>
      <c r="Y58">
        <v>0</v>
      </c>
      <c r="AA58">
        <v>105.45</v>
      </c>
      <c r="AB58">
        <v>0</v>
      </c>
      <c r="AC58">
        <v>0</v>
      </c>
      <c r="AD58">
        <v>0</v>
      </c>
      <c r="AE58">
        <v>20.239999999999998</v>
      </c>
      <c r="AF58">
        <v>0</v>
      </c>
      <c r="AG58">
        <v>0</v>
      </c>
      <c r="AH58">
        <v>0</v>
      </c>
      <c r="AI58">
        <v>5.21</v>
      </c>
      <c r="AJ58">
        <v>1</v>
      </c>
      <c r="AK58">
        <v>1</v>
      </c>
      <c r="AL58">
        <v>1</v>
      </c>
      <c r="AN58">
        <v>0</v>
      </c>
      <c r="AO58">
        <v>1</v>
      </c>
      <c r="AP58">
        <v>1</v>
      </c>
      <c r="AQ58">
        <v>0</v>
      </c>
      <c r="AR58">
        <v>0</v>
      </c>
      <c r="AS58" t="s">
        <v>719</v>
      </c>
      <c r="AT58">
        <v>32</v>
      </c>
      <c r="AU58" t="s">
        <v>758</v>
      </c>
      <c r="AV58">
        <v>0</v>
      </c>
      <c r="AW58">
        <v>2</v>
      </c>
      <c r="AX58">
        <v>28927178</v>
      </c>
      <c r="AY58">
        <v>1</v>
      </c>
      <c r="AZ58">
        <v>0</v>
      </c>
      <c r="BA58">
        <v>60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CX58">
        <f>Y58*Source!I37</f>
        <v>0</v>
      </c>
      <c r="CY58">
        <f>AA58</f>
        <v>105.45</v>
      </c>
      <c r="CZ58">
        <f>AE58</f>
        <v>20.239999999999998</v>
      </c>
      <c r="DA58">
        <f>AI58</f>
        <v>5.21</v>
      </c>
      <c r="DB58">
        <v>0</v>
      </c>
    </row>
    <row r="59" spans="1:106" x14ac:dyDescent="0.2">
      <c r="A59">
        <f>ROW(Source!A37)</f>
        <v>37</v>
      </c>
      <c r="B59">
        <v>28925308</v>
      </c>
      <c r="C59">
        <v>28927156</v>
      </c>
      <c r="D59">
        <v>28278974</v>
      </c>
      <c r="E59">
        <v>1</v>
      </c>
      <c r="F59">
        <v>1</v>
      </c>
      <c r="G59">
        <v>1</v>
      </c>
      <c r="H59">
        <v>3</v>
      </c>
      <c r="I59" t="s">
        <v>413</v>
      </c>
      <c r="J59" t="s">
        <v>414</v>
      </c>
      <c r="K59" t="s">
        <v>415</v>
      </c>
      <c r="L59">
        <v>1348</v>
      </c>
      <c r="N59">
        <v>1009</v>
      </c>
      <c r="O59" t="s">
        <v>61</v>
      </c>
      <c r="P59" t="s">
        <v>61</v>
      </c>
      <c r="Q59">
        <v>1000</v>
      </c>
      <c r="W59">
        <v>0</v>
      </c>
      <c r="X59">
        <v>976263122</v>
      </c>
      <c r="Y59">
        <v>0</v>
      </c>
      <c r="AA59">
        <v>62712.72</v>
      </c>
      <c r="AB59">
        <v>0</v>
      </c>
      <c r="AC59">
        <v>0</v>
      </c>
      <c r="AD59">
        <v>0</v>
      </c>
      <c r="AE59">
        <v>12036.99</v>
      </c>
      <c r="AF59">
        <v>0</v>
      </c>
      <c r="AG59">
        <v>0</v>
      </c>
      <c r="AH59">
        <v>0</v>
      </c>
      <c r="AI59">
        <v>5.21</v>
      </c>
      <c r="AJ59">
        <v>1</v>
      </c>
      <c r="AK59">
        <v>1</v>
      </c>
      <c r="AL59">
        <v>1</v>
      </c>
      <c r="AN59">
        <v>0</v>
      </c>
      <c r="AO59">
        <v>1</v>
      </c>
      <c r="AP59">
        <v>1</v>
      </c>
      <c r="AQ59">
        <v>0</v>
      </c>
      <c r="AR59">
        <v>0</v>
      </c>
      <c r="AS59" t="s">
        <v>719</v>
      </c>
      <c r="AT59">
        <v>6.5000000000000002E-2</v>
      </c>
      <c r="AU59" t="s">
        <v>758</v>
      </c>
      <c r="AV59">
        <v>0</v>
      </c>
      <c r="AW59">
        <v>2</v>
      </c>
      <c r="AX59">
        <v>28927179</v>
      </c>
      <c r="AY59">
        <v>1</v>
      </c>
      <c r="AZ59">
        <v>0</v>
      </c>
      <c r="BA59">
        <v>61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X59">
        <f>Y59*Source!I37</f>
        <v>0</v>
      </c>
      <c r="CY59">
        <f>AA59</f>
        <v>62712.72</v>
      </c>
      <c r="CZ59">
        <f>AE59</f>
        <v>12036.99</v>
      </c>
      <c r="DA59">
        <f>AI59</f>
        <v>5.21</v>
      </c>
      <c r="DB59">
        <v>0</v>
      </c>
    </row>
    <row r="60" spans="1:106" x14ac:dyDescent="0.2">
      <c r="A60">
        <f>ROW(Source!A37)</f>
        <v>37</v>
      </c>
      <c r="B60">
        <v>28925308</v>
      </c>
      <c r="C60">
        <v>28927156</v>
      </c>
      <c r="D60">
        <v>28296957</v>
      </c>
      <c r="E60">
        <v>1</v>
      </c>
      <c r="F60">
        <v>1</v>
      </c>
      <c r="G60">
        <v>1</v>
      </c>
      <c r="H60">
        <v>3</v>
      </c>
      <c r="I60" t="s">
        <v>416</v>
      </c>
      <c r="J60" t="s">
        <v>417</v>
      </c>
      <c r="K60" t="s">
        <v>418</v>
      </c>
      <c r="L60">
        <v>1348</v>
      </c>
      <c r="N60">
        <v>1009</v>
      </c>
      <c r="O60" t="s">
        <v>61</v>
      </c>
      <c r="P60" t="s">
        <v>61</v>
      </c>
      <c r="Q60">
        <v>1000</v>
      </c>
      <c r="W60">
        <v>0</v>
      </c>
      <c r="X60">
        <v>-59553531</v>
      </c>
      <c r="Y60">
        <v>0</v>
      </c>
      <c r="AA60">
        <v>29704.97</v>
      </c>
      <c r="AB60">
        <v>0</v>
      </c>
      <c r="AC60">
        <v>0</v>
      </c>
      <c r="AD60">
        <v>0</v>
      </c>
      <c r="AE60">
        <v>5701.53</v>
      </c>
      <c r="AF60">
        <v>0</v>
      </c>
      <c r="AG60">
        <v>0</v>
      </c>
      <c r="AH60">
        <v>0</v>
      </c>
      <c r="AI60">
        <v>5.21</v>
      </c>
      <c r="AJ60">
        <v>1</v>
      </c>
      <c r="AK60">
        <v>1</v>
      </c>
      <c r="AL60">
        <v>1</v>
      </c>
      <c r="AN60">
        <v>0</v>
      </c>
      <c r="AO60">
        <v>1</v>
      </c>
      <c r="AP60">
        <v>1</v>
      </c>
      <c r="AQ60">
        <v>0</v>
      </c>
      <c r="AR60">
        <v>0</v>
      </c>
      <c r="AS60" t="s">
        <v>719</v>
      </c>
      <c r="AT60">
        <v>2.1</v>
      </c>
      <c r="AU60" t="s">
        <v>758</v>
      </c>
      <c r="AV60">
        <v>0</v>
      </c>
      <c r="AW60">
        <v>2</v>
      </c>
      <c r="AX60">
        <v>28927180</v>
      </c>
      <c r="AY60">
        <v>1</v>
      </c>
      <c r="AZ60">
        <v>0</v>
      </c>
      <c r="BA60">
        <v>62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CX60">
        <f>Y60*Source!I37</f>
        <v>0</v>
      </c>
      <c r="CY60">
        <f>AA60</f>
        <v>29704.97</v>
      </c>
      <c r="CZ60">
        <f>AE60</f>
        <v>5701.53</v>
      </c>
      <c r="DA60">
        <f>AI60</f>
        <v>5.21</v>
      </c>
      <c r="DB60">
        <v>0</v>
      </c>
    </row>
    <row r="61" spans="1:106" x14ac:dyDescent="0.2">
      <c r="A61">
        <f>ROW(Source!A38)</f>
        <v>38</v>
      </c>
      <c r="B61">
        <v>28925307</v>
      </c>
      <c r="C61">
        <v>28927181</v>
      </c>
      <c r="D61">
        <v>28430167</v>
      </c>
      <c r="E61">
        <v>1</v>
      </c>
      <c r="F61">
        <v>1</v>
      </c>
      <c r="G61">
        <v>1</v>
      </c>
      <c r="H61">
        <v>1</v>
      </c>
      <c r="I61" t="s">
        <v>419</v>
      </c>
      <c r="J61" t="s">
        <v>719</v>
      </c>
      <c r="K61" t="s">
        <v>420</v>
      </c>
      <c r="L61">
        <v>1191</v>
      </c>
      <c r="N61">
        <v>1013</v>
      </c>
      <c r="O61" t="s">
        <v>360</v>
      </c>
      <c r="P61" t="s">
        <v>360</v>
      </c>
      <c r="Q61">
        <v>1</v>
      </c>
      <c r="W61">
        <v>0</v>
      </c>
      <c r="X61">
        <v>910540113</v>
      </c>
      <c r="Y61">
        <v>15.662400000000002</v>
      </c>
      <c r="AA61">
        <v>0</v>
      </c>
      <c r="AB61">
        <v>0</v>
      </c>
      <c r="AC61">
        <v>0</v>
      </c>
      <c r="AD61">
        <v>8.98</v>
      </c>
      <c r="AE61">
        <v>0</v>
      </c>
      <c r="AF61">
        <v>0</v>
      </c>
      <c r="AG61">
        <v>0</v>
      </c>
      <c r="AH61">
        <v>8.98</v>
      </c>
      <c r="AI61">
        <v>1</v>
      </c>
      <c r="AJ61">
        <v>1</v>
      </c>
      <c r="AK61">
        <v>1</v>
      </c>
      <c r="AL61">
        <v>1</v>
      </c>
      <c r="AN61">
        <v>0</v>
      </c>
      <c r="AO61">
        <v>1</v>
      </c>
      <c r="AP61">
        <v>1</v>
      </c>
      <c r="AQ61">
        <v>0</v>
      </c>
      <c r="AR61">
        <v>0</v>
      </c>
      <c r="AS61" t="s">
        <v>719</v>
      </c>
      <c r="AT61">
        <v>32.630000000000003</v>
      </c>
      <c r="AU61" t="s">
        <v>765</v>
      </c>
      <c r="AV61">
        <v>1</v>
      </c>
      <c r="AW61">
        <v>2</v>
      </c>
      <c r="AX61">
        <v>28927194</v>
      </c>
      <c r="AY61">
        <v>1</v>
      </c>
      <c r="AZ61">
        <v>0</v>
      </c>
      <c r="BA61">
        <v>63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CX61">
        <f>Y61*Source!I38</f>
        <v>2.6626080000000005</v>
      </c>
      <c r="CY61">
        <f>AD61</f>
        <v>8.98</v>
      </c>
      <c r="CZ61">
        <f>AH61</f>
        <v>8.98</v>
      </c>
      <c r="DA61">
        <f>AL61</f>
        <v>1</v>
      </c>
      <c r="DB61">
        <v>0</v>
      </c>
    </row>
    <row r="62" spans="1:106" x14ac:dyDescent="0.2">
      <c r="A62">
        <f>ROW(Source!A38)</f>
        <v>38</v>
      </c>
      <c r="B62">
        <v>28925307</v>
      </c>
      <c r="C62">
        <v>28927181</v>
      </c>
      <c r="D62">
        <v>28419515</v>
      </c>
      <c r="E62">
        <v>1</v>
      </c>
      <c r="F62">
        <v>1</v>
      </c>
      <c r="G62">
        <v>1</v>
      </c>
      <c r="H62">
        <v>1</v>
      </c>
      <c r="I62" t="s">
        <v>361</v>
      </c>
      <c r="J62" t="s">
        <v>719</v>
      </c>
      <c r="K62" t="s">
        <v>362</v>
      </c>
      <c r="L62">
        <v>1191</v>
      </c>
      <c r="N62">
        <v>1013</v>
      </c>
      <c r="O62" t="s">
        <v>360</v>
      </c>
      <c r="P62" t="s">
        <v>360</v>
      </c>
      <c r="Q62">
        <v>1</v>
      </c>
      <c r="W62">
        <v>0</v>
      </c>
      <c r="X62">
        <v>-383101862</v>
      </c>
      <c r="Y62">
        <v>40.49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1</v>
      </c>
      <c r="AJ62">
        <v>1</v>
      </c>
      <c r="AK62">
        <v>1</v>
      </c>
      <c r="AL62">
        <v>1</v>
      </c>
      <c r="AN62">
        <v>0</v>
      </c>
      <c r="AO62">
        <v>1</v>
      </c>
      <c r="AP62">
        <v>0</v>
      </c>
      <c r="AQ62">
        <v>0</v>
      </c>
      <c r="AR62">
        <v>0</v>
      </c>
      <c r="AS62" t="s">
        <v>719</v>
      </c>
      <c r="AT62">
        <v>40.49</v>
      </c>
      <c r="AU62" t="s">
        <v>719</v>
      </c>
      <c r="AV62">
        <v>2</v>
      </c>
      <c r="AW62">
        <v>2</v>
      </c>
      <c r="AX62">
        <v>28927195</v>
      </c>
      <c r="AY62">
        <v>1</v>
      </c>
      <c r="AZ62">
        <v>2048</v>
      </c>
      <c r="BA62">
        <v>64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CX62">
        <f>Y62*Source!I38</f>
        <v>6.8833000000000011</v>
      </c>
      <c r="CY62">
        <f>AD62</f>
        <v>0</v>
      </c>
      <c r="CZ62">
        <f>AH62</f>
        <v>0</v>
      </c>
      <c r="DA62">
        <f>AL62</f>
        <v>1</v>
      </c>
      <c r="DB62">
        <v>0</v>
      </c>
    </row>
    <row r="63" spans="1:106" x14ac:dyDescent="0.2">
      <c r="A63">
        <f>ROW(Source!A38)</f>
        <v>38</v>
      </c>
      <c r="B63">
        <v>28925307</v>
      </c>
      <c r="C63">
        <v>28927181</v>
      </c>
      <c r="D63">
        <v>28336884</v>
      </c>
      <c r="E63">
        <v>1</v>
      </c>
      <c r="F63">
        <v>1</v>
      </c>
      <c r="G63">
        <v>1</v>
      </c>
      <c r="H63">
        <v>2</v>
      </c>
      <c r="I63" t="s">
        <v>375</v>
      </c>
      <c r="J63" t="s">
        <v>376</v>
      </c>
      <c r="K63" t="s">
        <v>377</v>
      </c>
      <c r="L63">
        <v>1368</v>
      </c>
      <c r="N63">
        <v>1011</v>
      </c>
      <c r="O63" t="s">
        <v>366</v>
      </c>
      <c r="P63" t="s">
        <v>366</v>
      </c>
      <c r="Q63">
        <v>1</v>
      </c>
      <c r="W63">
        <v>0</v>
      </c>
      <c r="X63">
        <v>-1700234874</v>
      </c>
      <c r="Y63">
        <v>0.15840000000000001</v>
      </c>
      <c r="AA63">
        <v>0</v>
      </c>
      <c r="AB63">
        <v>93.73</v>
      </c>
      <c r="AC63">
        <v>8.82</v>
      </c>
      <c r="AD63">
        <v>0</v>
      </c>
      <c r="AE63">
        <v>0</v>
      </c>
      <c r="AF63">
        <v>93.73</v>
      </c>
      <c r="AG63">
        <v>8.82</v>
      </c>
      <c r="AH63">
        <v>0</v>
      </c>
      <c r="AI63">
        <v>1</v>
      </c>
      <c r="AJ63">
        <v>1</v>
      </c>
      <c r="AK63">
        <v>1</v>
      </c>
      <c r="AL63">
        <v>1</v>
      </c>
      <c r="AN63">
        <v>0</v>
      </c>
      <c r="AO63">
        <v>1</v>
      </c>
      <c r="AP63">
        <v>1</v>
      </c>
      <c r="AQ63">
        <v>0</v>
      </c>
      <c r="AR63">
        <v>0</v>
      </c>
      <c r="AS63" t="s">
        <v>719</v>
      </c>
      <c r="AT63">
        <v>0.33</v>
      </c>
      <c r="AU63" t="s">
        <v>765</v>
      </c>
      <c r="AV63">
        <v>0</v>
      </c>
      <c r="AW63">
        <v>2</v>
      </c>
      <c r="AX63">
        <v>28927196</v>
      </c>
      <c r="AY63">
        <v>1</v>
      </c>
      <c r="AZ63">
        <v>0</v>
      </c>
      <c r="BA63">
        <v>65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CX63">
        <f>Y63*Source!I38</f>
        <v>2.6928000000000004E-2</v>
      </c>
      <c r="CY63">
        <f t="shared" ref="CY63:CY68" si="0">AB63</f>
        <v>93.73</v>
      </c>
      <c r="CZ63">
        <f t="shared" ref="CZ63:CZ68" si="1">AF63</f>
        <v>93.73</v>
      </c>
      <c r="DA63">
        <f t="shared" ref="DA63:DA68" si="2">AJ63</f>
        <v>1</v>
      </c>
      <c r="DB63">
        <v>0</v>
      </c>
    </row>
    <row r="64" spans="1:106" x14ac:dyDescent="0.2">
      <c r="A64">
        <f>ROW(Source!A38)</f>
        <v>38</v>
      </c>
      <c r="B64">
        <v>28925307</v>
      </c>
      <c r="C64">
        <v>28927181</v>
      </c>
      <c r="D64">
        <v>28337084</v>
      </c>
      <c r="E64">
        <v>1</v>
      </c>
      <c r="F64">
        <v>1</v>
      </c>
      <c r="G64">
        <v>1</v>
      </c>
      <c r="H64">
        <v>2</v>
      </c>
      <c r="I64" t="s">
        <v>381</v>
      </c>
      <c r="J64" t="s">
        <v>382</v>
      </c>
      <c r="K64" t="s">
        <v>383</v>
      </c>
      <c r="L64">
        <v>1368</v>
      </c>
      <c r="N64">
        <v>1011</v>
      </c>
      <c r="O64" t="s">
        <v>366</v>
      </c>
      <c r="P64" t="s">
        <v>366</v>
      </c>
      <c r="Q64">
        <v>1</v>
      </c>
      <c r="W64">
        <v>0</v>
      </c>
      <c r="X64">
        <v>-566827484</v>
      </c>
      <c r="Y64">
        <v>1.3919999999999999</v>
      </c>
      <c r="AA64">
        <v>0</v>
      </c>
      <c r="AB64">
        <v>4.1100000000000003</v>
      </c>
      <c r="AC64">
        <v>0</v>
      </c>
      <c r="AD64">
        <v>0</v>
      </c>
      <c r="AE64">
        <v>0</v>
      </c>
      <c r="AF64">
        <v>4.1100000000000003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N64">
        <v>0</v>
      </c>
      <c r="AO64">
        <v>1</v>
      </c>
      <c r="AP64">
        <v>1</v>
      </c>
      <c r="AQ64">
        <v>0</v>
      </c>
      <c r="AR64">
        <v>0</v>
      </c>
      <c r="AS64" t="s">
        <v>719</v>
      </c>
      <c r="AT64">
        <v>2.9</v>
      </c>
      <c r="AU64" t="s">
        <v>765</v>
      </c>
      <c r="AV64">
        <v>0</v>
      </c>
      <c r="AW64">
        <v>2</v>
      </c>
      <c r="AX64">
        <v>28927197</v>
      </c>
      <c r="AY64">
        <v>1</v>
      </c>
      <c r="AZ64">
        <v>0</v>
      </c>
      <c r="BA64">
        <v>66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X64">
        <f>Y64*Source!I38</f>
        <v>0.23663999999999999</v>
      </c>
      <c r="CY64">
        <f t="shared" si="0"/>
        <v>4.1100000000000003</v>
      </c>
      <c r="CZ64">
        <f t="shared" si="1"/>
        <v>4.1100000000000003</v>
      </c>
      <c r="DA64">
        <f t="shared" si="2"/>
        <v>1</v>
      </c>
      <c r="DB64">
        <v>0</v>
      </c>
    </row>
    <row r="65" spans="1:106" x14ac:dyDescent="0.2">
      <c r="A65">
        <f>ROW(Source!A38)</f>
        <v>38</v>
      </c>
      <c r="B65">
        <v>28925307</v>
      </c>
      <c r="C65">
        <v>28927181</v>
      </c>
      <c r="D65">
        <v>28337112</v>
      </c>
      <c r="E65">
        <v>1</v>
      </c>
      <c r="F65">
        <v>1</v>
      </c>
      <c r="G65">
        <v>1</v>
      </c>
      <c r="H65">
        <v>2</v>
      </c>
      <c r="I65" t="s">
        <v>421</v>
      </c>
      <c r="J65" t="s">
        <v>422</v>
      </c>
      <c r="K65" t="s">
        <v>423</v>
      </c>
      <c r="L65">
        <v>1368</v>
      </c>
      <c r="N65">
        <v>1011</v>
      </c>
      <c r="O65" t="s">
        <v>366</v>
      </c>
      <c r="P65" t="s">
        <v>366</v>
      </c>
      <c r="Q65">
        <v>1</v>
      </c>
      <c r="W65">
        <v>0</v>
      </c>
      <c r="X65">
        <v>1648813313</v>
      </c>
      <c r="Y65">
        <v>9.297600000000001</v>
      </c>
      <c r="AA65">
        <v>0</v>
      </c>
      <c r="AB65">
        <v>12.79</v>
      </c>
      <c r="AC65">
        <v>6.58</v>
      </c>
      <c r="AD65">
        <v>0</v>
      </c>
      <c r="AE65">
        <v>0</v>
      </c>
      <c r="AF65">
        <v>12.79</v>
      </c>
      <c r="AG65">
        <v>6.58</v>
      </c>
      <c r="AH65">
        <v>0</v>
      </c>
      <c r="AI65">
        <v>1</v>
      </c>
      <c r="AJ65">
        <v>1</v>
      </c>
      <c r="AK65">
        <v>1</v>
      </c>
      <c r="AL65">
        <v>1</v>
      </c>
      <c r="AN65">
        <v>0</v>
      </c>
      <c r="AO65">
        <v>1</v>
      </c>
      <c r="AP65">
        <v>1</v>
      </c>
      <c r="AQ65">
        <v>0</v>
      </c>
      <c r="AR65">
        <v>0</v>
      </c>
      <c r="AS65" t="s">
        <v>719</v>
      </c>
      <c r="AT65">
        <v>19.37</v>
      </c>
      <c r="AU65" t="s">
        <v>765</v>
      </c>
      <c r="AV65">
        <v>0</v>
      </c>
      <c r="AW65">
        <v>2</v>
      </c>
      <c r="AX65">
        <v>28927198</v>
      </c>
      <c r="AY65">
        <v>1</v>
      </c>
      <c r="AZ65">
        <v>0</v>
      </c>
      <c r="BA65">
        <v>67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CX65">
        <f>Y65*Source!I38</f>
        <v>1.5805920000000002</v>
      </c>
      <c r="CY65">
        <f t="shared" si="0"/>
        <v>12.79</v>
      </c>
      <c r="CZ65">
        <f t="shared" si="1"/>
        <v>12.79</v>
      </c>
      <c r="DA65">
        <f t="shared" si="2"/>
        <v>1</v>
      </c>
      <c r="DB65">
        <v>0</v>
      </c>
    </row>
    <row r="66" spans="1:106" x14ac:dyDescent="0.2">
      <c r="A66">
        <f>ROW(Source!A38)</f>
        <v>38</v>
      </c>
      <c r="B66">
        <v>28925307</v>
      </c>
      <c r="C66">
        <v>28927181</v>
      </c>
      <c r="D66">
        <v>28337842</v>
      </c>
      <c r="E66">
        <v>1</v>
      </c>
      <c r="F66">
        <v>1</v>
      </c>
      <c r="G66">
        <v>1</v>
      </c>
      <c r="H66">
        <v>2</v>
      </c>
      <c r="I66" t="s">
        <v>384</v>
      </c>
      <c r="J66" t="s">
        <v>385</v>
      </c>
      <c r="K66" t="s">
        <v>386</v>
      </c>
      <c r="L66">
        <v>1368</v>
      </c>
      <c r="N66">
        <v>1011</v>
      </c>
      <c r="O66" t="s">
        <v>366</v>
      </c>
      <c r="P66" t="s">
        <v>366</v>
      </c>
      <c r="Q66">
        <v>1</v>
      </c>
      <c r="W66">
        <v>0</v>
      </c>
      <c r="X66">
        <v>1820267133</v>
      </c>
      <c r="Y66">
        <v>0.68159999999999987</v>
      </c>
      <c r="AA66">
        <v>0</v>
      </c>
      <c r="AB66">
        <v>102.48</v>
      </c>
      <c r="AC66">
        <v>11.84</v>
      </c>
      <c r="AD66">
        <v>0</v>
      </c>
      <c r="AE66">
        <v>0</v>
      </c>
      <c r="AF66">
        <v>102.48</v>
      </c>
      <c r="AG66">
        <v>11.84</v>
      </c>
      <c r="AH66">
        <v>0</v>
      </c>
      <c r="AI66">
        <v>1</v>
      </c>
      <c r="AJ66">
        <v>1</v>
      </c>
      <c r="AK66">
        <v>1</v>
      </c>
      <c r="AL66">
        <v>1</v>
      </c>
      <c r="AN66">
        <v>0</v>
      </c>
      <c r="AO66">
        <v>1</v>
      </c>
      <c r="AP66">
        <v>1</v>
      </c>
      <c r="AQ66">
        <v>0</v>
      </c>
      <c r="AR66">
        <v>0</v>
      </c>
      <c r="AS66" t="s">
        <v>719</v>
      </c>
      <c r="AT66">
        <v>1.42</v>
      </c>
      <c r="AU66" t="s">
        <v>765</v>
      </c>
      <c r="AV66">
        <v>0</v>
      </c>
      <c r="AW66">
        <v>2</v>
      </c>
      <c r="AX66">
        <v>28927199</v>
      </c>
      <c r="AY66">
        <v>1</v>
      </c>
      <c r="AZ66">
        <v>0</v>
      </c>
      <c r="BA66">
        <v>68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CX66">
        <f>Y66*Source!I38</f>
        <v>0.11587199999999999</v>
      </c>
      <c r="CY66">
        <f t="shared" si="0"/>
        <v>102.48</v>
      </c>
      <c r="CZ66">
        <f t="shared" si="1"/>
        <v>102.48</v>
      </c>
      <c r="DA66">
        <f t="shared" si="2"/>
        <v>1</v>
      </c>
      <c r="DB66">
        <v>0</v>
      </c>
    </row>
    <row r="67" spans="1:106" x14ac:dyDescent="0.2">
      <c r="A67">
        <f>ROW(Source!A38)</f>
        <v>38</v>
      </c>
      <c r="B67">
        <v>28925307</v>
      </c>
      <c r="C67">
        <v>28927181</v>
      </c>
      <c r="D67">
        <v>28338136</v>
      </c>
      <c r="E67">
        <v>1</v>
      </c>
      <c r="F67">
        <v>1</v>
      </c>
      <c r="G67">
        <v>1</v>
      </c>
      <c r="H67">
        <v>2</v>
      </c>
      <c r="I67" t="s">
        <v>401</v>
      </c>
      <c r="J67" t="s">
        <v>402</v>
      </c>
      <c r="K67" t="s">
        <v>403</v>
      </c>
      <c r="L67">
        <v>1368</v>
      </c>
      <c r="N67">
        <v>1011</v>
      </c>
      <c r="O67" t="s">
        <v>366</v>
      </c>
      <c r="P67" t="s">
        <v>366</v>
      </c>
      <c r="Q67">
        <v>1</v>
      </c>
      <c r="W67">
        <v>0</v>
      </c>
      <c r="X67">
        <v>-1277097320</v>
      </c>
      <c r="Y67">
        <v>0.8640000000000001</v>
      </c>
      <c r="AA67">
        <v>0</v>
      </c>
      <c r="AB67">
        <v>8.68</v>
      </c>
      <c r="AC67">
        <v>0</v>
      </c>
      <c r="AD67">
        <v>0</v>
      </c>
      <c r="AE67">
        <v>0</v>
      </c>
      <c r="AF67">
        <v>8.68</v>
      </c>
      <c r="AG67">
        <v>0</v>
      </c>
      <c r="AH67">
        <v>0</v>
      </c>
      <c r="AI67">
        <v>1</v>
      </c>
      <c r="AJ67">
        <v>1</v>
      </c>
      <c r="AK67">
        <v>1</v>
      </c>
      <c r="AL67">
        <v>1</v>
      </c>
      <c r="AN67">
        <v>0</v>
      </c>
      <c r="AO67">
        <v>1</v>
      </c>
      <c r="AP67">
        <v>1</v>
      </c>
      <c r="AQ67">
        <v>0</v>
      </c>
      <c r="AR67">
        <v>0</v>
      </c>
      <c r="AS67" t="s">
        <v>719</v>
      </c>
      <c r="AT67">
        <v>1.8</v>
      </c>
      <c r="AU67" t="s">
        <v>765</v>
      </c>
      <c r="AV67">
        <v>0</v>
      </c>
      <c r="AW67">
        <v>2</v>
      </c>
      <c r="AX67">
        <v>28927200</v>
      </c>
      <c r="AY67">
        <v>1</v>
      </c>
      <c r="AZ67">
        <v>0</v>
      </c>
      <c r="BA67">
        <v>69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CX67">
        <f>Y67*Source!I38</f>
        <v>0.14688000000000004</v>
      </c>
      <c r="CY67">
        <f t="shared" si="0"/>
        <v>8.68</v>
      </c>
      <c r="CZ67">
        <f t="shared" si="1"/>
        <v>8.68</v>
      </c>
      <c r="DA67">
        <f t="shared" si="2"/>
        <v>1</v>
      </c>
      <c r="DB67">
        <v>0</v>
      </c>
    </row>
    <row r="68" spans="1:106" x14ac:dyDescent="0.2">
      <c r="A68">
        <f>ROW(Source!A38)</f>
        <v>38</v>
      </c>
      <c r="B68">
        <v>28925307</v>
      </c>
      <c r="C68">
        <v>28927181</v>
      </c>
      <c r="D68">
        <v>28338156</v>
      </c>
      <c r="E68">
        <v>1</v>
      </c>
      <c r="F68">
        <v>1</v>
      </c>
      <c r="G68">
        <v>1</v>
      </c>
      <c r="H68">
        <v>2</v>
      </c>
      <c r="I68" t="s">
        <v>367</v>
      </c>
      <c r="J68" t="s">
        <v>368</v>
      </c>
      <c r="K68" t="s">
        <v>369</v>
      </c>
      <c r="L68">
        <v>1368</v>
      </c>
      <c r="N68">
        <v>1011</v>
      </c>
      <c r="O68" t="s">
        <v>366</v>
      </c>
      <c r="P68" t="s">
        <v>366</v>
      </c>
      <c r="Q68">
        <v>1</v>
      </c>
      <c r="W68">
        <v>0</v>
      </c>
      <c r="X68">
        <v>-2047589592</v>
      </c>
      <c r="Y68">
        <v>9.297600000000001</v>
      </c>
      <c r="AA68">
        <v>0</v>
      </c>
      <c r="AB68">
        <v>156.47</v>
      </c>
      <c r="AC68">
        <v>10.130000000000001</v>
      </c>
      <c r="AD68">
        <v>0</v>
      </c>
      <c r="AE68">
        <v>0</v>
      </c>
      <c r="AF68">
        <v>156.47</v>
      </c>
      <c r="AG68">
        <v>10.130000000000001</v>
      </c>
      <c r="AH68">
        <v>0</v>
      </c>
      <c r="AI68">
        <v>1</v>
      </c>
      <c r="AJ68">
        <v>1</v>
      </c>
      <c r="AK68">
        <v>1</v>
      </c>
      <c r="AL68">
        <v>1</v>
      </c>
      <c r="AN68">
        <v>0</v>
      </c>
      <c r="AO68">
        <v>1</v>
      </c>
      <c r="AP68">
        <v>1</v>
      </c>
      <c r="AQ68">
        <v>0</v>
      </c>
      <c r="AR68">
        <v>0</v>
      </c>
      <c r="AS68" t="s">
        <v>719</v>
      </c>
      <c r="AT68">
        <v>19.37</v>
      </c>
      <c r="AU68" t="s">
        <v>765</v>
      </c>
      <c r="AV68">
        <v>0</v>
      </c>
      <c r="AW68">
        <v>2</v>
      </c>
      <c r="AX68">
        <v>28927201</v>
      </c>
      <c r="AY68">
        <v>1</v>
      </c>
      <c r="AZ68">
        <v>0</v>
      </c>
      <c r="BA68">
        <v>70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X68">
        <f>Y68*Source!I38</f>
        <v>1.5805920000000002</v>
      </c>
      <c r="CY68">
        <f t="shared" si="0"/>
        <v>156.47</v>
      </c>
      <c r="CZ68">
        <f t="shared" si="1"/>
        <v>156.47</v>
      </c>
      <c r="DA68">
        <f t="shared" si="2"/>
        <v>1</v>
      </c>
      <c r="DB68">
        <v>0</v>
      </c>
    </row>
    <row r="69" spans="1:106" x14ac:dyDescent="0.2">
      <c r="A69">
        <f>ROW(Source!A38)</f>
        <v>38</v>
      </c>
      <c r="B69">
        <v>28925307</v>
      </c>
      <c r="C69">
        <v>28927181</v>
      </c>
      <c r="D69">
        <v>28253181</v>
      </c>
      <c r="E69">
        <v>1</v>
      </c>
      <c r="F69">
        <v>1</v>
      </c>
      <c r="G69">
        <v>1</v>
      </c>
      <c r="H69">
        <v>3</v>
      </c>
      <c r="I69" t="s">
        <v>404</v>
      </c>
      <c r="J69" t="s">
        <v>405</v>
      </c>
      <c r="K69" t="s">
        <v>406</v>
      </c>
      <c r="L69">
        <v>1339</v>
      </c>
      <c r="N69">
        <v>1007</v>
      </c>
      <c r="O69" t="s">
        <v>742</v>
      </c>
      <c r="P69" t="s">
        <v>742</v>
      </c>
      <c r="Q69">
        <v>1</v>
      </c>
      <c r="W69">
        <v>0</v>
      </c>
      <c r="X69">
        <v>82350058</v>
      </c>
      <c r="Y69">
        <v>0</v>
      </c>
      <c r="AA69">
        <v>2.44</v>
      </c>
      <c r="AB69">
        <v>0</v>
      </c>
      <c r="AC69">
        <v>0</v>
      </c>
      <c r="AD69">
        <v>0</v>
      </c>
      <c r="AE69">
        <v>2.44</v>
      </c>
      <c r="AF69">
        <v>0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N69">
        <v>0</v>
      </c>
      <c r="AO69">
        <v>1</v>
      </c>
      <c r="AP69">
        <v>1</v>
      </c>
      <c r="AQ69">
        <v>0</v>
      </c>
      <c r="AR69">
        <v>0</v>
      </c>
      <c r="AS69" t="s">
        <v>719</v>
      </c>
      <c r="AT69">
        <v>0.4</v>
      </c>
      <c r="AU69" t="s">
        <v>758</v>
      </c>
      <c r="AV69">
        <v>0</v>
      </c>
      <c r="AW69">
        <v>2</v>
      </c>
      <c r="AX69">
        <v>28927202</v>
      </c>
      <c r="AY69">
        <v>1</v>
      </c>
      <c r="AZ69">
        <v>0</v>
      </c>
      <c r="BA69">
        <v>71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CX69">
        <f>Y69*Source!I38</f>
        <v>0</v>
      </c>
      <c r="CY69">
        <f>AA69</f>
        <v>2.44</v>
      </c>
      <c r="CZ69">
        <f>AE69</f>
        <v>2.44</v>
      </c>
      <c r="DA69">
        <f>AI69</f>
        <v>1</v>
      </c>
      <c r="DB69">
        <v>0</v>
      </c>
    </row>
    <row r="70" spans="1:106" x14ac:dyDescent="0.2">
      <c r="A70">
        <f>ROW(Source!A38)</f>
        <v>38</v>
      </c>
      <c r="B70">
        <v>28925307</v>
      </c>
      <c r="C70">
        <v>28927181</v>
      </c>
      <c r="D70">
        <v>28254710</v>
      </c>
      <c r="E70">
        <v>1</v>
      </c>
      <c r="F70">
        <v>1</v>
      </c>
      <c r="G70">
        <v>1</v>
      </c>
      <c r="H70">
        <v>3</v>
      </c>
      <c r="I70" t="s">
        <v>424</v>
      </c>
      <c r="J70" t="s">
        <v>425</v>
      </c>
      <c r="K70" t="s">
        <v>426</v>
      </c>
      <c r="L70">
        <v>1348</v>
      </c>
      <c r="N70">
        <v>1009</v>
      </c>
      <c r="O70" t="s">
        <v>61</v>
      </c>
      <c r="P70" t="s">
        <v>61</v>
      </c>
      <c r="Q70">
        <v>1000</v>
      </c>
      <c r="W70">
        <v>0</v>
      </c>
      <c r="X70">
        <v>761753570</v>
      </c>
      <c r="Y70">
        <v>0</v>
      </c>
      <c r="AA70">
        <v>10689.18</v>
      </c>
      <c r="AB70">
        <v>0</v>
      </c>
      <c r="AC70">
        <v>0</v>
      </c>
      <c r="AD70">
        <v>0</v>
      </c>
      <c r="AE70">
        <v>10689.18</v>
      </c>
      <c r="AF70">
        <v>0</v>
      </c>
      <c r="AG70">
        <v>0</v>
      </c>
      <c r="AH70">
        <v>0</v>
      </c>
      <c r="AI70">
        <v>1</v>
      </c>
      <c r="AJ70">
        <v>1</v>
      </c>
      <c r="AK70">
        <v>1</v>
      </c>
      <c r="AL70">
        <v>1</v>
      </c>
      <c r="AN70">
        <v>0</v>
      </c>
      <c r="AO70">
        <v>1</v>
      </c>
      <c r="AP70">
        <v>1</v>
      </c>
      <c r="AQ70">
        <v>0</v>
      </c>
      <c r="AR70">
        <v>0</v>
      </c>
      <c r="AS70" t="s">
        <v>719</v>
      </c>
      <c r="AT70">
        <v>4.0000000000000002E-4</v>
      </c>
      <c r="AU70" t="s">
        <v>758</v>
      </c>
      <c r="AV70">
        <v>0</v>
      </c>
      <c r="AW70">
        <v>2</v>
      </c>
      <c r="AX70">
        <v>28927203</v>
      </c>
      <c r="AY70">
        <v>1</v>
      </c>
      <c r="AZ70">
        <v>0</v>
      </c>
      <c r="BA70">
        <v>72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CX70">
        <f>Y70*Source!I38</f>
        <v>0</v>
      </c>
      <c r="CY70">
        <f>AA70</f>
        <v>10689.18</v>
      </c>
      <c r="CZ70">
        <f>AE70</f>
        <v>10689.18</v>
      </c>
      <c r="DA70">
        <f>AI70</f>
        <v>1</v>
      </c>
      <c r="DB70">
        <v>0</v>
      </c>
    </row>
    <row r="71" spans="1:106" x14ac:dyDescent="0.2">
      <c r="A71">
        <f>ROW(Source!A38)</f>
        <v>38</v>
      </c>
      <c r="B71">
        <v>28925307</v>
      </c>
      <c r="C71">
        <v>28927181</v>
      </c>
      <c r="D71">
        <v>28279018</v>
      </c>
      <c r="E71">
        <v>1</v>
      </c>
      <c r="F71">
        <v>1</v>
      </c>
      <c r="G71">
        <v>1</v>
      </c>
      <c r="H71">
        <v>3</v>
      </c>
      <c r="I71" t="s">
        <v>427</v>
      </c>
      <c r="J71" t="s">
        <v>428</v>
      </c>
      <c r="K71" t="s">
        <v>429</v>
      </c>
      <c r="L71">
        <v>1348</v>
      </c>
      <c r="N71">
        <v>1009</v>
      </c>
      <c r="O71" t="s">
        <v>61</v>
      </c>
      <c r="P71" t="s">
        <v>61</v>
      </c>
      <c r="Q71">
        <v>1000</v>
      </c>
      <c r="W71">
        <v>0</v>
      </c>
      <c r="X71">
        <v>1738912053</v>
      </c>
      <c r="Y71">
        <v>0</v>
      </c>
      <c r="AA71">
        <v>10744.44</v>
      </c>
      <c r="AB71">
        <v>0</v>
      </c>
      <c r="AC71">
        <v>0</v>
      </c>
      <c r="AD71">
        <v>0</v>
      </c>
      <c r="AE71">
        <v>10744.44</v>
      </c>
      <c r="AF71">
        <v>0</v>
      </c>
      <c r="AG71">
        <v>0</v>
      </c>
      <c r="AH71">
        <v>0</v>
      </c>
      <c r="AI71">
        <v>1</v>
      </c>
      <c r="AJ71">
        <v>1</v>
      </c>
      <c r="AK71">
        <v>1</v>
      </c>
      <c r="AL71">
        <v>1</v>
      </c>
      <c r="AN71">
        <v>0</v>
      </c>
      <c r="AO71">
        <v>1</v>
      </c>
      <c r="AP71">
        <v>1</v>
      </c>
      <c r="AQ71">
        <v>0</v>
      </c>
      <c r="AR71">
        <v>0</v>
      </c>
      <c r="AS71" t="s">
        <v>719</v>
      </c>
      <c r="AT71">
        <v>9.8000000000000004E-2</v>
      </c>
      <c r="AU71" t="s">
        <v>758</v>
      </c>
      <c r="AV71">
        <v>0</v>
      </c>
      <c r="AW71">
        <v>2</v>
      </c>
      <c r="AX71">
        <v>28927204</v>
      </c>
      <c r="AY71">
        <v>1</v>
      </c>
      <c r="AZ71">
        <v>0</v>
      </c>
      <c r="BA71">
        <v>73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CX71">
        <f>Y71*Source!I38</f>
        <v>0</v>
      </c>
      <c r="CY71">
        <f>AA71</f>
        <v>10744.44</v>
      </c>
      <c r="CZ71">
        <f>AE71</f>
        <v>10744.44</v>
      </c>
      <c r="DA71">
        <f>AI71</f>
        <v>1</v>
      </c>
      <c r="DB71">
        <v>0</v>
      </c>
    </row>
    <row r="72" spans="1:106" x14ac:dyDescent="0.2">
      <c r="A72">
        <f>ROW(Source!A38)</f>
        <v>38</v>
      </c>
      <c r="B72">
        <v>28925307</v>
      </c>
      <c r="C72">
        <v>28927181</v>
      </c>
      <c r="D72">
        <v>28296958</v>
      </c>
      <c r="E72">
        <v>1</v>
      </c>
      <c r="F72">
        <v>1</v>
      </c>
      <c r="G72">
        <v>1</v>
      </c>
      <c r="H72">
        <v>3</v>
      </c>
      <c r="I72" t="s">
        <v>430</v>
      </c>
      <c r="J72" t="s">
        <v>431</v>
      </c>
      <c r="K72" t="s">
        <v>432</v>
      </c>
      <c r="L72">
        <v>1348</v>
      </c>
      <c r="N72">
        <v>1009</v>
      </c>
      <c r="O72" t="s">
        <v>61</v>
      </c>
      <c r="P72" t="s">
        <v>61</v>
      </c>
      <c r="Q72">
        <v>1000</v>
      </c>
      <c r="W72">
        <v>0</v>
      </c>
      <c r="X72">
        <v>565780204</v>
      </c>
      <c r="Y72">
        <v>0</v>
      </c>
      <c r="AA72">
        <v>3960.18</v>
      </c>
      <c r="AB72">
        <v>0</v>
      </c>
      <c r="AC72">
        <v>0</v>
      </c>
      <c r="AD72">
        <v>0</v>
      </c>
      <c r="AE72">
        <v>3960.18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N72">
        <v>0</v>
      </c>
      <c r="AO72">
        <v>1</v>
      </c>
      <c r="AP72">
        <v>1</v>
      </c>
      <c r="AQ72">
        <v>0</v>
      </c>
      <c r="AR72">
        <v>0</v>
      </c>
      <c r="AS72" t="s">
        <v>719</v>
      </c>
      <c r="AT72">
        <v>1.77</v>
      </c>
      <c r="AU72" t="s">
        <v>758</v>
      </c>
      <c r="AV72">
        <v>0</v>
      </c>
      <c r="AW72">
        <v>2</v>
      </c>
      <c r="AX72">
        <v>28927205</v>
      </c>
      <c r="AY72">
        <v>1</v>
      </c>
      <c r="AZ72">
        <v>0</v>
      </c>
      <c r="BA72">
        <v>74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X72">
        <f>Y72*Source!I38</f>
        <v>0</v>
      </c>
      <c r="CY72">
        <f>AA72</f>
        <v>3960.18</v>
      </c>
      <c r="CZ72">
        <f>AE72</f>
        <v>3960.18</v>
      </c>
      <c r="DA72">
        <f>AI72</f>
        <v>1</v>
      </c>
      <c r="DB72">
        <v>0</v>
      </c>
    </row>
    <row r="73" spans="1:106" x14ac:dyDescent="0.2">
      <c r="A73">
        <f>ROW(Source!A39)</f>
        <v>39</v>
      </c>
      <c r="B73">
        <v>28925308</v>
      </c>
      <c r="C73">
        <v>28927181</v>
      </c>
      <c r="D73">
        <v>28430167</v>
      </c>
      <c r="E73">
        <v>1</v>
      </c>
      <c r="F73">
        <v>1</v>
      </c>
      <c r="G73">
        <v>1</v>
      </c>
      <c r="H73">
        <v>1</v>
      </c>
      <c r="I73" t="s">
        <v>419</v>
      </c>
      <c r="J73" t="s">
        <v>719</v>
      </c>
      <c r="K73" t="s">
        <v>420</v>
      </c>
      <c r="L73">
        <v>1191</v>
      </c>
      <c r="N73">
        <v>1013</v>
      </c>
      <c r="O73" t="s">
        <v>360</v>
      </c>
      <c r="P73" t="s">
        <v>360</v>
      </c>
      <c r="Q73">
        <v>1</v>
      </c>
      <c r="W73">
        <v>0</v>
      </c>
      <c r="X73">
        <v>910540113</v>
      </c>
      <c r="Y73">
        <v>15.662400000000002</v>
      </c>
      <c r="AA73">
        <v>0</v>
      </c>
      <c r="AB73">
        <v>0</v>
      </c>
      <c r="AC73">
        <v>0</v>
      </c>
      <c r="AD73">
        <v>166.67</v>
      </c>
      <c r="AE73">
        <v>0</v>
      </c>
      <c r="AF73">
        <v>0</v>
      </c>
      <c r="AG73">
        <v>0</v>
      </c>
      <c r="AH73">
        <v>8.98</v>
      </c>
      <c r="AI73">
        <v>1</v>
      </c>
      <c r="AJ73">
        <v>1</v>
      </c>
      <c r="AK73">
        <v>1</v>
      </c>
      <c r="AL73">
        <v>18.559999999999999</v>
      </c>
      <c r="AN73">
        <v>0</v>
      </c>
      <c r="AO73">
        <v>1</v>
      </c>
      <c r="AP73">
        <v>1</v>
      </c>
      <c r="AQ73">
        <v>0</v>
      </c>
      <c r="AR73">
        <v>0</v>
      </c>
      <c r="AS73" t="s">
        <v>719</v>
      </c>
      <c r="AT73">
        <v>32.630000000000003</v>
      </c>
      <c r="AU73" t="s">
        <v>765</v>
      </c>
      <c r="AV73">
        <v>1</v>
      </c>
      <c r="AW73">
        <v>2</v>
      </c>
      <c r="AX73">
        <v>28927194</v>
      </c>
      <c r="AY73">
        <v>1</v>
      </c>
      <c r="AZ73">
        <v>0</v>
      </c>
      <c r="BA73">
        <v>75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CX73">
        <f>Y73*Source!I39</f>
        <v>2.6626080000000005</v>
      </c>
      <c r="CY73">
        <f>AD73</f>
        <v>166.67</v>
      </c>
      <c r="CZ73">
        <f>AH73</f>
        <v>8.98</v>
      </c>
      <c r="DA73">
        <f>AL73</f>
        <v>18.559999999999999</v>
      </c>
      <c r="DB73">
        <v>0</v>
      </c>
    </row>
    <row r="74" spans="1:106" x14ac:dyDescent="0.2">
      <c r="A74">
        <f>ROW(Source!A39)</f>
        <v>39</v>
      </c>
      <c r="B74">
        <v>28925308</v>
      </c>
      <c r="C74">
        <v>28927181</v>
      </c>
      <c r="D74">
        <v>28419515</v>
      </c>
      <c r="E74">
        <v>1</v>
      </c>
      <c r="F74">
        <v>1</v>
      </c>
      <c r="G74">
        <v>1</v>
      </c>
      <c r="H74">
        <v>1</v>
      </c>
      <c r="I74" t="s">
        <v>361</v>
      </c>
      <c r="J74" t="s">
        <v>719</v>
      </c>
      <c r="K74" t="s">
        <v>362</v>
      </c>
      <c r="L74">
        <v>1191</v>
      </c>
      <c r="N74">
        <v>1013</v>
      </c>
      <c r="O74" t="s">
        <v>360</v>
      </c>
      <c r="P74" t="s">
        <v>360</v>
      </c>
      <c r="Q74">
        <v>1</v>
      </c>
      <c r="W74">
        <v>0</v>
      </c>
      <c r="X74">
        <v>-383101862</v>
      </c>
      <c r="Y74">
        <v>40.49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1</v>
      </c>
      <c r="AJ74">
        <v>1</v>
      </c>
      <c r="AK74">
        <v>18.559999999999999</v>
      </c>
      <c r="AL74">
        <v>1</v>
      </c>
      <c r="AN74">
        <v>0</v>
      </c>
      <c r="AO74">
        <v>1</v>
      </c>
      <c r="AP74">
        <v>0</v>
      </c>
      <c r="AQ74">
        <v>0</v>
      </c>
      <c r="AR74">
        <v>0</v>
      </c>
      <c r="AS74" t="s">
        <v>719</v>
      </c>
      <c r="AT74">
        <v>40.49</v>
      </c>
      <c r="AU74" t="s">
        <v>719</v>
      </c>
      <c r="AV74">
        <v>2</v>
      </c>
      <c r="AW74">
        <v>2</v>
      </c>
      <c r="AX74">
        <v>28927195</v>
      </c>
      <c r="AY74">
        <v>1</v>
      </c>
      <c r="AZ74">
        <v>2048</v>
      </c>
      <c r="BA74">
        <v>76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CX74">
        <f>Y74*Source!I39</f>
        <v>6.8833000000000011</v>
      </c>
      <c r="CY74">
        <f>AD74</f>
        <v>0</v>
      </c>
      <c r="CZ74">
        <f>AH74</f>
        <v>0</v>
      </c>
      <c r="DA74">
        <f>AL74</f>
        <v>1</v>
      </c>
      <c r="DB74">
        <v>0</v>
      </c>
    </row>
    <row r="75" spans="1:106" x14ac:dyDescent="0.2">
      <c r="A75">
        <f>ROW(Source!A39)</f>
        <v>39</v>
      </c>
      <c r="B75">
        <v>28925308</v>
      </c>
      <c r="C75">
        <v>28927181</v>
      </c>
      <c r="D75">
        <v>28336884</v>
      </c>
      <c r="E75">
        <v>1</v>
      </c>
      <c r="F75">
        <v>1</v>
      </c>
      <c r="G75">
        <v>1</v>
      </c>
      <c r="H75">
        <v>2</v>
      </c>
      <c r="I75" t="s">
        <v>375</v>
      </c>
      <c r="J75" t="s">
        <v>376</v>
      </c>
      <c r="K75" t="s">
        <v>377</v>
      </c>
      <c r="L75">
        <v>1368</v>
      </c>
      <c r="N75">
        <v>1011</v>
      </c>
      <c r="O75" t="s">
        <v>366</v>
      </c>
      <c r="P75" t="s">
        <v>366</v>
      </c>
      <c r="Q75">
        <v>1</v>
      </c>
      <c r="W75">
        <v>0</v>
      </c>
      <c r="X75">
        <v>-1700234874</v>
      </c>
      <c r="Y75">
        <v>0.15840000000000001</v>
      </c>
      <c r="AA75">
        <v>0</v>
      </c>
      <c r="AB75">
        <v>721.72</v>
      </c>
      <c r="AC75">
        <v>163.69999999999999</v>
      </c>
      <c r="AD75">
        <v>0</v>
      </c>
      <c r="AE75">
        <v>0</v>
      </c>
      <c r="AF75">
        <v>93.73</v>
      </c>
      <c r="AG75">
        <v>8.82</v>
      </c>
      <c r="AH75">
        <v>0</v>
      </c>
      <c r="AI75">
        <v>1</v>
      </c>
      <c r="AJ75">
        <v>7.7</v>
      </c>
      <c r="AK75">
        <v>18.559999999999999</v>
      </c>
      <c r="AL75">
        <v>1</v>
      </c>
      <c r="AN75">
        <v>0</v>
      </c>
      <c r="AO75">
        <v>1</v>
      </c>
      <c r="AP75">
        <v>1</v>
      </c>
      <c r="AQ75">
        <v>0</v>
      </c>
      <c r="AR75">
        <v>0</v>
      </c>
      <c r="AS75" t="s">
        <v>719</v>
      </c>
      <c r="AT75">
        <v>0.33</v>
      </c>
      <c r="AU75" t="s">
        <v>765</v>
      </c>
      <c r="AV75">
        <v>0</v>
      </c>
      <c r="AW75">
        <v>2</v>
      </c>
      <c r="AX75">
        <v>28927196</v>
      </c>
      <c r="AY75">
        <v>1</v>
      </c>
      <c r="AZ75">
        <v>0</v>
      </c>
      <c r="BA75">
        <v>77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CX75">
        <f>Y75*Source!I39</f>
        <v>2.6928000000000004E-2</v>
      </c>
      <c r="CY75">
        <f t="shared" ref="CY75:CY80" si="3">AB75</f>
        <v>721.72</v>
      </c>
      <c r="CZ75">
        <f t="shared" ref="CZ75:CZ80" si="4">AF75</f>
        <v>93.73</v>
      </c>
      <c r="DA75">
        <f t="shared" ref="DA75:DA80" si="5">AJ75</f>
        <v>7.7</v>
      </c>
      <c r="DB75">
        <v>0</v>
      </c>
    </row>
    <row r="76" spans="1:106" x14ac:dyDescent="0.2">
      <c r="A76">
        <f>ROW(Source!A39)</f>
        <v>39</v>
      </c>
      <c r="B76">
        <v>28925308</v>
      </c>
      <c r="C76">
        <v>28927181</v>
      </c>
      <c r="D76">
        <v>28337084</v>
      </c>
      <c r="E76">
        <v>1</v>
      </c>
      <c r="F76">
        <v>1</v>
      </c>
      <c r="G76">
        <v>1</v>
      </c>
      <c r="H76">
        <v>2</v>
      </c>
      <c r="I76" t="s">
        <v>381</v>
      </c>
      <c r="J76" t="s">
        <v>382</v>
      </c>
      <c r="K76" t="s">
        <v>383</v>
      </c>
      <c r="L76">
        <v>1368</v>
      </c>
      <c r="N76">
        <v>1011</v>
      </c>
      <c r="O76" t="s">
        <v>366</v>
      </c>
      <c r="P76" t="s">
        <v>366</v>
      </c>
      <c r="Q76">
        <v>1</v>
      </c>
      <c r="W76">
        <v>0</v>
      </c>
      <c r="X76">
        <v>-566827484</v>
      </c>
      <c r="Y76">
        <v>1.3919999999999999</v>
      </c>
      <c r="AA76">
        <v>0</v>
      </c>
      <c r="AB76">
        <v>31.65</v>
      </c>
      <c r="AC76">
        <v>0</v>
      </c>
      <c r="AD76">
        <v>0</v>
      </c>
      <c r="AE76">
        <v>0</v>
      </c>
      <c r="AF76">
        <v>4.1100000000000003</v>
      </c>
      <c r="AG76">
        <v>0</v>
      </c>
      <c r="AH76">
        <v>0</v>
      </c>
      <c r="AI76">
        <v>1</v>
      </c>
      <c r="AJ76">
        <v>7.7</v>
      </c>
      <c r="AK76">
        <v>18.559999999999999</v>
      </c>
      <c r="AL76">
        <v>1</v>
      </c>
      <c r="AN76">
        <v>0</v>
      </c>
      <c r="AO76">
        <v>1</v>
      </c>
      <c r="AP76">
        <v>1</v>
      </c>
      <c r="AQ76">
        <v>0</v>
      </c>
      <c r="AR76">
        <v>0</v>
      </c>
      <c r="AS76" t="s">
        <v>719</v>
      </c>
      <c r="AT76">
        <v>2.9</v>
      </c>
      <c r="AU76" t="s">
        <v>765</v>
      </c>
      <c r="AV76">
        <v>0</v>
      </c>
      <c r="AW76">
        <v>2</v>
      </c>
      <c r="AX76">
        <v>28927197</v>
      </c>
      <c r="AY76">
        <v>1</v>
      </c>
      <c r="AZ76">
        <v>0</v>
      </c>
      <c r="BA76">
        <v>78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X76">
        <f>Y76*Source!I39</f>
        <v>0.23663999999999999</v>
      </c>
      <c r="CY76">
        <f t="shared" si="3"/>
        <v>31.65</v>
      </c>
      <c r="CZ76">
        <f t="shared" si="4"/>
        <v>4.1100000000000003</v>
      </c>
      <c r="DA76">
        <f t="shared" si="5"/>
        <v>7.7</v>
      </c>
      <c r="DB76">
        <v>0</v>
      </c>
    </row>
    <row r="77" spans="1:106" x14ac:dyDescent="0.2">
      <c r="A77">
        <f>ROW(Source!A39)</f>
        <v>39</v>
      </c>
      <c r="B77">
        <v>28925308</v>
      </c>
      <c r="C77">
        <v>28927181</v>
      </c>
      <c r="D77">
        <v>28337112</v>
      </c>
      <c r="E77">
        <v>1</v>
      </c>
      <c r="F77">
        <v>1</v>
      </c>
      <c r="G77">
        <v>1</v>
      </c>
      <c r="H77">
        <v>2</v>
      </c>
      <c r="I77" t="s">
        <v>421</v>
      </c>
      <c r="J77" t="s">
        <v>422</v>
      </c>
      <c r="K77" t="s">
        <v>423</v>
      </c>
      <c r="L77">
        <v>1368</v>
      </c>
      <c r="N77">
        <v>1011</v>
      </c>
      <c r="O77" t="s">
        <v>366</v>
      </c>
      <c r="P77" t="s">
        <v>366</v>
      </c>
      <c r="Q77">
        <v>1</v>
      </c>
      <c r="W77">
        <v>0</v>
      </c>
      <c r="X77">
        <v>1648813313</v>
      </c>
      <c r="Y77">
        <v>9.297600000000001</v>
      </c>
      <c r="AA77">
        <v>0</v>
      </c>
      <c r="AB77">
        <v>98.48</v>
      </c>
      <c r="AC77">
        <v>122.12</v>
      </c>
      <c r="AD77">
        <v>0</v>
      </c>
      <c r="AE77">
        <v>0</v>
      </c>
      <c r="AF77">
        <v>12.79</v>
      </c>
      <c r="AG77">
        <v>6.58</v>
      </c>
      <c r="AH77">
        <v>0</v>
      </c>
      <c r="AI77">
        <v>1</v>
      </c>
      <c r="AJ77">
        <v>7.7</v>
      </c>
      <c r="AK77">
        <v>18.559999999999999</v>
      </c>
      <c r="AL77">
        <v>1</v>
      </c>
      <c r="AN77">
        <v>0</v>
      </c>
      <c r="AO77">
        <v>1</v>
      </c>
      <c r="AP77">
        <v>1</v>
      </c>
      <c r="AQ77">
        <v>0</v>
      </c>
      <c r="AR77">
        <v>0</v>
      </c>
      <c r="AS77" t="s">
        <v>719</v>
      </c>
      <c r="AT77">
        <v>19.37</v>
      </c>
      <c r="AU77" t="s">
        <v>765</v>
      </c>
      <c r="AV77">
        <v>0</v>
      </c>
      <c r="AW77">
        <v>2</v>
      </c>
      <c r="AX77">
        <v>28927198</v>
      </c>
      <c r="AY77">
        <v>1</v>
      </c>
      <c r="AZ77">
        <v>0</v>
      </c>
      <c r="BA77">
        <v>79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CX77">
        <f>Y77*Source!I39</f>
        <v>1.5805920000000002</v>
      </c>
      <c r="CY77">
        <f t="shared" si="3"/>
        <v>98.48</v>
      </c>
      <c r="CZ77">
        <f t="shared" si="4"/>
        <v>12.79</v>
      </c>
      <c r="DA77">
        <f t="shared" si="5"/>
        <v>7.7</v>
      </c>
      <c r="DB77">
        <v>0</v>
      </c>
    </row>
    <row r="78" spans="1:106" x14ac:dyDescent="0.2">
      <c r="A78">
        <f>ROW(Source!A39)</f>
        <v>39</v>
      </c>
      <c r="B78">
        <v>28925308</v>
      </c>
      <c r="C78">
        <v>28927181</v>
      </c>
      <c r="D78">
        <v>28337842</v>
      </c>
      <c r="E78">
        <v>1</v>
      </c>
      <c r="F78">
        <v>1</v>
      </c>
      <c r="G78">
        <v>1</v>
      </c>
      <c r="H78">
        <v>2</v>
      </c>
      <c r="I78" t="s">
        <v>384</v>
      </c>
      <c r="J78" t="s">
        <v>385</v>
      </c>
      <c r="K78" t="s">
        <v>386</v>
      </c>
      <c r="L78">
        <v>1368</v>
      </c>
      <c r="N78">
        <v>1011</v>
      </c>
      <c r="O78" t="s">
        <v>366</v>
      </c>
      <c r="P78" t="s">
        <v>366</v>
      </c>
      <c r="Q78">
        <v>1</v>
      </c>
      <c r="W78">
        <v>0</v>
      </c>
      <c r="X78">
        <v>1820267133</v>
      </c>
      <c r="Y78">
        <v>0.68159999999999987</v>
      </c>
      <c r="AA78">
        <v>0</v>
      </c>
      <c r="AB78">
        <v>789.1</v>
      </c>
      <c r="AC78">
        <v>219.75</v>
      </c>
      <c r="AD78">
        <v>0</v>
      </c>
      <c r="AE78">
        <v>0</v>
      </c>
      <c r="AF78">
        <v>102.48</v>
      </c>
      <c r="AG78">
        <v>11.84</v>
      </c>
      <c r="AH78">
        <v>0</v>
      </c>
      <c r="AI78">
        <v>1</v>
      </c>
      <c r="AJ78">
        <v>7.7</v>
      </c>
      <c r="AK78">
        <v>18.559999999999999</v>
      </c>
      <c r="AL78">
        <v>1</v>
      </c>
      <c r="AN78">
        <v>0</v>
      </c>
      <c r="AO78">
        <v>1</v>
      </c>
      <c r="AP78">
        <v>1</v>
      </c>
      <c r="AQ78">
        <v>0</v>
      </c>
      <c r="AR78">
        <v>0</v>
      </c>
      <c r="AS78" t="s">
        <v>719</v>
      </c>
      <c r="AT78">
        <v>1.42</v>
      </c>
      <c r="AU78" t="s">
        <v>765</v>
      </c>
      <c r="AV78">
        <v>0</v>
      </c>
      <c r="AW78">
        <v>2</v>
      </c>
      <c r="AX78">
        <v>28927199</v>
      </c>
      <c r="AY78">
        <v>1</v>
      </c>
      <c r="AZ78">
        <v>0</v>
      </c>
      <c r="BA78">
        <v>80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CX78">
        <f>Y78*Source!I39</f>
        <v>0.11587199999999999</v>
      </c>
      <c r="CY78">
        <f t="shared" si="3"/>
        <v>789.1</v>
      </c>
      <c r="CZ78">
        <f t="shared" si="4"/>
        <v>102.48</v>
      </c>
      <c r="DA78">
        <f t="shared" si="5"/>
        <v>7.7</v>
      </c>
      <c r="DB78">
        <v>0</v>
      </c>
    </row>
    <row r="79" spans="1:106" x14ac:dyDescent="0.2">
      <c r="A79">
        <f>ROW(Source!A39)</f>
        <v>39</v>
      </c>
      <c r="B79">
        <v>28925308</v>
      </c>
      <c r="C79">
        <v>28927181</v>
      </c>
      <c r="D79">
        <v>28338136</v>
      </c>
      <c r="E79">
        <v>1</v>
      </c>
      <c r="F79">
        <v>1</v>
      </c>
      <c r="G79">
        <v>1</v>
      </c>
      <c r="H79">
        <v>2</v>
      </c>
      <c r="I79" t="s">
        <v>401</v>
      </c>
      <c r="J79" t="s">
        <v>402</v>
      </c>
      <c r="K79" t="s">
        <v>403</v>
      </c>
      <c r="L79">
        <v>1368</v>
      </c>
      <c r="N79">
        <v>1011</v>
      </c>
      <c r="O79" t="s">
        <v>366</v>
      </c>
      <c r="P79" t="s">
        <v>366</v>
      </c>
      <c r="Q79">
        <v>1</v>
      </c>
      <c r="W79">
        <v>0</v>
      </c>
      <c r="X79">
        <v>-1277097320</v>
      </c>
      <c r="Y79">
        <v>0.8640000000000001</v>
      </c>
      <c r="AA79">
        <v>0</v>
      </c>
      <c r="AB79">
        <v>66.84</v>
      </c>
      <c r="AC79">
        <v>0</v>
      </c>
      <c r="AD79">
        <v>0</v>
      </c>
      <c r="AE79">
        <v>0</v>
      </c>
      <c r="AF79">
        <v>8.68</v>
      </c>
      <c r="AG79">
        <v>0</v>
      </c>
      <c r="AH79">
        <v>0</v>
      </c>
      <c r="AI79">
        <v>1</v>
      </c>
      <c r="AJ79">
        <v>7.7</v>
      </c>
      <c r="AK79">
        <v>18.559999999999999</v>
      </c>
      <c r="AL79">
        <v>1</v>
      </c>
      <c r="AN79">
        <v>0</v>
      </c>
      <c r="AO79">
        <v>1</v>
      </c>
      <c r="AP79">
        <v>1</v>
      </c>
      <c r="AQ79">
        <v>0</v>
      </c>
      <c r="AR79">
        <v>0</v>
      </c>
      <c r="AS79" t="s">
        <v>719</v>
      </c>
      <c r="AT79">
        <v>1.8</v>
      </c>
      <c r="AU79" t="s">
        <v>765</v>
      </c>
      <c r="AV79">
        <v>0</v>
      </c>
      <c r="AW79">
        <v>2</v>
      </c>
      <c r="AX79">
        <v>28927200</v>
      </c>
      <c r="AY79">
        <v>1</v>
      </c>
      <c r="AZ79">
        <v>0</v>
      </c>
      <c r="BA79">
        <v>81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CX79">
        <f>Y79*Source!I39</f>
        <v>0.14688000000000004</v>
      </c>
      <c r="CY79">
        <f t="shared" si="3"/>
        <v>66.84</v>
      </c>
      <c r="CZ79">
        <f t="shared" si="4"/>
        <v>8.68</v>
      </c>
      <c r="DA79">
        <f t="shared" si="5"/>
        <v>7.7</v>
      </c>
      <c r="DB79">
        <v>0</v>
      </c>
    </row>
    <row r="80" spans="1:106" x14ac:dyDescent="0.2">
      <c r="A80">
        <f>ROW(Source!A39)</f>
        <v>39</v>
      </c>
      <c r="B80">
        <v>28925308</v>
      </c>
      <c r="C80">
        <v>28927181</v>
      </c>
      <c r="D80">
        <v>28338156</v>
      </c>
      <c r="E80">
        <v>1</v>
      </c>
      <c r="F80">
        <v>1</v>
      </c>
      <c r="G80">
        <v>1</v>
      </c>
      <c r="H80">
        <v>2</v>
      </c>
      <c r="I80" t="s">
        <v>367</v>
      </c>
      <c r="J80" t="s">
        <v>368</v>
      </c>
      <c r="K80" t="s">
        <v>369</v>
      </c>
      <c r="L80">
        <v>1368</v>
      </c>
      <c r="N80">
        <v>1011</v>
      </c>
      <c r="O80" t="s">
        <v>366</v>
      </c>
      <c r="P80" t="s">
        <v>366</v>
      </c>
      <c r="Q80">
        <v>1</v>
      </c>
      <c r="W80">
        <v>0</v>
      </c>
      <c r="X80">
        <v>-2047589592</v>
      </c>
      <c r="Y80">
        <v>9.297600000000001</v>
      </c>
      <c r="AA80">
        <v>0</v>
      </c>
      <c r="AB80">
        <v>1204.82</v>
      </c>
      <c r="AC80">
        <v>188.01</v>
      </c>
      <c r="AD80">
        <v>0</v>
      </c>
      <c r="AE80">
        <v>0</v>
      </c>
      <c r="AF80">
        <v>156.47</v>
      </c>
      <c r="AG80">
        <v>10.130000000000001</v>
      </c>
      <c r="AH80">
        <v>0</v>
      </c>
      <c r="AI80">
        <v>1</v>
      </c>
      <c r="AJ80">
        <v>7.7</v>
      </c>
      <c r="AK80">
        <v>18.559999999999999</v>
      </c>
      <c r="AL80">
        <v>1</v>
      </c>
      <c r="AN80">
        <v>0</v>
      </c>
      <c r="AO80">
        <v>1</v>
      </c>
      <c r="AP80">
        <v>1</v>
      </c>
      <c r="AQ80">
        <v>0</v>
      </c>
      <c r="AR80">
        <v>0</v>
      </c>
      <c r="AS80" t="s">
        <v>719</v>
      </c>
      <c r="AT80">
        <v>19.37</v>
      </c>
      <c r="AU80" t="s">
        <v>765</v>
      </c>
      <c r="AV80">
        <v>0</v>
      </c>
      <c r="AW80">
        <v>2</v>
      </c>
      <c r="AX80">
        <v>28927201</v>
      </c>
      <c r="AY80">
        <v>1</v>
      </c>
      <c r="AZ80">
        <v>0</v>
      </c>
      <c r="BA80">
        <v>82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X80">
        <f>Y80*Source!I39</f>
        <v>1.5805920000000002</v>
      </c>
      <c r="CY80">
        <f t="shared" si="3"/>
        <v>1204.82</v>
      </c>
      <c r="CZ80">
        <f t="shared" si="4"/>
        <v>156.47</v>
      </c>
      <c r="DA80">
        <f t="shared" si="5"/>
        <v>7.7</v>
      </c>
      <c r="DB80">
        <v>0</v>
      </c>
    </row>
    <row r="81" spans="1:106" x14ac:dyDescent="0.2">
      <c r="A81">
        <f>ROW(Source!A39)</f>
        <v>39</v>
      </c>
      <c r="B81">
        <v>28925308</v>
      </c>
      <c r="C81">
        <v>28927181</v>
      </c>
      <c r="D81">
        <v>28253181</v>
      </c>
      <c r="E81">
        <v>1</v>
      </c>
      <c r="F81">
        <v>1</v>
      </c>
      <c r="G81">
        <v>1</v>
      </c>
      <c r="H81">
        <v>3</v>
      </c>
      <c r="I81" t="s">
        <v>404</v>
      </c>
      <c r="J81" t="s">
        <v>405</v>
      </c>
      <c r="K81" t="s">
        <v>406</v>
      </c>
      <c r="L81">
        <v>1339</v>
      </c>
      <c r="N81">
        <v>1007</v>
      </c>
      <c r="O81" t="s">
        <v>742</v>
      </c>
      <c r="P81" t="s">
        <v>742</v>
      </c>
      <c r="Q81">
        <v>1</v>
      </c>
      <c r="W81">
        <v>0</v>
      </c>
      <c r="X81">
        <v>82350058</v>
      </c>
      <c r="Y81">
        <v>0</v>
      </c>
      <c r="AA81">
        <v>12.71</v>
      </c>
      <c r="AB81">
        <v>0</v>
      </c>
      <c r="AC81">
        <v>0</v>
      </c>
      <c r="AD81">
        <v>0</v>
      </c>
      <c r="AE81">
        <v>2.44</v>
      </c>
      <c r="AF81">
        <v>0</v>
      </c>
      <c r="AG81">
        <v>0</v>
      </c>
      <c r="AH81">
        <v>0</v>
      </c>
      <c r="AI81">
        <v>5.21</v>
      </c>
      <c r="AJ81">
        <v>1</v>
      </c>
      <c r="AK81">
        <v>1</v>
      </c>
      <c r="AL81">
        <v>1</v>
      </c>
      <c r="AN81">
        <v>0</v>
      </c>
      <c r="AO81">
        <v>1</v>
      </c>
      <c r="AP81">
        <v>1</v>
      </c>
      <c r="AQ81">
        <v>0</v>
      </c>
      <c r="AR81">
        <v>0</v>
      </c>
      <c r="AS81" t="s">
        <v>719</v>
      </c>
      <c r="AT81">
        <v>0.4</v>
      </c>
      <c r="AU81" t="s">
        <v>758</v>
      </c>
      <c r="AV81">
        <v>0</v>
      </c>
      <c r="AW81">
        <v>2</v>
      </c>
      <c r="AX81">
        <v>28927202</v>
      </c>
      <c r="AY81">
        <v>1</v>
      </c>
      <c r="AZ81">
        <v>0</v>
      </c>
      <c r="BA81">
        <v>83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CX81">
        <f>Y81*Source!I39</f>
        <v>0</v>
      </c>
      <c r="CY81">
        <f>AA81</f>
        <v>12.71</v>
      </c>
      <c r="CZ81">
        <f>AE81</f>
        <v>2.44</v>
      </c>
      <c r="DA81">
        <f>AI81</f>
        <v>5.21</v>
      </c>
      <c r="DB81">
        <v>0</v>
      </c>
    </row>
    <row r="82" spans="1:106" x14ac:dyDescent="0.2">
      <c r="A82">
        <f>ROW(Source!A39)</f>
        <v>39</v>
      </c>
      <c r="B82">
        <v>28925308</v>
      </c>
      <c r="C82">
        <v>28927181</v>
      </c>
      <c r="D82">
        <v>28254710</v>
      </c>
      <c r="E82">
        <v>1</v>
      </c>
      <c r="F82">
        <v>1</v>
      </c>
      <c r="G82">
        <v>1</v>
      </c>
      <c r="H82">
        <v>3</v>
      </c>
      <c r="I82" t="s">
        <v>424</v>
      </c>
      <c r="J82" t="s">
        <v>425</v>
      </c>
      <c r="K82" t="s">
        <v>426</v>
      </c>
      <c r="L82">
        <v>1348</v>
      </c>
      <c r="N82">
        <v>1009</v>
      </c>
      <c r="O82" t="s">
        <v>61</v>
      </c>
      <c r="P82" t="s">
        <v>61</v>
      </c>
      <c r="Q82">
        <v>1000</v>
      </c>
      <c r="W82">
        <v>0</v>
      </c>
      <c r="X82">
        <v>761753570</v>
      </c>
      <c r="Y82">
        <v>0</v>
      </c>
      <c r="AA82">
        <v>55690.63</v>
      </c>
      <c r="AB82">
        <v>0</v>
      </c>
      <c r="AC82">
        <v>0</v>
      </c>
      <c r="AD82">
        <v>0</v>
      </c>
      <c r="AE82">
        <v>10689.18</v>
      </c>
      <c r="AF82">
        <v>0</v>
      </c>
      <c r="AG82">
        <v>0</v>
      </c>
      <c r="AH82">
        <v>0</v>
      </c>
      <c r="AI82">
        <v>5.21</v>
      </c>
      <c r="AJ82">
        <v>1</v>
      </c>
      <c r="AK82">
        <v>1</v>
      </c>
      <c r="AL82">
        <v>1</v>
      </c>
      <c r="AN82">
        <v>0</v>
      </c>
      <c r="AO82">
        <v>1</v>
      </c>
      <c r="AP82">
        <v>1</v>
      </c>
      <c r="AQ82">
        <v>0</v>
      </c>
      <c r="AR82">
        <v>0</v>
      </c>
      <c r="AS82" t="s">
        <v>719</v>
      </c>
      <c r="AT82">
        <v>4.0000000000000002E-4</v>
      </c>
      <c r="AU82" t="s">
        <v>758</v>
      </c>
      <c r="AV82">
        <v>0</v>
      </c>
      <c r="AW82">
        <v>2</v>
      </c>
      <c r="AX82">
        <v>28927203</v>
      </c>
      <c r="AY82">
        <v>1</v>
      </c>
      <c r="AZ82">
        <v>0</v>
      </c>
      <c r="BA82">
        <v>84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CX82">
        <f>Y82*Source!I39</f>
        <v>0</v>
      </c>
      <c r="CY82">
        <f>AA82</f>
        <v>55690.63</v>
      </c>
      <c r="CZ82">
        <f>AE82</f>
        <v>10689.18</v>
      </c>
      <c r="DA82">
        <f>AI82</f>
        <v>5.21</v>
      </c>
      <c r="DB82">
        <v>0</v>
      </c>
    </row>
    <row r="83" spans="1:106" x14ac:dyDescent="0.2">
      <c r="A83">
        <f>ROW(Source!A39)</f>
        <v>39</v>
      </c>
      <c r="B83">
        <v>28925308</v>
      </c>
      <c r="C83">
        <v>28927181</v>
      </c>
      <c r="D83">
        <v>28279018</v>
      </c>
      <c r="E83">
        <v>1</v>
      </c>
      <c r="F83">
        <v>1</v>
      </c>
      <c r="G83">
        <v>1</v>
      </c>
      <c r="H83">
        <v>3</v>
      </c>
      <c r="I83" t="s">
        <v>427</v>
      </c>
      <c r="J83" t="s">
        <v>428</v>
      </c>
      <c r="K83" t="s">
        <v>429</v>
      </c>
      <c r="L83">
        <v>1348</v>
      </c>
      <c r="N83">
        <v>1009</v>
      </c>
      <c r="O83" t="s">
        <v>61</v>
      </c>
      <c r="P83" t="s">
        <v>61</v>
      </c>
      <c r="Q83">
        <v>1000</v>
      </c>
      <c r="W83">
        <v>0</v>
      </c>
      <c r="X83">
        <v>1738912053</v>
      </c>
      <c r="Y83">
        <v>0</v>
      </c>
      <c r="AA83">
        <v>55978.53</v>
      </c>
      <c r="AB83">
        <v>0</v>
      </c>
      <c r="AC83">
        <v>0</v>
      </c>
      <c r="AD83">
        <v>0</v>
      </c>
      <c r="AE83">
        <v>10744.44</v>
      </c>
      <c r="AF83">
        <v>0</v>
      </c>
      <c r="AG83">
        <v>0</v>
      </c>
      <c r="AH83">
        <v>0</v>
      </c>
      <c r="AI83">
        <v>5.21</v>
      </c>
      <c r="AJ83">
        <v>1</v>
      </c>
      <c r="AK83">
        <v>1</v>
      </c>
      <c r="AL83">
        <v>1</v>
      </c>
      <c r="AN83">
        <v>0</v>
      </c>
      <c r="AO83">
        <v>1</v>
      </c>
      <c r="AP83">
        <v>1</v>
      </c>
      <c r="AQ83">
        <v>0</v>
      </c>
      <c r="AR83">
        <v>0</v>
      </c>
      <c r="AS83" t="s">
        <v>719</v>
      </c>
      <c r="AT83">
        <v>9.8000000000000004E-2</v>
      </c>
      <c r="AU83" t="s">
        <v>758</v>
      </c>
      <c r="AV83">
        <v>0</v>
      </c>
      <c r="AW83">
        <v>2</v>
      </c>
      <c r="AX83">
        <v>28927204</v>
      </c>
      <c r="AY83">
        <v>1</v>
      </c>
      <c r="AZ83">
        <v>0</v>
      </c>
      <c r="BA83">
        <v>85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CX83">
        <f>Y83*Source!I39</f>
        <v>0</v>
      </c>
      <c r="CY83">
        <f>AA83</f>
        <v>55978.53</v>
      </c>
      <c r="CZ83">
        <f>AE83</f>
        <v>10744.44</v>
      </c>
      <c r="DA83">
        <f>AI83</f>
        <v>5.21</v>
      </c>
      <c r="DB83">
        <v>0</v>
      </c>
    </row>
    <row r="84" spans="1:106" x14ac:dyDescent="0.2">
      <c r="A84">
        <f>ROW(Source!A39)</f>
        <v>39</v>
      </c>
      <c r="B84">
        <v>28925308</v>
      </c>
      <c r="C84">
        <v>28927181</v>
      </c>
      <c r="D84">
        <v>28296958</v>
      </c>
      <c r="E84">
        <v>1</v>
      </c>
      <c r="F84">
        <v>1</v>
      </c>
      <c r="G84">
        <v>1</v>
      </c>
      <c r="H84">
        <v>3</v>
      </c>
      <c r="I84" t="s">
        <v>430</v>
      </c>
      <c r="J84" t="s">
        <v>431</v>
      </c>
      <c r="K84" t="s">
        <v>432</v>
      </c>
      <c r="L84">
        <v>1348</v>
      </c>
      <c r="N84">
        <v>1009</v>
      </c>
      <c r="O84" t="s">
        <v>61</v>
      </c>
      <c r="P84" t="s">
        <v>61</v>
      </c>
      <c r="Q84">
        <v>1000</v>
      </c>
      <c r="W84">
        <v>0</v>
      </c>
      <c r="X84">
        <v>565780204</v>
      </c>
      <c r="Y84">
        <v>0</v>
      </c>
      <c r="AA84">
        <v>20632.54</v>
      </c>
      <c r="AB84">
        <v>0</v>
      </c>
      <c r="AC84">
        <v>0</v>
      </c>
      <c r="AD84">
        <v>0</v>
      </c>
      <c r="AE84">
        <v>3960.18</v>
      </c>
      <c r="AF84">
        <v>0</v>
      </c>
      <c r="AG84">
        <v>0</v>
      </c>
      <c r="AH84">
        <v>0</v>
      </c>
      <c r="AI84">
        <v>5.21</v>
      </c>
      <c r="AJ84">
        <v>1</v>
      </c>
      <c r="AK84">
        <v>1</v>
      </c>
      <c r="AL84">
        <v>1</v>
      </c>
      <c r="AN84">
        <v>0</v>
      </c>
      <c r="AO84">
        <v>1</v>
      </c>
      <c r="AP84">
        <v>1</v>
      </c>
      <c r="AQ84">
        <v>0</v>
      </c>
      <c r="AR84">
        <v>0</v>
      </c>
      <c r="AS84" t="s">
        <v>719</v>
      </c>
      <c r="AT84">
        <v>1.77</v>
      </c>
      <c r="AU84" t="s">
        <v>758</v>
      </c>
      <c r="AV84">
        <v>0</v>
      </c>
      <c r="AW84">
        <v>2</v>
      </c>
      <c r="AX84">
        <v>28927205</v>
      </c>
      <c r="AY84">
        <v>1</v>
      </c>
      <c r="AZ84">
        <v>0</v>
      </c>
      <c r="BA84">
        <v>86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X84">
        <f>Y84*Source!I39</f>
        <v>0</v>
      </c>
      <c r="CY84">
        <f>AA84</f>
        <v>20632.54</v>
      </c>
      <c r="CZ84">
        <f>AE84</f>
        <v>3960.18</v>
      </c>
      <c r="DA84">
        <f>AI84</f>
        <v>5.21</v>
      </c>
      <c r="DB84">
        <v>0</v>
      </c>
    </row>
    <row r="85" spans="1:106" x14ac:dyDescent="0.2">
      <c r="A85">
        <f>ROW(Source!A40)</f>
        <v>40</v>
      </c>
      <c r="B85">
        <v>28925307</v>
      </c>
      <c r="C85">
        <v>28927227</v>
      </c>
      <c r="D85">
        <v>28424883</v>
      </c>
      <c r="E85">
        <v>1</v>
      </c>
      <c r="F85">
        <v>1</v>
      </c>
      <c r="G85">
        <v>1</v>
      </c>
      <c r="H85">
        <v>1</v>
      </c>
      <c r="I85" t="s">
        <v>433</v>
      </c>
      <c r="J85" t="s">
        <v>719</v>
      </c>
      <c r="K85" t="s">
        <v>434</v>
      </c>
      <c r="L85">
        <v>1191</v>
      </c>
      <c r="N85">
        <v>1013</v>
      </c>
      <c r="O85" t="s">
        <v>360</v>
      </c>
      <c r="P85" t="s">
        <v>360</v>
      </c>
      <c r="Q85">
        <v>1</v>
      </c>
      <c r="W85">
        <v>0</v>
      </c>
      <c r="X85">
        <v>1554607928</v>
      </c>
      <c r="Y85">
        <v>58.944000000000003</v>
      </c>
      <c r="AA85">
        <v>0</v>
      </c>
      <c r="AB85">
        <v>0</v>
      </c>
      <c r="AC85">
        <v>0</v>
      </c>
      <c r="AD85">
        <v>9.24</v>
      </c>
      <c r="AE85">
        <v>0</v>
      </c>
      <c r="AF85">
        <v>0</v>
      </c>
      <c r="AG85">
        <v>0</v>
      </c>
      <c r="AH85">
        <v>9.24</v>
      </c>
      <c r="AI85">
        <v>1</v>
      </c>
      <c r="AJ85">
        <v>1</v>
      </c>
      <c r="AK85">
        <v>1</v>
      </c>
      <c r="AL85">
        <v>1</v>
      </c>
      <c r="AN85">
        <v>0</v>
      </c>
      <c r="AO85">
        <v>1</v>
      </c>
      <c r="AP85">
        <v>1</v>
      </c>
      <c r="AQ85">
        <v>0</v>
      </c>
      <c r="AR85">
        <v>0</v>
      </c>
      <c r="AS85" t="s">
        <v>719</v>
      </c>
      <c r="AT85">
        <v>122.8</v>
      </c>
      <c r="AU85" t="s">
        <v>765</v>
      </c>
      <c r="AV85">
        <v>1</v>
      </c>
      <c r="AW85">
        <v>2</v>
      </c>
      <c r="AX85">
        <v>28927238</v>
      </c>
      <c r="AY85">
        <v>1</v>
      </c>
      <c r="AZ85">
        <v>0</v>
      </c>
      <c r="BA85">
        <v>87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X85">
        <f>Y85*Source!I40</f>
        <v>11.788800000000002</v>
      </c>
      <c r="CY85">
        <f>AD85</f>
        <v>9.24</v>
      </c>
      <c r="CZ85">
        <f>AH85</f>
        <v>9.24</v>
      </c>
      <c r="DA85">
        <f>AL85</f>
        <v>1</v>
      </c>
      <c r="DB85">
        <v>0</v>
      </c>
    </row>
    <row r="86" spans="1:106" x14ac:dyDescent="0.2">
      <c r="A86">
        <f>ROW(Source!A40)</f>
        <v>40</v>
      </c>
      <c r="B86">
        <v>28925307</v>
      </c>
      <c r="C86">
        <v>28927227</v>
      </c>
      <c r="D86">
        <v>28419515</v>
      </c>
      <c r="E86">
        <v>1</v>
      </c>
      <c r="F86">
        <v>1</v>
      </c>
      <c r="G86">
        <v>1</v>
      </c>
      <c r="H86">
        <v>1</v>
      </c>
      <c r="I86" t="s">
        <v>361</v>
      </c>
      <c r="J86" t="s">
        <v>719</v>
      </c>
      <c r="K86" t="s">
        <v>362</v>
      </c>
      <c r="L86">
        <v>1191</v>
      </c>
      <c r="N86">
        <v>1013</v>
      </c>
      <c r="O86" t="s">
        <v>360</v>
      </c>
      <c r="P86" t="s">
        <v>360</v>
      </c>
      <c r="Q86">
        <v>1</v>
      </c>
      <c r="W86">
        <v>0</v>
      </c>
      <c r="X86">
        <v>-383101862</v>
      </c>
      <c r="Y86">
        <v>8.5500000000000007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1</v>
      </c>
      <c r="AJ86">
        <v>1</v>
      </c>
      <c r="AK86">
        <v>1</v>
      </c>
      <c r="AL86">
        <v>1</v>
      </c>
      <c r="AN86">
        <v>0</v>
      </c>
      <c r="AO86">
        <v>1</v>
      </c>
      <c r="AP86">
        <v>0</v>
      </c>
      <c r="AQ86">
        <v>0</v>
      </c>
      <c r="AR86">
        <v>0</v>
      </c>
      <c r="AS86" t="s">
        <v>719</v>
      </c>
      <c r="AT86">
        <v>8.5500000000000007</v>
      </c>
      <c r="AU86" t="s">
        <v>719</v>
      </c>
      <c r="AV86">
        <v>2</v>
      </c>
      <c r="AW86">
        <v>2</v>
      </c>
      <c r="AX86">
        <v>28927239</v>
      </c>
      <c r="AY86">
        <v>1</v>
      </c>
      <c r="AZ86">
        <v>2048</v>
      </c>
      <c r="BA86">
        <v>88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X86">
        <f>Y86*Source!I40</f>
        <v>1.7100000000000002</v>
      </c>
      <c r="CY86">
        <f>AD86</f>
        <v>0</v>
      </c>
      <c r="CZ86">
        <f>AH86</f>
        <v>0</v>
      </c>
      <c r="DA86">
        <f>AL86</f>
        <v>1</v>
      </c>
      <c r="DB86">
        <v>0</v>
      </c>
    </row>
    <row r="87" spans="1:106" x14ac:dyDescent="0.2">
      <c r="A87">
        <f>ROW(Source!A40)</f>
        <v>40</v>
      </c>
      <c r="B87">
        <v>28925307</v>
      </c>
      <c r="C87">
        <v>28927227</v>
      </c>
      <c r="D87">
        <v>28336884</v>
      </c>
      <c r="E87">
        <v>1</v>
      </c>
      <c r="F87">
        <v>1</v>
      </c>
      <c r="G87">
        <v>1</v>
      </c>
      <c r="H87">
        <v>2</v>
      </c>
      <c r="I87" t="s">
        <v>375</v>
      </c>
      <c r="J87" t="s">
        <v>376</v>
      </c>
      <c r="K87" t="s">
        <v>377</v>
      </c>
      <c r="L87">
        <v>1368</v>
      </c>
      <c r="N87">
        <v>1011</v>
      </c>
      <c r="O87" t="s">
        <v>366</v>
      </c>
      <c r="P87" t="s">
        <v>366</v>
      </c>
      <c r="Q87">
        <v>1</v>
      </c>
      <c r="W87">
        <v>0</v>
      </c>
      <c r="X87">
        <v>-1700234874</v>
      </c>
      <c r="Y87">
        <v>1.1280000000000001</v>
      </c>
      <c r="AA87">
        <v>0</v>
      </c>
      <c r="AB87">
        <v>93.73</v>
      </c>
      <c r="AC87">
        <v>8.82</v>
      </c>
      <c r="AD87">
        <v>0</v>
      </c>
      <c r="AE87">
        <v>0</v>
      </c>
      <c r="AF87">
        <v>93.73</v>
      </c>
      <c r="AG87">
        <v>8.82</v>
      </c>
      <c r="AH87">
        <v>0</v>
      </c>
      <c r="AI87">
        <v>1</v>
      </c>
      <c r="AJ87">
        <v>1</v>
      </c>
      <c r="AK87">
        <v>1</v>
      </c>
      <c r="AL87">
        <v>1</v>
      </c>
      <c r="AN87">
        <v>0</v>
      </c>
      <c r="AO87">
        <v>1</v>
      </c>
      <c r="AP87">
        <v>1</v>
      </c>
      <c r="AQ87">
        <v>0</v>
      </c>
      <c r="AR87">
        <v>0</v>
      </c>
      <c r="AS87" t="s">
        <v>719</v>
      </c>
      <c r="AT87">
        <v>2.35</v>
      </c>
      <c r="AU87" t="s">
        <v>765</v>
      </c>
      <c r="AV87">
        <v>0</v>
      </c>
      <c r="AW87">
        <v>2</v>
      </c>
      <c r="AX87">
        <v>28927240</v>
      </c>
      <c r="AY87">
        <v>1</v>
      </c>
      <c r="AZ87">
        <v>0</v>
      </c>
      <c r="BA87">
        <v>89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X87">
        <f>Y87*Source!I40</f>
        <v>0.22560000000000002</v>
      </c>
      <c r="CY87">
        <f>AB87</f>
        <v>93.73</v>
      </c>
      <c r="CZ87">
        <f>AF87</f>
        <v>93.73</v>
      </c>
      <c r="DA87">
        <f>AJ87</f>
        <v>1</v>
      </c>
      <c r="DB87">
        <v>0</v>
      </c>
    </row>
    <row r="88" spans="1:106" x14ac:dyDescent="0.2">
      <c r="A88">
        <f>ROW(Source!A40)</f>
        <v>40</v>
      </c>
      <c r="B88">
        <v>28925307</v>
      </c>
      <c r="C88">
        <v>28927227</v>
      </c>
      <c r="D88">
        <v>28336931</v>
      </c>
      <c r="E88">
        <v>1</v>
      </c>
      <c r="F88">
        <v>1</v>
      </c>
      <c r="G88">
        <v>1</v>
      </c>
      <c r="H88">
        <v>2</v>
      </c>
      <c r="I88" t="s">
        <v>378</v>
      </c>
      <c r="J88" t="s">
        <v>379</v>
      </c>
      <c r="K88" t="s">
        <v>380</v>
      </c>
      <c r="L88">
        <v>1368</v>
      </c>
      <c r="N88">
        <v>1011</v>
      </c>
      <c r="O88" t="s">
        <v>366</v>
      </c>
      <c r="P88" t="s">
        <v>366</v>
      </c>
      <c r="Q88">
        <v>1</v>
      </c>
      <c r="W88">
        <v>0</v>
      </c>
      <c r="X88">
        <v>-271470403</v>
      </c>
      <c r="Y88">
        <v>2.1887999999999996</v>
      </c>
      <c r="AA88">
        <v>0</v>
      </c>
      <c r="AB88">
        <v>91.79</v>
      </c>
      <c r="AC88">
        <v>11.84</v>
      </c>
      <c r="AD88">
        <v>0</v>
      </c>
      <c r="AE88">
        <v>0</v>
      </c>
      <c r="AF88">
        <v>91.79</v>
      </c>
      <c r="AG88">
        <v>11.84</v>
      </c>
      <c r="AH88">
        <v>0</v>
      </c>
      <c r="AI88">
        <v>1</v>
      </c>
      <c r="AJ88">
        <v>1</v>
      </c>
      <c r="AK88">
        <v>1</v>
      </c>
      <c r="AL88">
        <v>1</v>
      </c>
      <c r="AN88">
        <v>0</v>
      </c>
      <c r="AO88">
        <v>1</v>
      </c>
      <c r="AP88">
        <v>1</v>
      </c>
      <c r="AQ88">
        <v>0</v>
      </c>
      <c r="AR88">
        <v>0</v>
      </c>
      <c r="AS88" t="s">
        <v>719</v>
      </c>
      <c r="AT88">
        <v>4.5599999999999996</v>
      </c>
      <c r="AU88" t="s">
        <v>765</v>
      </c>
      <c r="AV88">
        <v>0</v>
      </c>
      <c r="AW88">
        <v>2</v>
      </c>
      <c r="AX88">
        <v>28927241</v>
      </c>
      <c r="AY88">
        <v>1</v>
      </c>
      <c r="AZ88">
        <v>0</v>
      </c>
      <c r="BA88">
        <v>90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X88">
        <f>Y88*Source!I40</f>
        <v>0.43775999999999993</v>
      </c>
      <c r="CY88">
        <f>AB88</f>
        <v>91.79</v>
      </c>
      <c r="CZ88">
        <f>AF88</f>
        <v>91.79</v>
      </c>
      <c r="DA88">
        <f>AJ88</f>
        <v>1</v>
      </c>
      <c r="DB88">
        <v>0</v>
      </c>
    </row>
    <row r="89" spans="1:106" x14ac:dyDescent="0.2">
      <c r="A89">
        <f>ROW(Source!A40)</f>
        <v>40</v>
      </c>
      <c r="B89">
        <v>28925307</v>
      </c>
      <c r="C89">
        <v>28927227</v>
      </c>
      <c r="D89">
        <v>28337084</v>
      </c>
      <c r="E89">
        <v>1</v>
      </c>
      <c r="F89">
        <v>1</v>
      </c>
      <c r="G89">
        <v>1</v>
      </c>
      <c r="H89">
        <v>2</v>
      </c>
      <c r="I89" t="s">
        <v>381</v>
      </c>
      <c r="J89" t="s">
        <v>382</v>
      </c>
      <c r="K89" t="s">
        <v>383</v>
      </c>
      <c r="L89">
        <v>1368</v>
      </c>
      <c r="N89">
        <v>1011</v>
      </c>
      <c r="O89" t="s">
        <v>366</v>
      </c>
      <c r="P89" t="s">
        <v>366</v>
      </c>
      <c r="Q89">
        <v>1</v>
      </c>
      <c r="W89">
        <v>0</v>
      </c>
      <c r="X89">
        <v>-566827484</v>
      </c>
      <c r="Y89">
        <v>0.4128</v>
      </c>
      <c r="AA89">
        <v>0</v>
      </c>
      <c r="AB89">
        <v>4.1100000000000003</v>
      </c>
      <c r="AC89">
        <v>0</v>
      </c>
      <c r="AD89">
        <v>0</v>
      </c>
      <c r="AE89">
        <v>0</v>
      </c>
      <c r="AF89">
        <v>4.1100000000000003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N89">
        <v>0</v>
      </c>
      <c r="AO89">
        <v>1</v>
      </c>
      <c r="AP89">
        <v>1</v>
      </c>
      <c r="AQ89">
        <v>0</v>
      </c>
      <c r="AR89">
        <v>0</v>
      </c>
      <c r="AS89" t="s">
        <v>719</v>
      </c>
      <c r="AT89">
        <v>0.86</v>
      </c>
      <c r="AU89" t="s">
        <v>765</v>
      </c>
      <c r="AV89">
        <v>0</v>
      </c>
      <c r="AW89">
        <v>2</v>
      </c>
      <c r="AX89">
        <v>28927242</v>
      </c>
      <c r="AY89">
        <v>1</v>
      </c>
      <c r="AZ89">
        <v>0</v>
      </c>
      <c r="BA89">
        <v>91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X89">
        <f>Y89*Source!I40</f>
        <v>8.2560000000000008E-2</v>
      </c>
      <c r="CY89">
        <f>AB89</f>
        <v>4.1100000000000003</v>
      </c>
      <c r="CZ89">
        <f>AF89</f>
        <v>4.1100000000000003</v>
      </c>
      <c r="DA89">
        <f>AJ89</f>
        <v>1</v>
      </c>
      <c r="DB89">
        <v>0</v>
      </c>
    </row>
    <row r="90" spans="1:106" x14ac:dyDescent="0.2">
      <c r="A90">
        <f>ROW(Source!A40)</f>
        <v>40</v>
      </c>
      <c r="B90">
        <v>28925307</v>
      </c>
      <c r="C90">
        <v>28927227</v>
      </c>
      <c r="D90">
        <v>28337842</v>
      </c>
      <c r="E90">
        <v>1</v>
      </c>
      <c r="F90">
        <v>1</v>
      </c>
      <c r="G90">
        <v>1</v>
      </c>
      <c r="H90">
        <v>2</v>
      </c>
      <c r="I90" t="s">
        <v>384</v>
      </c>
      <c r="J90" t="s">
        <v>385</v>
      </c>
      <c r="K90" t="s">
        <v>386</v>
      </c>
      <c r="L90">
        <v>1368</v>
      </c>
      <c r="N90">
        <v>1011</v>
      </c>
      <c r="O90" t="s">
        <v>366</v>
      </c>
      <c r="P90" t="s">
        <v>366</v>
      </c>
      <c r="Q90">
        <v>1</v>
      </c>
      <c r="W90">
        <v>0</v>
      </c>
      <c r="X90">
        <v>1820267133</v>
      </c>
      <c r="Y90">
        <v>0.78720000000000001</v>
      </c>
      <c r="AA90">
        <v>0</v>
      </c>
      <c r="AB90">
        <v>102.48</v>
      </c>
      <c r="AC90">
        <v>11.84</v>
      </c>
      <c r="AD90">
        <v>0</v>
      </c>
      <c r="AE90">
        <v>0</v>
      </c>
      <c r="AF90">
        <v>102.48</v>
      </c>
      <c r="AG90">
        <v>11.84</v>
      </c>
      <c r="AH90">
        <v>0</v>
      </c>
      <c r="AI90">
        <v>1</v>
      </c>
      <c r="AJ90">
        <v>1</v>
      </c>
      <c r="AK90">
        <v>1</v>
      </c>
      <c r="AL90">
        <v>1</v>
      </c>
      <c r="AN90">
        <v>0</v>
      </c>
      <c r="AO90">
        <v>1</v>
      </c>
      <c r="AP90">
        <v>1</v>
      </c>
      <c r="AQ90">
        <v>0</v>
      </c>
      <c r="AR90">
        <v>0</v>
      </c>
      <c r="AS90" t="s">
        <v>719</v>
      </c>
      <c r="AT90">
        <v>1.64</v>
      </c>
      <c r="AU90" t="s">
        <v>765</v>
      </c>
      <c r="AV90">
        <v>0</v>
      </c>
      <c r="AW90">
        <v>2</v>
      </c>
      <c r="AX90">
        <v>28927243</v>
      </c>
      <c r="AY90">
        <v>1</v>
      </c>
      <c r="AZ90">
        <v>0</v>
      </c>
      <c r="BA90">
        <v>92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CX90">
        <f>Y90*Source!I40</f>
        <v>0.15744000000000002</v>
      </c>
      <c r="CY90">
        <f>AB90</f>
        <v>102.48</v>
      </c>
      <c r="CZ90">
        <f>AF90</f>
        <v>102.48</v>
      </c>
      <c r="DA90">
        <f>AJ90</f>
        <v>1</v>
      </c>
      <c r="DB90">
        <v>0</v>
      </c>
    </row>
    <row r="91" spans="1:106" x14ac:dyDescent="0.2">
      <c r="A91">
        <f>ROW(Source!A40)</f>
        <v>40</v>
      </c>
      <c r="B91">
        <v>28925307</v>
      </c>
      <c r="C91">
        <v>28927227</v>
      </c>
      <c r="D91">
        <v>28251135</v>
      </c>
      <c r="E91">
        <v>1</v>
      </c>
      <c r="F91">
        <v>1</v>
      </c>
      <c r="G91">
        <v>1</v>
      </c>
      <c r="H91">
        <v>3</v>
      </c>
      <c r="I91" t="s">
        <v>435</v>
      </c>
      <c r="J91" t="s">
        <v>436</v>
      </c>
      <c r="K91" t="s">
        <v>437</v>
      </c>
      <c r="L91">
        <v>1348</v>
      </c>
      <c r="N91">
        <v>1009</v>
      </c>
      <c r="O91" t="s">
        <v>61</v>
      </c>
      <c r="P91" t="s">
        <v>61</v>
      </c>
      <c r="Q91">
        <v>1000</v>
      </c>
      <c r="W91">
        <v>0</v>
      </c>
      <c r="X91">
        <v>-306078241</v>
      </c>
      <c r="Y91">
        <v>0</v>
      </c>
      <c r="AA91">
        <v>3591.3</v>
      </c>
      <c r="AB91">
        <v>0</v>
      </c>
      <c r="AC91">
        <v>0</v>
      </c>
      <c r="AD91">
        <v>0</v>
      </c>
      <c r="AE91">
        <v>3591.3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N91">
        <v>0</v>
      </c>
      <c r="AO91">
        <v>1</v>
      </c>
      <c r="AP91">
        <v>1</v>
      </c>
      <c r="AQ91">
        <v>0</v>
      </c>
      <c r="AR91">
        <v>0</v>
      </c>
      <c r="AS91" t="s">
        <v>719</v>
      </c>
      <c r="AT91">
        <v>1.45</v>
      </c>
      <c r="AU91" t="s">
        <v>758</v>
      </c>
      <c r="AV91">
        <v>0</v>
      </c>
      <c r="AW91">
        <v>2</v>
      </c>
      <c r="AX91">
        <v>28927244</v>
      </c>
      <c r="AY91">
        <v>1</v>
      </c>
      <c r="AZ91">
        <v>0</v>
      </c>
      <c r="BA91">
        <v>93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X91">
        <f>Y91*Source!I40</f>
        <v>0</v>
      </c>
      <c r="CY91">
        <f>AA91</f>
        <v>3591.3</v>
      </c>
      <c r="CZ91">
        <f>AE91</f>
        <v>3591.3</v>
      </c>
      <c r="DA91">
        <f>AI91</f>
        <v>1</v>
      </c>
      <c r="DB91">
        <v>0</v>
      </c>
    </row>
    <row r="92" spans="1:106" x14ac:dyDescent="0.2">
      <c r="A92">
        <f>ROW(Source!A40)</f>
        <v>40</v>
      </c>
      <c r="B92">
        <v>28925307</v>
      </c>
      <c r="C92">
        <v>28927227</v>
      </c>
      <c r="D92">
        <v>28251761</v>
      </c>
      <c r="E92">
        <v>1</v>
      </c>
      <c r="F92">
        <v>1</v>
      </c>
      <c r="G92">
        <v>1</v>
      </c>
      <c r="H92">
        <v>3</v>
      </c>
      <c r="I92" t="s">
        <v>438</v>
      </c>
      <c r="J92" t="s">
        <v>439</v>
      </c>
      <c r="K92" t="s">
        <v>440</v>
      </c>
      <c r="L92">
        <v>1348</v>
      </c>
      <c r="N92">
        <v>1009</v>
      </c>
      <c r="O92" t="s">
        <v>61</v>
      </c>
      <c r="P92" t="s">
        <v>61</v>
      </c>
      <c r="Q92">
        <v>1000</v>
      </c>
      <c r="W92">
        <v>0</v>
      </c>
      <c r="X92">
        <v>-1788864106</v>
      </c>
      <c r="Y92">
        <v>0</v>
      </c>
      <c r="AA92">
        <v>8497.69</v>
      </c>
      <c r="AB92">
        <v>0</v>
      </c>
      <c r="AC92">
        <v>0</v>
      </c>
      <c r="AD92">
        <v>0</v>
      </c>
      <c r="AE92">
        <v>8497.69</v>
      </c>
      <c r="AF92">
        <v>0</v>
      </c>
      <c r="AG92">
        <v>0</v>
      </c>
      <c r="AH92">
        <v>0</v>
      </c>
      <c r="AI92">
        <v>1</v>
      </c>
      <c r="AJ92">
        <v>1</v>
      </c>
      <c r="AK92">
        <v>1</v>
      </c>
      <c r="AL92">
        <v>1</v>
      </c>
      <c r="AN92">
        <v>0</v>
      </c>
      <c r="AO92">
        <v>1</v>
      </c>
      <c r="AP92">
        <v>1</v>
      </c>
      <c r="AQ92">
        <v>0</v>
      </c>
      <c r="AR92">
        <v>0</v>
      </c>
      <c r="AS92" t="s">
        <v>719</v>
      </c>
      <c r="AT92">
        <v>0.5</v>
      </c>
      <c r="AU92" t="s">
        <v>758</v>
      </c>
      <c r="AV92">
        <v>0</v>
      </c>
      <c r="AW92">
        <v>2</v>
      </c>
      <c r="AX92">
        <v>28927245</v>
      </c>
      <c r="AY92">
        <v>1</v>
      </c>
      <c r="AZ92">
        <v>0</v>
      </c>
      <c r="BA92">
        <v>94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CX92">
        <f>Y92*Source!I40</f>
        <v>0</v>
      </c>
      <c r="CY92">
        <f>AA92</f>
        <v>8497.69</v>
      </c>
      <c r="CZ92">
        <f>AE92</f>
        <v>8497.69</v>
      </c>
      <c r="DA92">
        <f>AI92</f>
        <v>1</v>
      </c>
      <c r="DB92">
        <v>0</v>
      </c>
    </row>
    <row r="93" spans="1:106" x14ac:dyDescent="0.2">
      <c r="A93">
        <f>ROW(Source!A40)</f>
        <v>40</v>
      </c>
      <c r="B93">
        <v>28925307</v>
      </c>
      <c r="C93">
        <v>28927227</v>
      </c>
      <c r="D93">
        <v>28277694</v>
      </c>
      <c r="E93">
        <v>1</v>
      </c>
      <c r="F93">
        <v>1</v>
      </c>
      <c r="G93">
        <v>1</v>
      </c>
      <c r="H93">
        <v>3</v>
      </c>
      <c r="I93" t="s">
        <v>410</v>
      </c>
      <c r="J93" t="s">
        <v>411</v>
      </c>
      <c r="K93" t="s">
        <v>412</v>
      </c>
      <c r="L93">
        <v>1327</v>
      </c>
      <c r="N93">
        <v>1005</v>
      </c>
      <c r="O93" t="s">
        <v>225</v>
      </c>
      <c r="P93" t="s">
        <v>225</v>
      </c>
      <c r="Q93">
        <v>1</v>
      </c>
      <c r="W93">
        <v>0</v>
      </c>
      <c r="X93">
        <v>-1759487098</v>
      </c>
      <c r="Y93">
        <v>0</v>
      </c>
      <c r="AA93">
        <v>20.239999999999998</v>
      </c>
      <c r="AB93">
        <v>0</v>
      </c>
      <c r="AC93">
        <v>0</v>
      </c>
      <c r="AD93">
        <v>0</v>
      </c>
      <c r="AE93">
        <v>20.239999999999998</v>
      </c>
      <c r="AF93">
        <v>0</v>
      </c>
      <c r="AG93">
        <v>0</v>
      </c>
      <c r="AH93">
        <v>0</v>
      </c>
      <c r="AI93">
        <v>1</v>
      </c>
      <c r="AJ93">
        <v>1</v>
      </c>
      <c r="AK93">
        <v>1</v>
      </c>
      <c r="AL93">
        <v>1</v>
      </c>
      <c r="AN93">
        <v>0</v>
      </c>
      <c r="AO93">
        <v>1</v>
      </c>
      <c r="AP93">
        <v>1</v>
      </c>
      <c r="AQ93">
        <v>0</v>
      </c>
      <c r="AR93">
        <v>0</v>
      </c>
      <c r="AS93" t="s">
        <v>719</v>
      </c>
      <c r="AT93">
        <v>105</v>
      </c>
      <c r="AU93" t="s">
        <v>758</v>
      </c>
      <c r="AV93">
        <v>0</v>
      </c>
      <c r="AW93">
        <v>2</v>
      </c>
      <c r="AX93">
        <v>28927246</v>
      </c>
      <c r="AY93">
        <v>1</v>
      </c>
      <c r="AZ93">
        <v>0</v>
      </c>
      <c r="BA93">
        <v>95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CX93">
        <f>Y93*Source!I40</f>
        <v>0</v>
      </c>
      <c r="CY93">
        <f>AA93</f>
        <v>20.239999999999998</v>
      </c>
      <c r="CZ93">
        <f>AE93</f>
        <v>20.239999999999998</v>
      </c>
      <c r="DA93">
        <f>AI93</f>
        <v>1</v>
      </c>
      <c r="DB93">
        <v>0</v>
      </c>
    </row>
    <row r="94" spans="1:106" x14ac:dyDescent="0.2">
      <c r="A94">
        <f>ROW(Source!A40)</f>
        <v>40</v>
      </c>
      <c r="B94">
        <v>28925307</v>
      </c>
      <c r="C94">
        <v>28927227</v>
      </c>
      <c r="D94">
        <v>28297263</v>
      </c>
      <c r="E94">
        <v>1</v>
      </c>
      <c r="F94">
        <v>1</v>
      </c>
      <c r="G94">
        <v>1</v>
      </c>
      <c r="H94">
        <v>3</v>
      </c>
      <c r="I94" t="s">
        <v>441</v>
      </c>
      <c r="J94" t="s">
        <v>442</v>
      </c>
      <c r="K94" t="s">
        <v>443</v>
      </c>
      <c r="L94">
        <v>1348</v>
      </c>
      <c r="N94">
        <v>1009</v>
      </c>
      <c r="O94" t="s">
        <v>61</v>
      </c>
      <c r="P94" t="s">
        <v>61</v>
      </c>
      <c r="Q94">
        <v>1000</v>
      </c>
      <c r="W94">
        <v>0</v>
      </c>
      <c r="X94">
        <v>1180374843</v>
      </c>
      <c r="Y94">
        <v>0</v>
      </c>
      <c r="AA94">
        <v>909.21</v>
      </c>
      <c r="AB94">
        <v>0</v>
      </c>
      <c r="AC94">
        <v>0</v>
      </c>
      <c r="AD94">
        <v>0</v>
      </c>
      <c r="AE94">
        <v>909.21</v>
      </c>
      <c r="AF94">
        <v>0</v>
      </c>
      <c r="AG94">
        <v>0</v>
      </c>
      <c r="AH94">
        <v>0</v>
      </c>
      <c r="AI94">
        <v>1</v>
      </c>
      <c r="AJ94">
        <v>1</v>
      </c>
      <c r="AK94">
        <v>1</v>
      </c>
      <c r="AL94">
        <v>1</v>
      </c>
      <c r="AN94">
        <v>0</v>
      </c>
      <c r="AO94">
        <v>1</v>
      </c>
      <c r="AP94">
        <v>1</v>
      </c>
      <c r="AQ94">
        <v>0</v>
      </c>
      <c r="AR94">
        <v>0</v>
      </c>
      <c r="AS94" t="s">
        <v>719</v>
      </c>
      <c r="AT94">
        <v>0.54</v>
      </c>
      <c r="AU94" t="s">
        <v>758</v>
      </c>
      <c r="AV94">
        <v>0</v>
      </c>
      <c r="AW94">
        <v>2</v>
      </c>
      <c r="AX94">
        <v>28927247</v>
      </c>
      <c r="AY94">
        <v>1</v>
      </c>
      <c r="AZ94">
        <v>0</v>
      </c>
      <c r="BA94">
        <v>96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CX94">
        <f>Y94*Source!I40</f>
        <v>0</v>
      </c>
      <c r="CY94">
        <f>AA94</f>
        <v>909.21</v>
      </c>
      <c r="CZ94">
        <f>AE94</f>
        <v>909.21</v>
      </c>
      <c r="DA94">
        <f>AI94</f>
        <v>1</v>
      </c>
      <c r="DB94">
        <v>0</v>
      </c>
    </row>
    <row r="95" spans="1:106" x14ac:dyDescent="0.2">
      <c r="A95">
        <f>ROW(Source!A41)</f>
        <v>41</v>
      </c>
      <c r="B95">
        <v>28925308</v>
      </c>
      <c r="C95">
        <v>28927227</v>
      </c>
      <c r="D95">
        <v>28424883</v>
      </c>
      <c r="E95">
        <v>1</v>
      </c>
      <c r="F95">
        <v>1</v>
      </c>
      <c r="G95">
        <v>1</v>
      </c>
      <c r="H95">
        <v>1</v>
      </c>
      <c r="I95" t="s">
        <v>433</v>
      </c>
      <c r="J95" t="s">
        <v>719</v>
      </c>
      <c r="K95" t="s">
        <v>434</v>
      </c>
      <c r="L95">
        <v>1191</v>
      </c>
      <c r="N95">
        <v>1013</v>
      </c>
      <c r="O95" t="s">
        <v>360</v>
      </c>
      <c r="P95" t="s">
        <v>360</v>
      </c>
      <c r="Q95">
        <v>1</v>
      </c>
      <c r="W95">
        <v>0</v>
      </c>
      <c r="X95">
        <v>1554607928</v>
      </c>
      <c r="Y95">
        <v>58.944000000000003</v>
      </c>
      <c r="AA95">
        <v>0</v>
      </c>
      <c r="AB95">
        <v>0</v>
      </c>
      <c r="AC95">
        <v>0</v>
      </c>
      <c r="AD95">
        <v>171.49</v>
      </c>
      <c r="AE95">
        <v>0</v>
      </c>
      <c r="AF95">
        <v>0</v>
      </c>
      <c r="AG95">
        <v>0</v>
      </c>
      <c r="AH95">
        <v>9.24</v>
      </c>
      <c r="AI95">
        <v>1</v>
      </c>
      <c r="AJ95">
        <v>1</v>
      </c>
      <c r="AK95">
        <v>1</v>
      </c>
      <c r="AL95">
        <v>18.559999999999999</v>
      </c>
      <c r="AN95">
        <v>0</v>
      </c>
      <c r="AO95">
        <v>1</v>
      </c>
      <c r="AP95">
        <v>1</v>
      </c>
      <c r="AQ95">
        <v>0</v>
      </c>
      <c r="AR95">
        <v>0</v>
      </c>
      <c r="AS95" t="s">
        <v>719</v>
      </c>
      <c r="AT95">
        <v>122.8</v>
      </c>
      <c r="AU95" t="s">
        <v>765</v>
      </c>
      <c r="AV95">
        <v>1</v>
      </c>
      <c r="AW95">
        <v>2</v>
      </c>
      <c r="AX95">
        <v>28927238</v>
      </c>
      <c r="AY95">
        <v>1</v>
      </c>
      <c r="AZ95">
        <v>0</v>
      </c>
      <c r="BA95">
        <v>97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X95">
        <f>Y95*Source!I41</f>
        <v>11.788800000000002</v>
      </c>
      <c r="CY95">
        <f>AD95</f>
        <v>171.49</v>
      </c>
      <c r="CZ95">
        <f>AH95</f>
        <v>9.24</v>
      </c>
      <c r="DA95">
        <f>AL95</f>
        <v>18.559999999999999</v>
      </c>
      <c r="DB95">
        <v>0</v>
      </c>
    </row>
    <row r="96" spans="1:106" x14ac:dyDescent="0.2">
      <c r="A96">
        <f>ROW(Source!A41)</f>
        <v>41</v>
      </c>
      <c r="B96">
        <v>28925308</v>
      </c>
      <c r="C96">
        <v>28927227</v>
      </c>
      <c r="D96">
        <v>28419515</v>
      </c>
      <c r="E96">
        <v>1</v>
      </c>
      <c r="F96">
        <v>1</v>
      </c>
      <c r="G96">
        <v>1</v>
      </c>
      <c r="H96">
        <v>1</v>
      </c>
      <c r="I96" t="s">
        <v>361</v>
      </c>
      <c r="J96" t="s">
        <v>719</v>
      </c>
      <c r="K96" t="s">
        <v>362</v>
      </c>
      <c r="L96">
        <v>1191</v>
      </c>
      <c r="N96">
        <v>1013</v>
      </c>
      <c r="O96" t="s">
        <v>360</v>
      </c>
      <c r="P96" t="s">
        <v>360</v>
      </c>
      <c r="Q96">
        <v>1</v>
      </c>
      <c r="W96">
        <v>0</v>
      </c>
      <c r="X96">
        <v>-383101862</v>
      </c>
      <c r="Y96">
        <v>8.5500000000000007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1</v>
      </c>
      <c r="AJ96">
        <v>1</v>
      </c>
      <c r="AK96">
        <v>18.559999999999999</v>
      </c>
      <c r="AL96">
        <v>1</v>
      </c>
      <c r="AN96">
        <v>0</v>
      </c>
      <c r="AO96">
        <v>1</v>
      </c>
      <c r="AP96">
        <v>0</v>
      </c>
      <c r="AQ96">
        <v>0</v>
      </c>
      <c r="AR96">
        <v>0</v>
      </c>
      <c r="AS96" t="s">
        <v>719</v>
      </c>
      <c r="AT96">
        <v>8.5500000000000007</v>
      </c>
      <c r="AU96" t="s">
        <v>719</v>
      </c>
      <c r="AV96">
        <v>2</v>
      </c>
      <c r="AW96">
        <v>2</v>
      </c>
      <c r="AX96">
        <v>28927239</v>
      </c>
      <c r="AY96">
        <v>1</v>
      </c>
      <c r="AZ96">
        <v>2048</v>
      </c>
      <c r="BA96">
        <v>98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X96">
        <f>Y96*Source!I41</f>
        <v>1.7100000000000002</v>
      </c>
      <c r="CY96">
        <f>AD96</f>
        <v>0</v>
      </c>
      <c r="CZ96">
        <f>AH96</f>
        <v>0</v>
      </c>
      <c r="DA96">
        <f>AL96</f>
        <v>1</v>
      </c>
      <c r="DB96">
        <v>0</v>
      </c>
    </row>
    <row r="97" spans="1:106" x14ac:dyDescent="0.2">
      <c r="A97">
        <f>ROW(Source!A41)</f>
        <v>41</v>
      </c>
      <c r="B97">
        <v>28925308</v>
      </c>
      <c r="C97">
        <v>28927227</v>
      </c>
      <c r="D97">
        <v>28336884</v>
      </c>
      <c r="E97">
        <v>1</v>
      </c>
      <c r="F97">
        <v>1</v>
      </c>
      <c r="G97">
        <v>1</v>
      </c>
      <c r="H97">
        <v>2</v>
      </c>
      <c r="I97" t="s">
        <v>375</v>
      </c>
      <c r="J97" t="s">
        <v>376</v>
      </c>
      <c r="K97" t="s">
        <v>377</v>
      </c>
      <c r="L97">
        <v>1368</v>
      </c>
      <c r="N97">
        <v>1011</v>
      </c>
      <c r="O97" t="s">
        <v>366</v>
      </c>
      <c r="P97" t="s">
        <v>366</v>
      </c>
      <c r="Q97">
        <v>1</v>
      </c>
      <c r="W97">
        <v>0</v>
      </c>
      <c r="X97">
        <v>-1700234874</v>
      </c>
      <c r="Y97">
        <v>1.1280000000000001</v>
      </c>
      <c r="AA97">
        <v>0</v>
      </c>
      <c r="AB97">
        <v>721.72</v>
      </c>
      <c r="AC97">
        <v>163.69999999999999</v>
      </c>
      <c r="AD97">
        <v>0</v>
      </c>
      <c r="AE97">
        <v>0</v>
      </c>
      <c r="AF97">
        <v>93.73</v>
      </c>
      <c r="AG97">
        <v>8.82</v>
      </c>
      <c r="AH97">
        <v>0</v>
      </c>
      <c r="AI97">
        <v>1</v>
      </c>
      <c r="AJ97">
        <v>7.7</v>
      </c>
      <c r="AK97">
        <v>18.559999999999999</v>
      </c>
      <c r="AL97">
        <v>1</v>
      </c>
      <c r="AN97">
        <v>0</v>
      </c>
      <c r="AO97">
        <v>1</v>
      </c>
      <c r="AP97">
        <v>1</v>
      </c>
      <c r="AQ97">
        <v>0</v>
      </c>
      <c r="AR97">
        <v>0</v>
      </c>
      <c r="AS97" t="s">
        <v>719</v>
      </c>
      <c r="AT97">
        <v>2.35</v>
      </c>
      <c r="AU97" t="s">
        <v>765</v>
      </c>
      <c r="AV97">
        <v>0</v>
      </c>
      <c r="AW97">
        <v>2</v>
      </c>
      <c r="AX97">
        <v>28927240</v>
      </c>
      <c r="AY97">
        <v>1</v>
      </c>
      <c r="AZ97">
        <v>0</v>
      </c>
      <c r="BA97">
        <v>99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X97">
        <f>Y97*Source!I41</f>
        <v>0.22560000000000002</v>
      </c>
      <c r="CY97">
        <f>AB97</f>
        <v>721.72</v>
      </c>
      <c r="CZ97">
        <f>AF97</f>
        <v>93.73</v>
      </c>
      <c r="DA97">
        <f>AJ97</f>
        <v>7.7</v>
      </c>
      <c r="DB97">
        <v>0</v>
      </c>
    </row>
    <row r="98" spans="1:106" x14ac:dyDescent="0.2">
      <c r="A98">
        <f>ROW(Source!A41)</f>
        <v>41</v>
      </c>
      <c r="B98">
        <v>28925308</v>
      </c>
      <c r="C98">
        <v>28927227</v>
      </c>
      <c r="D98">
        <v>28336931</v>
      </c>
      <c r="E98">
        <v>1</v>
      </c>
      <c r="F98">
        <v>1</v>
      </c>
      <c r="G98">
        <v>1</v>
      </c>
      <c r="H98">
        <v>2</v>
      </c>
      <c r="I98" t="s">
        <v>378</v>
      </c>
      <c r="J98" t="s">
        <v>379</v>
      </c>
      <c r="K98" t="s">
        <v>380</v>
      </c>
      <c r="L98">
        <v>1368</v>
      </c>
      <c r="N98">
        <v>1011</v>
      </c>
      <c r="O98" t="s">
        <v>366</v>
      </c>
      <c r="P98" t="s">
        <v>366</v>
      </c>
      <c r="Q98">
        <v>1</v>
      </c>
      <c r="W98">
        <v>0</v>
      </c>
      <c r="X98">
        <v>-271470403</v>
      </c>
      <c r="Y98">
        <v>2.1887999999999996</v>
      </c>
      <c r="AA98">
        <v>0</v>
      </c>
      <c r="AB98">
        <v>706.78</v>
      </c>
      <c r="AC98">
        <v>219.75</v>
      </c>
      <c r="AD98">
        <v>0</v>
      </c>
      <c r="AE98">
        <v>0</v>
      </c>
      <c r="AF98">
        <v>91.79</v>
      </c>
      <c r="AG98">
        <v>11.84</v>
      </c>
      <c r="AH98">
        <v>0</v>
      </c>
      <c r="AI98">
        <v>1</v>
      </c>
      <c r="AJ98">
        <v>7.7</v>
      </c>
      <c r="AK98">
        <v>18.559999999999999</v>
      </c>
      <c r="AL98">
        <v>1</v>
      </c>
      <c r="AN98">
        <v>0</v>
      </c>
      <c r="AO98">
        <v>1</v>
      </c>
      <c r="AP98">
        <v>1</v>
      </c>
      <c r="AQ98">
        <v>0</v>
      </c>
      <c r="AR98">
        <v>0</v>
      </c>
      <c r="AS98" t="s">
        <v>719</v>
      </c>
      <c r="AT98">
        <v>4.5599999999999996</v>
      </c>
      <c r="AU98" t="s">
        <v>765</v>
      </c>
      <c r="AV98">
        <v>0</v>
      </c>
      <c r="AW98">
        <v>2</v>
      </c>
      <c r="AX98">
        <v>28927241</v>
      </c>
      <c r="AY98">
        <v>1</v>
      </c>
      <c r="AZ98">
        <v>0</v>
      </c>
      <c r="BA98">
        <v>100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X98">
        <f>Y98*Source!I41</f>
        <v>0.43775999999999993</v>
      </c>
      <c r="CY98">
        <f>AB98</f>
        <v>706.78</v>
      </c>
      <c r="CZ98">
        <f>AF98</f>
        <v>91.79</v>
      </c>
      <c r="DA98">
        <f>AJ98</f>
        <v>7.7</v>
      </c>
      <c r="DB98">
        <v>0</v>
      </c>
    </row>
    <row r="99" spans="1:106" x14ac:dyDescent="0.2">
      <c r="A99">
        <f>ROW(Source!A41)</f>
        <v>41</v>
      </c>
      <c r="B99">
        <v>28925308</v>
      </c>
      <c r="C99">
        <v>28927227</v>
      </c>
      <c r="D99">
        <v>28337084</v>
      </c>
      <c r="E99">
        <v>1</v>
      </c>
      <c r="F99">
        <v>1</v>
      </c>
      <c r="G99">
        <v>1</v>
      </c>
      <c r="H99">
        <v>2</v>
      </c>
      <c r="I99" t="s">
        <v>381</v>
      </c>
      <c r="J99" t="s">
        <v>382</v>
      </c>
      <c r="K99" t="s">
        <v>383</v>
      </c>
      <c r="L99">
        <v>1368</v>
      </c>
      <c r="N99">
        <v>1011</v>
      </c>
      <c r="O99" t="s">
        <v>366</v>
      </c>
      <c r="P99" t="s">
        <v>366</v>
      </c>
      <c r="Q99">
        <v>1</v>
      </c>
      <c r="W99">
        <v>0</v>
      </c>
      <c r="X99">
        <v>-566827484</v>
      </c>
      <c r="Y99">
        <v>0.4128</v>
      </c>
      <c r="AA99">
        <v>0</v>
      </c>
      <c r="AB99">
        <v>31.65</v>
      </c>
      <c r="AC99">
        <v>0</v>
      </c>
      <c r="AD99">
        <v>0</v>
      </c>
      <c r="AE99">
        <v>0</v>
      </c>
      <c r="AF99">
        <v>4.1100000000000003</v>
      </c>
      <c r="AG99">
        <v>0</v>
      </c>
      <c r="AH99">
        <v>0</v>
      </c>
      <c r="AI99">
        <v>1</v>
      </c>
      <c r="AJ99">
        <v>7.7</v>
      </c>
      <c r="AK99">
        <v>18.559999999999999</v>
      </c>
      <c r="AL99">
        <v>1</v>
      </c>
      <c r="AN99">
        <v>0</v>
      </c>
      <c r="AO99">
        <v>1</v>
      </c>
      <c r="AP99">
        <v>1</v>
      </c>
      <c r="AQ99">
        <v>0</v>
      </c>
      <c r="AR99">
        <v>0</v>
      </c>
      <c r="AS99" t="s">
        <v>719</v>
      </c>
      <c r="AT99">
        <v>0.86</v>
      </c>
      <c r="AU99" t="s">
        <v>765</v>
      </c>
      <c r="AV99">
        <v>0</v>
      </c>
      <c r="AW99">
        <v>2</v>
      </c>
      <c r="AX99">
        <v>28927242</v>
      </c>
      <c r="AY99">
        <v>1</v>
      </c>
      <c r="AZ99">
        <v>0</v>
      </c>
      <c r="BA99">
        <v>101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X99">
        <f>Y99*Source!I41</f>
        <v>8.2560000000000008E-2</v>
      </c>
      <c r="CY99">
        <f>AB99</f>
        <v>31.65</v>
      </c>
      <c r="CZ99">
        <f>AF99</f>
        <v>4.1100000000000003</v>
      </c>
      <c r="DA99">
        <f>AJ99</f>
        <v>7.7</v>
      </c>
      <c r="DB99">
        <v>0</v>
      </c>
    </row>
    <row r="100" spans="1:106" x14ac:dyDescent="0.2">
      <c r="A100">
        <f>ROW(Source!A41)</f>
        <v>41</v>
      </c>
      <c r="B100">
        <v>28925308</v>
      </c>
      <c r="C100">
        <v>28927227</v>
      </c>
      <c r="D100">
        <v>28337842</v>
      </c>
      <c r="E100">
        <v>1</v>
      </c>
      <c r="F100">
        <v>1</v>
      </c>
      <c r="G100">
        <v>1</v>
      </c>
      <c r="H100">
        <v>2</v>
      </c>
      <c r="I100" t="s">
        <v>384</v>
      </c>
      <c r="J100" t="s">
        <v>385</v>
      </c>
      <c r="K100" t="s">
        <v>386</v>
      </c>
      <c r="L100">
        <v>1368</v>
      </c>
      <c r="N100">
        <v>1011</v>
      </c>
      <c r="O100" t="s">
        <v>366</v>
      </c>
      <c r="P100" t="s">
        <v>366</v>
      </c>
      <c r="Q100">
        <v>1</v>
      </c>
      <c r="W100">
        <v>0</v>
      </c>
      <c r="X100">
        <v>1820267133</v>
      </c>
      <c r="Y100">
        <v>0.78720000000000001</v>
      </c>
      <c r="AA100">
        <v>0</v>
      </c>
      <c r="AB100">
        <v>789.1</v>
      </c>
      <c r="AC100">
        <v>219.75</v>
      </c>
      <c r="AD100">
        <v>0</v>
      </c>
      <c r="AE100">
        <v>0</v>
      </c>
      <c r="AF100">
        <v>102.48</v>
      </c>
      <c r="AG100">
        <v>11.84</v>
      </c>
      <c r="AH100">
        <v>0</v>
      </c>
      <c r="AI100">
        <v>1</v>
      </c>
      <c r="AJ100">
        <v>7.7</v>
      </c>
      <c r="AK100">
        <v>18.559999999999999</v>
      </c>
      <c r="AL100">
        <v>1</v>
      </c>
      <c r="AN100">
        <v>0</v>
      </c>
      <c r="AO100">
        <v>1</v>
      </c>
      <c r="AP100">
        <v>1</v>
      </c>
      <c r="AQ100">
        <v>0</v>
      </c>
      <c r="AR100">
        <v>0</v>
      </c>
      <c r="AS100" t="s">
        <v>719</v>
      </c>
      <c r="AT100">
        <v>1.64</v>
      </c>
      <c r="AU100" t="s">
        <v>765</v>
      </c>
      <c r="AV100">
        <v>0</v>
      </c>
      <c r="AW100">
        <v>2</v>
      </c>
      <c r="AX100">
        <v>28927243</v>
      </c>
      <c r="AY100">
        <v>1</v>
      </c>
      <c r="AZ100">
        <v>0</v>
      </c>
      <c r="BA100">
        <v>102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X100">
        <f>Y100*Source!I41</f>
        <v>0.15744000000000002</v>
      </c>
      <c r="CY100">
        <f>AB100</f>
        <v>789.1</v>
      </c>
      <c r="CZ100">
        <f>AF100</f>
        <v>102.48</v>
      </c>
      <c r="DA100">
        <f>AJ100</f>
        <v>7.7</v>
      </c>
      <c r="DB100">
        <v>0</v>
      </c>
    </row>
    <row r="101" spans="1:106" x14ac:dyDescent="0.2">
      <c r="A101">
        <f>ROW(Source!A41)</f>
        <v>41</v>
      </c>
      <c r="B101">
        <v>28925308</v>
      </c>
      <c r="C101">
        <v>28927227</v>
      </c>
      <c r="D101">
        <v>28251135</v>
      </c>
      <c r="E101">
        <v>1</v>
      </c>
      <c r="F101">
        <v>1</v>
      </c>
      <c r="G101">
        <v>1</v>
      </c>
      <c r="H101">
        <v>3</v>
      </c>
      <c r="I101" t="s">
        <v>435</v>
      </c>
      <c r="J101" t="s">
        <v>436</v>
      </c>
      <c r="K101" t="s">
        <v>437</v>
      </c>
      <c r="L101">
        <v>1348</v>
      </c>
      <c r="N101">
        <v>1009</v>
      </c>
      <c r="O101" t="s">
        <v>61</v>
      </c>
      <c r="P101" t="s">
        <v>61</v>
      </c>
      <c r="Q101">
        <v>1000</v>
      </c>
      <c r="W101">
        <v>0</v>
      </c>
      <c r="X101">
        <v>-306078241</v>
      </c>
      <c r="Y101">
        <v>0</v>
      </c>
      <c r="AA101">
        <v>18710.669999999998</v>
      </c>
      <c r="AB101">
        <v>0</v>
      </c>
      <c r="AC101">
        <v>0</v>
      </c>
      <c r="AD101">
        <v>0</v>
      </c>
      <c r="AE101">
        <v>3591.3</v>
      </c>
      <c r="AF101">
        <v>0</v>
      </c>
      <c r="AG101">
        <v>0</v>
      </c>
      <c r="AH101">
        <v>0</v>
      </c>
      <c r="AI101">
        <v>5.21</v>
      </c>
      <c r="AJ101">
        <v>1</v>
      </c>
      <c r="AK101">
        <v>1</v>
      </c>
      <c r="AL101">
        <v>1</v>
      </c>
      <c r="AN101">
        <v>0</v>
      </c>
      <c r="AO101">
        <v>1</v>
      </c>
      <c r="AP101">
        <v>1</v>
      </c>
      <c r="AQ101">
        <v>0</v>
      </c>
      <c r="AR101">
        <v>0</v>
      </c>
      <c r="AS101" t="s">
        <v>719</v>
      </c>
      <c r="AT101">
        <v>1.45</v>
      </c>
      <c r="AU101" t="s">
        <v>758</v>
      </c>
      <c r="AV101">
        <v>0</v>
      </c>
      <c r="AW101">
        <v>2</v>
      </c>
      <c r="AX101">
        <v>28927244</v>
      </c>
      <c r="AY101">
        <v>1</v>
      </c>
      <c r="AZ101">
        <v>0</v>
      </c>
      <c r="BA101">
        <v>103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CX101">
        <f>Y101*Source!I41</f>
        <v>0</v>
      </c>
      <c r="CY101">
        <f>AA101</f>
        <v>18710.669999999998</v>
      </c>
      <c r="CZ101">
        <f>AE101</f>
        <v>3591.3</v>
      </c>
      <c r="DA101">
        <f>AI101</f>
        <v>5.21</v>
      </c>
      <c r="DB101">
        <v>0</v>
      </c>
    </row>
    <row r="102" spans="1:106" x14ac:dyDescent="0.2">
      <c r="A102">
        <f>ROW(Source!A41)</f>
        <v>41</v>
      </c>
      <c r="B102">
        <v>28925308</v>
      </c>
      <c r="C102">
        <v>28927227</v>
      </c>
      <c r="D102">
        <v>28251761</v>
      </c>
      <c r="E102">
        <v>1</v>
      </c>
      <c r="F102">
        <v>1</v>
      </c>
      <c r="G102">
        <v>1</v>
      </c>
      <c r="H102">
        <v>3</v>
      </c>
      <c r="I102" t="s">
        <v>438</v>
      </c>
      <c r="J102" t="s">
        <v>439</v>
      </c>
      <c r="K102" t="s">
        <v>440</v>
      </c>
      <c r="L102">
        <v>1348</v>
      </c>
      <c r="N102">
        <v>1009</v>
      </c>
      <c r="O102" t="s">
        <v>61</v>
      </c>
      <c r="P102" t="s">
        <v>61</v>
      </c>
      <c r="Q102">
        <v>1000</v>
      </c>
      <c r="W102">
        <v>0</v>
      </c>
      <c r="X102">
        <v>-1788864106</v>
      </c>
      <c r="Y102">
        <v>0</v>
      </c>
      <c r="AA102">
        <v>44272.959999999999</v>
      </c>
      <c r="AB102">
        <v>0</v>
      </c>
      <c r="AC102">
        <v>0</v>
      </c>
      <c r="AD102">
        <v>0</v>
      </c>
      <c r="AE102">
        <v>8497.69</v>
      </c>
      <c r="AF102">
        <v>0</v>
      </c>
      <c r="AG102">
        <v>0</v>
      </c>
      <c r="AH102">
        <v>0</v>
      </c>
      <c r="AI102">
        <v>5.21</v>
      </c>
      <c r="AJ102">
        <v>1</v>
      </c>
      <c r="AK102">
        <v>1</v>
      </c>
      <c r="AL102">
        <v>1</v>
      </c>
      <c r="AN102">
        <v>0</v>
      </c>
      <c r="AO102">
        <v>1</v>
      </c>
      <c r="AP102">
        <v>1</v>
      </c>
      <c r="AQ102">
        <v>0</v>
      </c>
      <c r="AR102">
        <v>0</v>
      </c>
      <c r="AS102" t="s">
        <v>719</v>
      </c>
      <c r="AT102">
        <v>0.5</v>
      </c>
      <c r="AU102" t="s">
        <v>758</v>
      </c>
      <c r="AV102">
        <v>0</v>
      </c>
      <c r="AW102">
        <v>2</v>
      </c>
      <c r="AX102">
        <v>28927245</v>
      </c>
      <c r="AY102">
        <v>1</v>
      </c>
      <c r="AZ102">
        <v>0</v>
      </c>
      <c r="BA102">
        <v>104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X102">
        <f>Y102*Source!I41</f>
        <v>0</v>
      </c>
      <c r="CY102">
        <f>AA102</f>
        <v>44272.959999999999</v>
      </c>
      <c r="CZ102">
        <f>AE102</f>
        <v>8497.69</v>
      </c>
      <c r="DA102">
        <f>AI102</f>
        <v>5.21</v>
      </c>
      <c r="DB102">
        <v>0</v>
      </c>
    </row>
    <row r="103" spans="1:106" x14ac:dyDescent="0.2">
      <c r="A103">
        <f>ROW(Source!A41)</f>
        <v>41</v>
      </c>
      <c r="B103">
        <v>28925308</v>
      </c>
      <c r="C103">
        <v>28927227</v>
      </c>
      <c r="D103">
        <v>28277694</v>
      </c>
      <c r="E103">
        <v>1</v>
      </c>
      <c r="F103">
        <v>1</v>
      </c>
      <c r="G103">
        <v>1</v>
      </c>
      <c r="H103">
        <v>3</v>
      </c>
      <c r="I103" t="s">
        <v>410</v>
      </c>
      <c r="J103" t="s">
        <v>411</v>
      </c>
      <c r="K103" t="s">
        <v>412</v>
      </c>
      <c r="L103">
        <v>1327</v>
      </c>
      <c r="N103">
        <v>1005</v>
      </c>
      <c r="O103" t="s">
        <v>225</v>
      </c>
      <c r="P103" t="s">
        <v>225</v>
      </c>
      <c r="Q103">
        <v>1</v>
      </c>
      <c r="W103">
        <v>0</v>
      </c>
      <c r="X103">
        <v>-1759487098</v>
      </c>
      <c r="Y103">
        <v>0</v>
      </c>
      <c r="AA103">
        <v>105.45</v>
      </c>
      <c r="AB103">
        <v>0</v>
      </c>
      <c r="AC103">
        <v>0</v>
      </c>
      <c r="AD103">
        <v>0</v>
      </c>
      <c r="AE103">
        <v>20.239999999999998</v>
      </c>
      <c r="AF103">
        <v>0</v>
      </c>
      <c r="AG103">
        <v>0</v>
      </c>
      <c r="AH103">
        <v>0</v>
      </c>
      <c r="AI103">
        <v>5.21</v>
      </c>
      <c r="AJ103">
        <v>1</v>
      </c>
      <c r="AK103">
        <v>1</v>
      </c>
      <c r="AL103">
        <v>1</v>
      </c>
      <c r="AN103">
        <v>0</v>
      </c>
      <c r="AO103">
        <v>1</v>
      </c>
      <c r="AP103">
        <v>1</v>
      </c>
      <c r="AQ103">
        <v>0</v>
      </c>
      <c r="AR103">
        <v>0</v>
      </c>
      <c r="AS103" t="s">
        <v>719</v>
      </c>
      <c r="AT103">
        <v>105</v>
      </c>
      <c r="AU103" t="s">
        <v>758</v>
      </c>
      <c r="AV103">
        <v>0</v>
      </c>
      <c r="AW103">
        <v>2</v>
      </c>
      <c r="AX103">
        <v>28927246</v>
      </c>
      <c r="AY103">
        <v>1</v>
      </c>
      <c r="AZ103">
        <v>0</v>
      </c>
      <c r="BA103">
        <v>105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CX103">
        <f>Y103*Source!I41</f>
        <v>0</v>
      </c>
      <c r="CY103">
        <f>AA103</f>
        <v>105.45</v>
      </c>
      <c r="CZ103">
        <f>AE103</f>
        <v>20.239999999999998</v>
      </c>
      <c r="DA103">
        <f>AI103</f>
        <v>5.21</v>
      </c>
      <c r="DB103">
        <v>0</v>
      </c>
    </row>
    <row r="104" spans="1:106" x14ac:dyDescent="0.2">
      <c r="A104">
        <f>ROW(Source!A41)</f>
        <v>41</v>
      </c>
      <c r="B104">
        <v>28925308</v>
      </c>
      <c r="C104">
        <v>28927227</v>
      </c>
      <c r="D104">
        <v>28297263</v>
      </c>
      <c r="E104">
        <v>1</v>
      </c>
      <c r="F104">
        <v>1</v>
      </c>
      <c r="G104">
        <v>1</v>
      </c>
      <c r="H104">
        <v>3</v>
      </c>
      <c r="I104" t="s">
        <v>441</v>
      </c>
      <c r="J104" t="s">
        <v>442</v>
      </c>
      <c r="K104" t="s">
        <v>443</v>
      </c>
      <c r="L104">
        <v>1348</v>
      </c>
      <c r="N104">
        <v>1009</v>
      </c>
      <c r="O104" t="s">
        <v>61</v>
      </c>
      <c r="P104" t="s">
        <v>61</v>
      </c>
      <c r="Q104">
        <v>1000</v>
      </c>
      <c r="W104">
        <v>0</v>
      </c>
      <c r="X104">
        <v>1180374843</v>
      </c>
      <c r="Y104">
        <v>0</v>
      </c>
      <c r="AA104">
        <v>4736.9799999999996</v>
      </c>
      <c r="AB104">
        <v>0</v>
      </c>
      <c r="AC104">
        <v>0</v>
      </c>
      <c r="AD104">
        <v>0</v>
      </c>
      <c r="AE104">
        <v>909.21</v>
      </c>
      <c r="AF104">
        <v>0</v>
      </c>
      <c r="AG104">
        <v>0</v>
      </c>
      <c r="AH104">
        <v>0</v>
      </c>
      <c r="AI104">
        <v>5.21</v>
      </c>
      <c r="AJ104">
        <v>1</v>
      </c>
      <c r="AK104">
        <v>1</v>
      </c>
      <c r="AL104">
        <v>1</v>
      </c>
      <c r="AN104">
        <v>0</v>
      </c>
      <c r="AO104">
        <v>1</v>
      </c>
      <c r="AP104">
        <v>1</v>
      </c>
      <c r="AQ104">
        <v>0</v>
      </c>
      <c r="AR104">
        <v>0</v>
      </c>
      <c r="AS104" t="s">
        <v>719</v>
      </c>
      <c r="AT104">
        <v>0.54</v>
      </c>
      <c r="AU104" t="s">
        <v>758</v>
      </c>
      <c r="AV104">
        <v>0</v>
      </c>
      <c r="AW104">
        <v>2</v>
      </c>
      <c r="AX104">
        <v>28927247</v>
      </c>
      <c r="AY104">
        <v>1</v>
      </c>
      <c r="AZ104">
        <v>0</v>
      </c>
      <c r="BA104">
        <v>106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CX104">
        <f>Y104*Source!I41</f>
        <v>0</v>
      </c>
      <c r="CY104">
        <f>AA104</f>
        <v>4736.9799999999996</v>
      </c>
      <c r="CZ104">
        <f>AE104</f>
        <v>909.21</v>
      </c>
      <c r="DA104">
        <f>AI104</f>
        <v>5.21</v>
      </c>
      <c r="DB104">
        <v>0</v>
      </c>
    </row>
    <row r="105" spans="1:106" x14ac:dyDescent="0.2">
      <c r="A105">
        <f>ROW(Source!A42)</f>
        <v>42</v>
      </c>
      <c r="B105">
        <v>28925307</v>
      </c>
      <c r="C105">
        <v>28927249</v>
      </c>
      <c r="D105">
        <v>28424607</v>
      </c>
      <c r="E105">
        <v>1</v>
      </c>
      <c r="F105">
        <v>1</v>
      </c>
      <c r="G105">
        <v>1</v>
      </c>
      <c r="H105">
        <v>1</v>
      </c>
      <c r="I105" t="s">
        <v>444</v>
      </c>
      <c r="J105" t="s">
        <v>719</v>
      </c>
      <c r="K105" t="s">
        <v>445</v>
      </c>
      <c r="L105">
        <v>1191</v>
      </c>
      <c r="N105">
        <v>1013</v>
      </c>
      <c r="O105" t="s">
        <v>360</v>
      </c>
      <c r="P105" t="s">
        <v>360</v>
      </c>
      <c r="Q105">
        <v>1</v>
      </c>
      <c r="W105">
        <v>0</v>
      </c>
      <c r="X105">
        <v>-1535124711</v>
      </c>
      <c r="Y105">
        <v>8.1311999999999998</v>
      </c>
      <c r="AA105">
        <v>0</v>
      </c>
      <c r="AB105">
        <v>0</v>
      </c>
      <c r="AC105">
        <v>0</v>
      </c>
      <c r="AD105">
        <v>7.49</v>
      </c>
      <c r="AE105">
        <v>0</v>
      </c>
      <c r="AF105">
        <v>0</v>
      </c>
      <c r="AG105">
        <v>0</v>
      </c>
      <c r="AH105">
        <v>7.49</v>
      </c>
      <c r="AI105">
        <v>1</v>
      </c>
      <c r="AJ105">
        <v>1</v>
      </c>
      <c r="AK105">
        <v>1</v>
      </c>
      <c r="AL105">
        <v>1</v>
      </c>
      <c r="AN105">
        <v>0</v>
      </c>
      <c r="AO105">
        <v>1</v>
      </c>
      <c r="AP105">
        <v>1</v>
      </c>
      <c r="AQ105">
        <v>0</v>
      </c>
      <c r="AR105">
        <v>0</v>
      </c>
      <c r="AS105" t="s">
        <v>719</v>
      </c>
      <c r="AT105">
        <v>16.940000000000001</v>
      </c>
      <c r="AU105" t="s">
        <v>765</v>
      </c>
      <c r="AV105">
        <v>1</v>
      </c>
      <c r="AW105">
        <v>2</v>
      </c>
      <c r="AX105">
        <v>28927250</v>
      </c>
      <c r="AY105">
        <v>1</v>
      </c>
      <c r="AZ105">
        <v>0</v>
      </c>
      <c r="BA105">
        <v>107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X105">
        <f>Y105*Source!I42</f>
        <v>5.5292159999999999</v>
      </c>
      <c r="CY105">
        <f>AD105</f>
        <v>7.49</v>
      </c>
      <c r="CZ105">
        <f>AH105</f>
        <v>7.49</v>
      </c>
      <c r="DA105">
        <f>AL105</f>
        <v>1</v>
      </c>
      <c r="DB105">
        <v>0</v>
      </c>
    </row>
    <row r="106" spans="1:106" x14ac:dyDescent="0.2">
      <c r="A106">
        <f>ROW(Source!A42)</f>
        <v>42</v>
      </c>
      <c r="B106">
        <v>28925307</v>
      </c>
      <c r="C106">
        <v>28927249</v>
      </c>
      <c r="D106">
        <v>28419515</v>
      </c>
      <c r="E106">
        <v>1</v>
      </c>
      <c r="F106">
        <v>1</v>
      </c>
      <c r="G106">
        <v>1</v>
      </c>
      <c r="H106">
        <v>1</v>
      </c>
      <c r="I106" t="s">
        <v>361</v>
      </c>
      <c r="J106" t="s">
        <v>719</v>
      </c>
      <c r="K106" t="s">
        <v>362</v>
      </c>
      <c r="L106">
        <v>1191</v>
      </c>
      <c r="N106">
        <v>1013</v>
      </c>
      <c r="O106" t="s">
        <v>360</v>
      </c>
      <c r="P106" t="s">
        <v>360</v>
      </c>
      <c r="Q106">
        <v>1</v>
      </c>
      <c r="W106">
        <v>0</v>
      </c>
      <c r="X106">
        <v>-383101862</v>
      </c>
      <c r="Y106">
        <v>0.15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1</v>
      </c>
      <c r="AJ106">
        <v>1</v>
      </c>
      <c r="AK106">
        <v>1</v>
      </c>
      <c r="AL106">
        <v>1</v>
      </c>
      <c r="AN106">
        <v>0</v>
      </c>
      <c r="AO106">
        <v>1</v>
      </c>
      <c r="AP106">
        <v>0</v>
      </c>
      <c r="AQ106">
        <v>0</v>
      </c>
      <c r="AR106">
        <v>0</v>
      </c>
      <c r="AS106" t="s">
        <v>719</v>
      </c>
      <c r="AT106">
        <v>0.15</v>
      </c>
      <c r="AU106" t="s">
        <v>719</v>
      </c>
      <c r="AV106">
        <v>2</v>
      </c>
      <c r="AW106">
        <v>2</v>
      </c>
      <c r="AX106">
        <v>28927251</v>
      </c>
      <c r="AY106">
        <v>1</v>
      </c>
      <c r="AZ106">
        <v>2048</v>
      </c>
      <c r="BA106">
        <v>108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X106">
        <f>Y106*Source!I42</f>
        <v>0.10200000000000001</v>
      </c>
      <c r="CY106">
        <f>AD106</f>
        <v>0</v>
      </c>
      <c r="CZ106">
        <f>AH106</f>
        <v>0</v>
      </c>
      <c r="DA106">
        <f>AL106</f>
        <v>1</v>
      </c>
      <c r="DB106">
        <v>0</v>
      </c>
    </row>
    <row r="107" spans="1:106" x14ac:dyDescent="0.2">
      <c r="A107">
        <f>ROW(Source!A42)</f>
        <v>42</v>
      </c>
      <c r="B107">
        <v>28925307</v>
      </c>
      <c r="C107">
        <v>28927249</v>
      </c>
      <c r="D107">
        <v>28336884</v>
      </c>
      <c r="E107">
        <v>1</v>
      </c>
      <c r="F107">
        <v>1</v>
      </c>
      <c r="G107">
        <v>1</v>
      </c>
      <c r="H107">
        <v>2</v>
      </c>
      <c r="I107" t="s">
        <v>375</v>
      </c>
      <c r="J107" t="s">
        <v>376</v>
      </c>
      <c r="K107" t="s">
        <v>377</v>
      </c>
      <c r="L107">
        <v>1368</v>
      </c>
      <c r="N107">
        <v>1011</v>
      </c>
      <c r="O107" t="s">
        <v>366</v>
      </c>
      <c r="P107" t="s">
        <v>366</v>
      </c>
      <c r="Q107">
        <v>1</v>
      </c>
      <c r="W107">
        <v>0</v>
      </c>
      <c r="X107">
        <v>-1700234874</v>
      </c>
      <c r="Y107">
        <v>1.9199999999999998E-2</v>
      </c>
      <c r="AA107">
        <v>0</v>
      </c>
      <c r="AB107">
        <v>93.73</v>
      </c>
      <c r="AC107">
        <v>8.82</v>
      </c>
      <c r="AD107">
        <v>0</v>
      </c>
      <c r="AE107">
        <v>0</v>
      </c>
      <c r="AF107">
        <v>93.73</v>
      </c>
      <c r="AG107">
        <v>8.82</v>
      </c>
      <c r="AH107">
        <v>0</v>
      </c>
      <c r="AI107">
        <v>1</v>
      </c>
      <c r="AJ107">
        <v>1</v>
      </c>
      <c r="AK107">
        <v>1</v>
      </c>
      <c r="AL107">
        <v>1</v>
      </c>
      <c r="AN107">
        <v>0</v>
      </c>
      <c r="AO107">
        <v>1</v>
      </c>
      <c r="AP107">
        <v>1</v>
      </c>
      <c r="AQ107">
        <v>0</v>
      </c>
      <c r="AR107">
        <v>0</v>
      </c>
      <c r="AS107" t="s">
        <v>719</v>
      </c>
      <c r="AT107">
        <v>0.04</v>
      </c>
      <c r="AU107" t="s">
        <v>765</v>
      </c>
      <c r="AV107">
        <v>0</v>
      </c>
      <c r="AW107">
        <v>2</v>
      </c>
      <c r="AX107">
        <v>28927252</v>
      </c>
      <c r="AY107">
        <v>1</v>
      </c>
      <c r="AZ107">
        <v>0</v>
      </c>
      <c r="BA107">
        <v>109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X107">
        <f>Y107*Source!I42</f>
        <v>1.3056E-2</v>
      </c>
      <c r="CY107">
        <f>AB107</f>
        <v>93.73</v>
      </c>
      <c r="CZ107">
        <f>AF107</f>
        <v>93.73</v>
      </c>
      <c r="DA107">
        <f>AJ107</f>
        <v>1</v>
      </c>
      <c r="DB107">
        <v>0</v>
      </c>
    </row>
    <row r="108" spans="1:106" x14ac:dyDescent="0.2">
      <c r="A108">
        <f>ROW(Source!A42)</f>
        <v>42</v>
      </c>
      <c r="B108">
        <v>28925307</v>
      </c>
      <c r="C108">
        <v>28927249</v>
      </c>
      <c r="D108">
        <v>28337842</v>
      </c>
      <c r="E108">
        <v>1</v>
      </c>
      <c r="F108">
        <v>1</v>
      </c>
      <c r="G108">
        <v>1</v>
      </c>
      <c r="H108">
        <v>2</v>
      </c>
      <c r="I108" t="s">
        <v>384</v>
      </c>
      <c r="J108" t="s">
        <v>385</v>
      </c>
      <c r="K108" t="s">
        <v>386</v>
      </c>
      <c r="L108">
        <v>1368</v>
      </c>
      <c r="N108">
        <v>1011</v>
      </c>
      <c r="O108" t="s">
        <v>366</v>
      </c>
      <c r="P108" t="s">
        <v>366</v>
      </c>
      <c r="Q108">
        <v>1</v>
      </c>
      <c r="W108">
        <v>0</v>
      </c>
      <c r="X108">
        <v>1820267133</v>
      </c>
      <c r="Y108">
        <v>5.2800000000000007E-2</v>
      </c>
      <c r="AA108">
        <v>0</v>
      </c>
      <c r="AB108">
        <v>102.48</v>
      </c>
      <c r="AC108">
        <v>11.84</v>
      </c>
      <c r="AD108">
        <v>0</v>
      </c>
      <c r="AE108">
        <v>0</v>
      </c>
      <c r="AF108">
        <v>102.48</v>
      </c>
      <c r="AG108">
        <v>11.84</v>
      </c>
      <c r="AH108">
        <v>0</v>
      </c>
      <c r="AI108">
        <v>1</v>
      </c>
      <c r="AJ108">
        <v>1</v>
      </c>
      <c r="AK108">
        <v>1</v>
      </c>
      <c r="AL108">
        <v>1</v>
      </c>
      <c r="AN108">
        <v>0</v>
      </c>
      <c r="AO108">
        <v>1</v>
      </c>
      <c r="AP108">
        <v>1</v>
      </c>
      <c r="AQ108">
        <v>0</v>
      </c>
      <c r="AR108">
        <v>0</v>
      </c>
      <c r="AS108" t="s">
        <v>719</v>
      </c>
      <c r="AT108">
        <v>0.11</v>
      </c>
      <c r="AU108" t="s">
        <v>765</v>
      </c>
      <c r="AV108">
        <v>0</v>
      </c>
      <c r="AW108">
        <v>2</v>
      </c>
      <c r="AX108">
        <v>28927253</v>
      </c>
      <c r="AY108">
        <v>1</v>
      </c>
      <c r="AZ108">
        <v>0</v>
      </c>
      <c r="BA108">
        <v>110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X108">
        <f>Y108*Source!I42</f>
        <v>3.5904000000000005E-2</v>
      </c>
      <c r="CY108">
        <f>AB108</f>
        <v>102.48</v>
      </c>
      <c r="CZ108">
        <f>AF108</f>
        <v>102.48</v>
      </c>
      <c r="DA108">
        <f>AJ108</f>
        <v>1</v>
      </c>
      <c r="DB108">
        <v>0</v>
      </c>
    </row>
    <row r="109" spans="1:106" x14ac:dyDescent="0.2">
      <c r="A109">
        <f>ROW(Source!A42)</f>
        <v>42</v>
      </c>
      <c r="B109">
        <v>28925307</v>
      </c>
      <c r="C109">
        <v>28927249</v>
      </c>
      <c r="D109">
        <v>28286388</v>
      </c>
      <c r="E109">
        <v>1</v>
      </c>
      <c r="F109">
        <v>1</v>
      </c>
      <c r="G109">
        <v>1</v>
      </c>
      <c r="H109">
        <v>3</v>
      </c>
      <c r="I109" t="s">
        <v>446</v>
      </c>
      <c r="J109" t="s">
        <v>447</v>
      </c>
      <c r="K109" t="s">
        <v>448</v>
      </c>
      <c r="L109">
        <v>1327</v>
      </c>
      <c r="N109">
        <v>1005</v>
      </c>
      <c r="O109" t="s">
        <v>225</v>
      </c>
      <c r="P109" t="s">
        <v>225</v>
      </c>
      <c r="Q109">
        <v>1</v>
      </c>
      <c r="W109">
        <v>0</v>
      </c>
      <c r="X109">
        <v>2042150411</v>
      </c>
      <c r="Y109">
        <v>0</v>
      </c>
      <c r="AA109">
        <v>3.17</v>
      </c>
      <c r="AB109">
        <v>0</v>
      </c>
      <c r="AC109">
        <v>0</v>
      </c>
      <c r="AD109">
        <v>0</v>
      </c>
      <c r="AE109">
        <v>3.17</v>
      </c>
      <c r="AF109">
        <v>0</v>
      </c>
      <c r="AG109">
        <v>0</v>
      </c>
      <c r="AH109">
        <v>0</v>
      </c>
      <c r="AI109">
        <v>1</v>
      </c>
      <c r="AJ109">
        <v>1</v>
      </c>
      <c r="AK109">
        <v>1</v>
      </c>
      <c r="AL109">
        <v>1</v>
      </c>
      <c r="AN109">
        <v>0</v>
      </c>
      <c r="AO109">
        <v>1</v>
      </c>
      <c r="AP109">
        <v>1</v>
      </c>
      <c r="AQ109">
        <v>0</v>
      </c>
      <c r="AR109">
        <v>0</v>
      </c>
      <c r="AS109" t="s">
        <v>719</v>
      </c>
      <c r="AT109">
        <v>115</v>
      </c>
      <c r="AU109" t="s">
        <v>758</v>
      </c>
      <c r="AV109">
        <v>0</v>
      </c>
      <c r="AW109">
        <v>2</v>
      </c>
      <c r="AX109">
        <v>28927254</v>
      </c>
      <c r="AY109">
        <v>1</v>
      </c>
      <c r="AZ109">
        <v>0</v>
      </c>
      <c r="BA109">
        <v>111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CX109">
        <f>Y109*Source!I42</f>
        <v>0</v>
      </c>
      <c r="CY109">
        <f>AA109</f>
        <v>3.17</v>
      </c>
      <c r="CZ109">
        <f>AE109</f>
        <v>3.17</v>
      </c>
      <c r="DA109">
        <f>AI109</f>
        <v>1</v>
      </c>
      <c r="DB109">
        <v>0</v>
      </c>
    </row>
    <row r="110" spans="1:106" x14ac:dyDescent="0.2">
      <c r="A110">
        <f>ROW(Source!A43)</f>
        <v>43</v>
      </c>
      <c r="B110">
        <v>28925308</v>
      </c>
      <c r="C110">
        <v>28927249</v>
      </c>
      <c r="D110">
        <v>28424607</v>
      </c>
      <c r="E110">
        <v>1</v>
      </c>
      <c r="F110">
        <v>1</v>
      </c>
      <c r="G110">
        <v>1</v>
      </c>
      <c r="H110">
        <v>1</v>
      </c>
      <c r="I110" t="s">
        <v>444</v>
      </c>
      <c r="J110" t="s">
        <v>719</v>
      </c>
      <c r="K110" t="s">
        <v>445</v>
      </c>
      <c r="L110">
        <v>1191</v>
      </c>
      <c r="N110">
        <v>1013</v>
      </c>
      <c r="O110" t="s">
        <v>360</v>
      </c>
      <c r="P110" t="s">
        <v>360</v>
      </c>
      <c r="Q110">
        <v>1</v>
      </c>
      <c r="W110">
        <v>0</v>
      </c>
      <c r="X110">
        <v>-1535124711</v>
      </c>
      <c r="Y110">
        <v>8.1311999999999998</v>
      </c>
      <c r="AA110">
        <v>0</v>
      </c>
      <c r="AB110">
        <v>0</v>
      </c>
      <c r="AC110">
        <v>0</v>
      </c>
      <c r="AD110">
        <v>139.01</v>
      </c>
      <c r="AE110">
        <v>0</v>
      </c>
      <c r="AF110">
        <v>0</v>
      </c>
      <c r="AG110">
        <v>0</v>
      </c>
      <c r="AH110">
        <v>7.49</v>
      </c>
      <c r="AI110">
        <v>1</v>
      </c>
      <c r="AJ110">
        <v>1</v>
      </c>
      <c r="AK110">
        <v>1</v>
      </c>
      <c r="AL110">
        <v>18.559999999999999</v>
      </c>
      <c r="AN110">
        <v>0</v>
      </c>
      <c r="AO110">
        <v>1</v>
      </c>
      <c r="AP110">
        <v>1</v>
      </c>
      <c r="AQ110">
        <v>0</v>
      </c>
      <c r="AR110">
        <v>0</v>
      </c>
      <c r="AS110" t="s">
        <v>719</v>
      </c>
      <c r="AT110">
        <v>16.940000000000001</v>
      </c>
      <c r="AU110" t="s">
        <v>765</v>
      </c>
      <c r="AV110">
        <v>1</v>
      </c>
      <c r="AW110">
        <v>2</v>
      </c>
      <c r="AX110">
        <v>28927250</v>
      </c>
      <c r="AY110">
        <v>1</v>
      </c>
      <c r="AZ110">
        <v>0</v>
      </c>
      <c r="BA110">
        <v>112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X110">
        <f>Y110*Source!I43</f>
        <v>5.5292159999999999</v>
      </c>
      <c r="CY110">
        <f>AD110</f>
        <v>139.01</v>
      </c>
      <c r="CZ110">
        <f>AH110</f>
        <v>7.49</v>
      </c>
      <c r="DA110">
        <f>AL110</f>
        <v>18.559999999999999</v>
      </c>
      <c r="DB110">
        <v>0</v>
      </c>
    </row>
    <row r="111" spans="1:106" x14ac:dyDescent="0.2">
      <c r="A111">
        <f>ROW(Source!A43)</f>
        <v>43</v>
      </c>
      <c r="B111">
        <v>28925308</v>
      </c>
      <c r="C111">
        <v>28927249</v>
      </c>
      <c r="D111">
        <v>28419515</v>
      </c>
      <c r="E111">
        <v>1</v>
      </c>
      <c r="F111">
        <v>1</v>
      </c>
      <c r="G111">
        <v>1</v>
      </c>
      <c r="H111">
        <v>1</v>
      </c>
      <c r="I111" t="s">
        <v>361</v>
      </c>
      <c r="J111" t="s">
        <v>719</v>
      </c>
      <c r="K111" t="s">
        <v>362</v>
      </c>
      <c r="L111">
        <v>1191</v>
      </c>
      <c r="N111">
        <v>1013</v>
      </c>
      <c r="O111" t="s">
        <v>360</v>
      </c>
      <c r="P111" t="s">
        <v>360</v>
      </c>
      <c r="Q111">
        <v>1</v>
      </c>
      <c r="W111">
        <v>0</v>
      </c>
      <c r="X111">
        <v>-383101862</v>
      </c>
      <c r="Y111">
        <v>0.15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1</v>
      </c>
      <c r="AJ111">
        <v>1</v>
      </c>
      <c r="AK111">
        <v>18.559999999999999</v>
      </c>
      <c r="AL111">
        <v>1</v>
      </c>
      <c r="AN111">
        <v>0</v>
      </c>
      <c r="AO111">
        <v>1</v>
      </c>
      <c r="AP111">
        <v>0</v>
      </c>
      <c r="AQ111">
        <v>0</v>
      </c>
      <c r="AR111">
        <v>0</v>
      </c>
      <c r="AS111" t="s">
        <v>719</v>
      </c>
      <c r="AT111">
        <v>0.15</v>
      </c>
      <c r="AU111" t="s">
        <v>719</v>
      </c>
      <c r="AV111">
        <v>2</v>
      </c>
      <c r="AW111">
        <v>2</v>
      </c>
      <c r="AX111">
        <v>28927251</v>
      </c>
      <c r="AY111">
        <v>1</v>
      </c>
      <c r="AZ111">
        <v>2048</v>
      </c>
      <c r="BA111">
        <v>113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CX111">
        <f>Y111*Source!I43</f>
        <v>0.10200000000000001</v>
      </c>
      <c r="CY111">
        <f>AD111</f>
        <v>0</v>
      </c>
      <c r="CZ111">
        <f>AH111</f>
        <v>0</v>
      </c>
      <c r="DA111">
        <f>AL111</f>
        <v>1</v>
      </c>
      <c r="DB111">
        <v>0</v>
      </c>
    </row>
    <row r="112" spans="1:106" x14ac:dyDescent="0.2">
      <c r="A112">
        <f>ROW(Source!A43)</f>
        <v>43</v>
      </c>
      <c r="B112">
        <v>28925308</v>
      </c>
      <c r="C112">
        <v>28927249</v>
      </c>
      <c r="D112">
        <v>28336884</v>
      </c>
      <c r="E112">
        <v>1</v>
      </c>
      <c r="F112">
        <v>1</v>
      </c>
      <c r="G112">
        <v>1</v>
      </c>
      <c r="H112">
        <v>2</v>
      </c>
      <c r="I112" t="s">
        <v>375</v>
      </c>
      <c r="J112" t="s">
        <v>376</v>
      </c>
      <c r="K112" t="s">
        <v>377</v>
      </c>
      <c r="L112">
        <v>1368</v>
      </c>
      <c r="N112">
        <v>1011</v>
      </c>
      <c r="O112" t="s">
        <v>366</v>
      </c>
      <c r="P112" t="s">
        <v>366</v>
      </c>
      <c r="Q112">
        <v>1</v>
      </c>
      <c r="W112">
        <v>0</v>
      </c>
      <c r="X112">
        <v>-1700234874</v>
      </c>
      <c r="Y112">
        <v>1.9199999999999998E-2</v>
      </c>
      <c r="AA112">
        <v>0</v>
      </c>
      <c r="AB112">
        <v>721.72</v>
      </c>
      <c r="AC112">
        <v>163.69999999999999</v>
      </c>
      <c r="AD112">
        <v>0</v>
      </c>
      <c r="AE112">
        <v>0</v>
      </c>
      <c r="AF112">
        <v>93.73</v>
      </c>
      <c r="AG112">
        <v>8.82</v>
      </c>
      <c r="AH112">
        <v>0</v>
      </c>
      <c r="AI112">
        <v>1</v>
      </c>
      <c r="AJ112">
        <v>7.7</v>
      </c>
      <c r="AK112">
        <v>18.559999999999999</v>
      </c>
      <c r="AL112">
        <v>1</v>
      </c>
      <c r="AN112">
        <v>0</v>
      </c>
      <c r="AO112">
        <v>1</v>
      </c>
      <c r="AP112">
        <v>1</v>
      </c>
      <c r="AQ112">
        <v>0</v>
      </c>
      <c r="AR112">
        <v>0</v>
      </c>
      <c r="AS112" t="s">
        <v>719</v>
      </c>
      <c r="AT112">
        <v>0.04</v>
      </c>
      <c r="AU112" t="s">
        <v>765</v>
      </c>
      <c r="AV112">
        <v>0</v>
      </c>
      <c r="AW112">
        <v>2</v>
      </c>
      <c r="AX112">
        <v>28927252</v>
      </c>
      <c r="AY112">
        <v>1</v>
      </c>
      <c r="AZ112">
        <v>0</v>
      </c>
      <c r="BA112">
        <v>114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CX112">
        <f>Y112*Source!I43</f>
        <v>1.3056E-2</v>
      </c>
      <c r="CY112">
        <f>AB112</f>
        <v>721.72</v>
      </c>
      <c r="CZ112">
        <f>AF112</f>
        <v>93.73</v>
      </c>
      <c r="DA112">
        <f>AJ112</f>
        <v>7.7</v>
      </c>
      <c r="DB112">
        <v>0</v>
      </c>
    </row>
    <row r="113" spans="1:106" x14ac:dyDescent="0.2">
      <c r="A113">
        <f>ROW(Source!A43)</f>
        <v>43</v>
      </c>
      <c r="B113">
        <v>28925308</v>
      </c>
      <c r="C113">
        <v>28927249</v>
      </c>
      <c r="D113">
        <v>28337842</v>
      </c>
      <c r="E113">
        <v>1</v>
      </c>
      <c r="F113">
        <v>1</v>
      </c>
      <c r="G113">
        <v>1</v>
      </c>
      <c r="H113">
        <v>2</v>
      </c>
      <c r="I113" t="s">
        <v>384</v>
      </c>
      <c r="J113" t="s">
        <v>385</v>
      </c>
      <c r="K113" t="s">
        <v>386</v>
      </c>
      <c r="L113">
        <v>1368</v>
      </c>
      <c r="N113">
        <v>1011</v>
      </c>
      <c r="O113" t="s">
        <v>366</v>
      </c>
      <c r="P113" t="s">
        <v>366</v>
      </c>
      <c r="Q113">
        <v>1</v>
      </c>
      <c r="W113">
        <v>0</v>
      </c>
      <c r="X113">
        <v>1820267133</v>
      </c>
      <c r="Y113">
        <v>5.2800000000000007E-2</v>
      </c>
      <c r="AA113">
        <v>0</v>
      </c>
      <c r="AB113">
        <v>789.1</v>
      </c>
      <c r="AC113">
        <v>219.75</v>
      </c>
      <c r="AD113">
        <v>0</v>
      </c>
      <c r="AE113">
        <v>0</v>
      </c>
      <c r="AF113">
        <v>102.48</v>
      </c>
      <c r="AG113">
        <v>11.84</v>
      </c>
      <c r="AH113">
        <v>0</v>
      </c>
      <c r="AI113">
        <v>1</v>
      </c>
      <c r="AJ113">
        <v>7.7</v>
      </c>
      <c r="AK113">
        <v>18.559999999999999</v>
      </c>
      <c r="AL113">
        <v>1</v>
      </c>
      <c r="AN113">
        <v>0</v>
      </c>
      <c r="AO113">
        <v>1</v>
      </c>
      <c r="AP113">
        <v>1</v>
      </c>
      <c r="AQ113">
        <v>0</v>
      </c>
      <c r="AR113">
        <v>0</v>
      </c>
      <c r="AS113" t="s">
        <v>719</v>
      </c>
      <c r="AT113">
        <v>0.11</v>
      </c>
      <c r="AU113" t="s">
        <v>765</v>
      </c>
      <c r="AV113">
        <v>0</v>
      </c>
      <c r="AW113">
        <v>2</v>
      </c>
      <c r="AX113">
        <v>28927253</v>
      </c>
      <c r="AY113">
        <v>1</v>
      </c>
      <c r="AZ113">
        <v>0</v>
      </c>
      <c r="BA113">
        <v>115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X113">
        <f>Y113*Source!I43</f>
        <v>3.5904000000000005E-2</v>
      </c>
      <c r="CY113">
        <f>AB113</f>
        <v>789.1</v>
      </c>
      <c r="CZ113">
        <f>AF113</f>
        <v>102.48</v>
      </c>
      <c r="DA113">
        <f>AJ113</f>
        <v>7.7</v>
      </c>
      <c r="DB113">
        <v>0</v>
      </c>
    </row>
    <row r="114" spans="1:106" x14ac:dyDescent="0.2">
      <c r="A114">
        <f>ROW(Source!A43)</f>
        <v>43</v>
      </c>
      <c r="B114">
        <v>28925308</v>
      </c>
      <c r="C114">
        <v>28927249</v>
      </c>
      <c r="D114">
        <v>28286388</v>
      </c>
      <c r="E114">
        <v>1</v>
      </c>
      <c r="F114">
        <v>1</v>
      </c>
      <c r="G114">
        <v>1</v>
      </c>
      <c r="H114">
        <v>3</v>
      </c>
      <c r="I114" t="s">
        <v>446</v>
      </c>
      <c r="J114" t="s">
        <v>447</v>
      </c>
      <c r="K114" t="s">
        <v>448</v>
      </c>
      <c r="L114">
        <v>1327</v>
      </c>
      <c r="N114">
        <v>1005</v>
      </c>
      <c r="O114" t="s">
        <v>225</v>
      </c>
      <c r="P114" t="s">
        <v>225</v>
      </c>
      <c r="Q114">
        <v>1</v>
      </c>
      <c r="W114">
        <v>0</v>
      </c>
      <c r="X114">
        <v>2042150411</v>
      </c>
      <c r="Y114">
        <v>0</v>
      </c>
      <c r="AA114">
        <v>16.52</v>
      </c>
      <c r="AB114">
        <v>0</v>
      </c>
      <c r="AC114">
        <v>0</v>
      </c>
      <c r="AD114">
        <v>0</v>
      </c>
      <c r="AE114">
        <v>3.17</v>
      </c>
      <c r="AF114">
        <v>0</v>
      </c>
      <c r="AG114">
        <v>0</v>
      </c>
      <c r="AH114">
        <v>0</v>
      </c>
      <c r="AI114">
        <v>5.21</v>
      </c>
      <c r="AJ114">
        <v>1</v>
      </c>
      <c r="AK114">
        <v>1</v>
      </c>
      <c r="AL114">
        <v>1</v>
      </c>
      <c r="AN114">
        <v>0</v>
      </c>
      <c r="AO114">
        <v>1</v>
      </c>
      <c r="AP114">
        <v>1</v>
      </c>
      <c r="AQ114">
        <v>0</v>
      </c>
      <c r="AR114">
        <v>0</v>
      </c>
      <c r="AS114" t="s">
        <v>719</v>
      </c>
      <c r="AT114">
        <v>115</v>
      </c>
      <c r="AU114" t="s">
        <v>758</v>
      </c>
      <c r="AV114">
        <v>0</v>
      </c>
      <c r="AW114">
        <v>2</v>
      </c>
      <c r="AX114">
        <v>28927254</v>
      </c>
      <c r="AY114">
        <v>1</v>
      </c>
      <c r="AZ114">
        <v>0</v>
      </c>
      <c r="BA114">
        <v>116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X114">
        <f>Y114*Source!I43</f>
        <v>0</v>
      </c>
      <c r="CY114">
        <f>AA114</f>
        <v>16.52</v>
      </c>
      <c r="CZ114">
        <f>AE114</f>
        <v>3.17</v>
      </c>
      <c r="DA114">
        <f>AI114</f>
        <v>5.21</v>
      </c>
      <c r="DB114">
        <v>0</v>
      </c>
    </row>
    <row r="115" spans="1:106" x14ac:dyDescent="0.2">
      <c r="A115">
        <f>ROW(Source!A44)</f>
        <v>44</v>
      </c>
      <c r="B115">
        <v>28925307</v>
      </c>
      <c r="C115">
        <v>28927256</v>
      </c>
      <c r="D115">
        <v>28468553</v>
      </c>
      <c r="E115">
        <v>1</v>
      </c>
      <c r="F115">
        <v>1</v>
      </c>
      <c r="G115">
        <v>1</v>
      </c>
      <c r="H115">
        <v>1</v>
      </c>
      <c r="I115" t="s">
        <v>449</v>
      </c>
      <c r="J115" t="s">
        <v>719</v>
      </c>
      <c r="K115" t="s">
        <v>450</v>
      </c>
      <c r="L115">
        <v>1191</v>
      </c>
      <c r="N115">
        <v>1013</v>
      </c>
      <c r="O115" t="s">
        <v>360</v>
      </c>
      <c r="P115" t="s">
        <v>360</v>
      </c>
      <c r="Q115">
        <v>1</v>
      </c>
      <c r="W115">
        <v>0</v>
      </c>
      <c r="X115">
        <v>-1002643276</v>
      </c>
      <c r="Y115">
        <v>24.758400000000002</v>
      </c>
      <c r="AA115">
        <v>0</v>
      </c>
      <c r="AB115">
        <v>0</v>
      </c>
      <c r="AC115">
        <v>0</v>
      </c>
      <c r="AD115">
        <v>9.9</v>
      </c>
      <c r="AE115">
        <v>0</v>
      </c>
      <c r="AF115">
        <v>0</v>
      </c>
      <c r="AG115">
        <v>0</v>
      </c>
      <c r="AH115">
        <v>9.9</v>
      </c>
      <c r="AI115">
        <v>1</v>
      </c>
      <c r="AJ115">
        <v>1</v>
      </c>
      <c r="AK115">
        <v>1</v>
      </c>
      <c r="AL115">
        <v>1</v>
      </c>
      <c r="AN115">
        <v>0</v>
      </c>
      <c r="AO115">
        <v>1</v>
      </c>
      <c r="AP115">
        <v>1</v>
      </c>
      <c r="AQ115">
        <v>0</v>
      </c>
      <c r="AR115">
        <v>0</v>
      </c>
      <c r="AS115" t="s">
        <v>719</v>
      </c>
      <c r="AT115">
        <v>51.58</v>
      </c>
      <c r="AU115" t="s">
        <v>765</v>
      </c>
      <c r="AV115">
        <v>1</v>
      </c>
      <c r="AW115">
        <v>2</v>
      </c>
      <c r="AX115">
        <v>28927258</v>
      </c>
      <c r="AY115">
        <v>1</v>
      </c>
      <c r="AZ115">
        <v>0</v>
      </c>
      <c r="BA115">
        <v>117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X115">
        <f>Y115*Source!I44</f>
        <v>0.74275200000000008</v>
      </c>
      <c r="CY115">
        <f>AD115</f>
        <v>9.9</v>
      </c>
      <c r="CZ115">
        <f>AH115</f>
        <v>9.9</v>
      </c>
      <c r="DA115">
        <f>AL115</f>
        <v>1</v>
      </c>
      <c r="DB115">
        <v>0</v>
      </c>
    </row>
    <row r="116" spans="1:106" x14ac:dyDescent="0.2">
      <c r="A116">
        <f>ROW(Source!A44)</f>
        <v>44</v>
      </c>
      <c r="B116">
        <v>28925307</v>
      </c>
      <c r="C116">
        <v>28927256</v>
      </c>
      <c r="D116">
        <v>28419515</v>
      </c>
      <c r="E116">
        <v>1</v>
      </c>
      <c r="F116">
        <v>1</v>
      </c>
      <c r="G116">
        <v>1</v>
      </c>
      <c r="H116">
        <v>1</v>
      </c>
      <c r="I116" t="s">
        <v>361</v>
      </c>
      <c r="J116" t="s">
        <v>719</v>
      </c>
      <c r="K116" t="s">
        <v>362</v>
      </c>
      <c r="L116">
        <v>1191</v>
      </c>
      <c r="N116">
        <v>1013</v>
      </c>
      <c r="O116" t="s">
        <v>360</v>
      </c>
      <c r="P116" t="s">
        <v>360</v>
      </c>
      <c r="Q116">
        <v>1</v>
      </c>
      <c r="W116">
        <v>0</v>
      </c>
      <c r="X116">
        <v>-383101862</v>
      </c>
      <c r="Y116">
        <v>13.96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1</v>
      </c>
      <c r="AJ116">
        <v>1</v>
      </c>
      <c r="AK116">
        <v>1</v>
      </c>
      <c r="AL116">
        <v>1</v>
      </c>
      <c r="AN116">
        <v>0</v>
      </c>
      <c r="AO116">
        <v>1</v>
      </c>
      <c r="AP116">
        <v>0</v>
      </c>
      <c r="AQ116">
        <v>0</v>
      </c>
      <c r="AR116">
        <v>0</v>
      </c>
      <c r="AS116" t="s">
        <v>719</v>
      </c>
      <c r="AT116">
        <v>13.96</v>
      </c>
      <c r="AU116" t="s">
        <v>719</v>
      </c>
      <c r="AV116">
        <v>2</v>
      </c>
      <c r="AW116">
        <v>2</v>
      </c>
      <c r="AX116">
        <v>28927259</v>
      </c>
      <c r="AY116">
        <v>1</v>
      </c>
      <c r="AZ116">
        <v>2048</v>
      </c>
      <c r="BA116">
        <v>118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X116">
        <f>Y116*Source!I44</f>
        <v>0.41880000000000001</v>
      </c>
      <c r="CY116">
        <f>AD116</f>
        <v>0</v>
      </c>
      <c r="CZ116">
        <f>AH116</f>
        <v>0</v>
      </c>
      <c r="DA116">
        <f>AL116</f>
        <v>1</v>
      </c>
      <c r="DB116">
        <v>0</v>
      </c>
    </row>
    <row r="117" spans="1:106" x14ac:dyDescent="0.2">
      <c r="A117">
        <f>ROW(Source!A44)</f>
        <v>44</v>
      </c>
      <c r="B117">
        <v>28925307</v>
      </c>
      <c r="C117">
        <v>28927256</v>
      </c>
      <c r="D117">
        <v>28336661</v>
      </c>
      <c r="E117">
        <v>1</v>
      </c>
      <c r="F117">
        <v>1</v>
      </c>
      <c r="G117">
        <v>1</v>
      </c>
      <c r="H117">
        <v>2</v>
      </c>
      <c r="I117" t="s">
        <v>451</v>
      </c>
      <c r="J117" t="s">
        <v>452</v>
      </c>
      <c r="K117" t="s">
        <v>453</v>
      </c>
      <c r="L117">
        <v>1368</v>
      </c>
      <c r="N117">
        <v>1011</v>
      </c>
      <c r="O117" t="s">
        <v>366</v>
      </c>
      <c r="P117" t="s">
        <v>366</v>
      </c>
      <c r="Q117">
        <v>1</v>
      </c>
      <c r="W117">
        <v>0</v>
      </c>
      <c r="X117">
        <v>-1859321303</v>
      </c>
      <c r="Y117">
        <v>0.70079999999999998</v>
      </c>
      <c r="AA117">
        <v>0</v>
      </c>
      <c r="AB117">
        <v>4.1500000000000004</v>
      </c>
      <c r="AC117">
        <v>0</v>
      </c>
      <c r="AD117">
        <v>0</v>
      </c>
      <c r="AE117">
        <v>0</v>
      </c>
      <c r="AF117">
        <v>4.1500000000000004</v>
      </c>
      <c r="AG117">
        <v>0</v>
      </c>
      <c r="AH117">
        <v>0</v>
      </c>
      <c r="AI117">
        <v>1</v>
      </c>
      <c r="AJ117">
        <v>1</v>
      </c>
      <c r="AK117">
        <v>1</v>
      </c>
      <c r="AL117">
        <v>1</v>
      </c>
      <c r="AN117">
        <v>0</v>
      </c>
      <c r="AO117">
        <v>1</v>
      </c>
      <c r="AP117">
        <v>1</v>
      </c>
      <c r="AQ117">
        <v>0</v>
      </c>
      <c r="AR117">
        <v>0</v>
      </c>
      <c r="AS117" t="s">
        <v>719</v>
      </c>
      <c r="AT117">
        <v>1.46</v>
      </c>
      <c r="AU117" t="s">
        <v>765</v>
      </c>
      <c r="AV117">
        <v>0</v>
      </c>
      <c r="AW117">
        <v>2</v>
      </c>
      <c r="AX117">
        <v>28927260</v>
      </c>
      <c r="AY117">
        <v>1</v>
      </c>
      <c r="AZ117">
        <v>0</v>
      </c>
      <c r="BA117">
        <v>119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CX117">
        <f>Y117*Source!I44</f>
        <v>2.1023999999999998E-2</v>
      </c>
      <c r="CY117">
        <f t="shared" ref="CY117:CY122" si="6">AB117</f>
        <v>4.1500000000000004</v>
      </c>
      <c r="CZ117">
        <f t="shared" ref="CZ117:CZ122" si="7">AF117</f>
        <v>4.1500000000000004</v>
      </c>
      <c r="DA117">
        <f t="shared" ref="DA117:DA122" si="8">AJ117</f>
        <v>1</v>
      </c>
      <c r="DB117">
        <v>0</v>
      </c>
    </row>
    <row r="118" spans="1:106" x14ac:dyDescent="0.2">
      <c r="A118">
        <f>ROW(Source!A44)</f>
        <v>44</v>
      </c>
      <c r="B118">
        <v>28925307</v>
      </c>
      <c r="C118">
        <v>28927256</v>
      </c>
      <c r="D118">
        <v>28336884</v>
      </c>
      <c r="E118">
        <v>1</v>
      </c>
      <c r="F118">
        <v>1</v>
      </c>
      <c r="G118">
        <v>1</v>
      </c>
      <c r="H118">
        <v>2</v>
      </c>
      <c r="I118" t="s">
        <v>375</v>
      </c>
      <c r="J118" t="s">
        <v>376</v>
      </c>
      <c r="K118" t="s">
        <v>377</v>
      </c>
      <c r="L118">
        <v>1368</v>
      </c>
      <c r="N118">
        <v>1011</v>
      </c>
      <c r="O118" t="s">
        <v>366</v>
      </c>
      <c r="P118" t="s">
        <v>366</v>
      </c>
      <c r="Q118">
        <v>1</v>
      </c>
      <c r="W118">
        <v>0</v>
      </c>
      <c r="X118">
        <v>-1700234874</v>
      </c>
      <c r="Y118">
        <v>0.26880000000000004</v>
      </c>
      <c r="AA118">
        <v>0</v>
      </c>
      <c r="AB118">
        <v>93.73</v>
      </c>
      <c r="AC118">
        <v>8.82</v>
      </c>
      <c r="AD118">
        <v>0</v>
      </c>
      <c r="AE118">
        <v>0</v>
      </c>
      <c r="AF118">
        <v>93.73</v>
      </c>
      <c r="AG118">
        <v>8.82</v>
      </c>
      <c r="AH118">
        <v>0</v>
      </c>
      <c r="AI118">
        <v>1</v>
      </c>
      <c r="AJ118">
        <v>1</v>
      </c>
      <c r="AK118">
        <v>1</v>
      </c>
      <c r="AL118">
        <v>1</v>
      </c>
      <c r="AN118">
        <v>0</v>
      </c>
      <c r="AO118">
        <v>1</v>
      </c>
      <c r="AP118">
        <v>1</v>
      </c>
      <c r="AQ118">
        <v>0</v>
      </c>
      <c r="AR118">
        <v>0</v>
      </c>
      <c r="AS118" t="s">
        <v>719</v>
      </c>
      <c r="AT118">
        <v>0.56000000000000005</v>
      </c>
      <c r="AU118" t="s">
        <v>765</v>
      </c>
      <c r="AV118">
        <v>0</v>
      </c>
      <c r="AW118">
        <v>2</v>
      </c>
      <c r="AX118">
        <v>28927261</v>
      </c>
      <c r="AY118">
        <v>1</v>
      </c>
      <c r="AZ118">
        <v>0</v>
      </c>
      <c r="BA118">
        <v>120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X118">
        <f>Y118*Source!I44</f>
        <v>8.0640000000000017E-3</v>
      </c>
      <c r="CY118">
        <f t="shared" si="6"/>
        <v>93.73</v>
      </c>
      <c r="CZ118">
        <f t="shared" si="7"/>
        <v>93.73</v>
      </c>
      <c r="DA118">
        <f t="shared" si="8"/>
        <v>1</v>
      </c>
      <c r="DB118">
        <v>0</v>
      </c>
    </row>
    <row r="119" spans="1:106" x14ac:dyDescent="0.2">
      <c r="A119">
        <f>ROW(Source!A44)</f>
        <v>44</v>
      </c>
      <c r="B119">
        <v>28925307</v>
      </c>
      <c r="C119">
        <v>28927256</v>
      </c>
      <c r="D119">
        <v>28337084</v>
      </c>
      <c r="E119">
        <v>1</v>
      </c>
      <c r="F119">
        <v>1</v>
      </c>
      <c r="G119">
        <v>1</v>
      </c>
      <c r="H119">
        <v>2</v>
      </c>
      <c r="I119" t="s">
        <v>381</v>
      </c>
      <c r="J119" t="s">
        <v>382</v>
      </c>
      <c r="K119" t="s">
        <v>383</v>
      </c>
      <c r="L119">
        <v>1368</v>
      </c>
      <c r="N119">
        <v>1011</v>
      </c>
      <c r="O119" t="s">
        <v>366</v>
      </c>
      <c r="P119" t="s">
        <v>366</v>
      </c>
      <c r="Q119">
        <v>1</v>
      </c>
      <c r="W119">
        <v>0</v>
      </c>
      <c r="X119">
        <v>-566827484</v>
      </c>
      <c r="Y119">
        <v>1.3439999999999999</v>
      </c>
      <c r="AA119">
        <v>0</v>
      </c>
      <c r="AB119">
        <v>4.1100000000000003</v>
      </c>
      <c r="AC119">
        <v>0</v>
      </c>
      <c r="AD119">
        <v>0</v>
      </c>
      <c r="AE119">
        <v>0</v>
      </c>
      <c r="AF119">
        <v>4.1100000000000003</v>
      </c>
      <c r="AG119">
        <v>0</v>
      </c>
      <c r="AH119">
        <v>0</v>
      </c>
      <c r="AI119">
        <v>1</v>
      </c>
      <c r="AJ119">
        <v>1</v>
      </c>
      <c r="AK119">
        <v>1</v>
      </c>
      <c r="AL119">
        <v>1</v>
      </c>
      <c r="AN119">
        <v>0</v>
      </c>
      <c r="AO119">
        <v>1</v>
      </c>
      <c r="AP119">
        <v>1</v>
      </c>
      <c r="AQ119">
        <v>0</v>
      </c>
      <c r="AR119">
        <v>0</v>
      </c>
      <c r="AS119" t="s">
        <v>719</v>
      </c>
      <c r="AT119">
        <v>2.8</v>
      </c>
      <c r="AU119" t="s">
        <v>765</v>
      </c>
      <c r="AV119">
        <v>0</v>
      </c>
      <c r="AW119">
        <v>2</v>
      </c>
      <c r="AX119">
        <v>28927262</v>
      </c>
      <c r="AY119">
        <v>1</v>
      </c>
      <c r="AZ119">
        <v>0</v>
      </c>
      <c r="BA119">
        <v>121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CX119">
        <f>Y119*Source!I44</f>
        <v>4.0319999999999995E-2</v>
      </c>
      <c r="CY119">
        <f t="shared" si="6"/>
        <v>4.1100000000000003</v>
      </c>
      <c r="CZ119">
        <f t="shared" si="7"/>
        <v>4.1100000000000003</v>
      </c>
      <c r="DA119">
        <f t="shared" si="8"/>
        <v>1</v>
      </c>
      <c r="DB119">
        <v>0</v>
      </c>
    </row>
    <row r="120" spans="1:106" x14ac:dyDescent="0.2">
      <c r="A120">
        <f>ROW(Source!A44)</f>
        <v>44</v>
      </c>
      <c r="B120">
        <v>28925307</v>
      </c>
      <c r="C120">
        <v>28927256</v>
      </c>
      <c r="D120">
        <v>28337331</v>
      </c>
      <c r="E120">
        <v>1</v>
      </c>
      <c r="F120">
        <v>1</v>
      </c>
      <c r="G120">
        <v>1</v>
      </c>
      <c r="H120">
        <v>2</v>
      </c>
      <c r="I120" t="s">
        <v>454</v>
      </c>
      <c r="J120" t="s">
        <v>455</v>
      </c>
      <c r="K120" t="s">
        <v>456</v>
      </c>
      <c r="L120">
        <v>1368</v>
      </c>
      <c r="N120">
        <v>1011</v>
      </c>
      <c r="O120" t="s">
        <v>366</v>
      </c>
      <c r="P120" t="s">
        <v>366</v>
      </c>
      <c r="Q120">
        <v>1</v>
      </c>
      <c r="W120">
        <v>0</v>
      </c>
      <c r="X120">
        <v>97743062</v>
      </c>
      <c r="Y120">
        <v>5.3280000000000003</v>
      </c>
      <c r="AA120">
        <v>0</v>
      </c>
      <c r="AB120">
        <v>0.55000000000000004</v>
      </c>
      <c r="AC120">
        <v>0</v>
      </c>
      <c r="AD120">
        <v>0</v>
      </c>
      <c r="AE120">
        <v>0</v>
      </c>
      <c r="AF120">
        <v>0.55000000000000004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N120">
        <v>0</v>
      </c>
      <c r="AO120">
        <v>1</v>
      </c>
      <c r="AP120">
        <v>1</v>
      </c>
      <c r="AQ120">
        <v>0</v>
      </c>
      <c r="AR120">
        <v>0</v>
      </c>
      <c r="AS120" t="s">
        <v>719</v>
      </c>
      <c r="AT120">
        <v>11.1</v>
      </c>
      <c r="AU120" t="s">
        <v>765</v>
      </c>
      <c r="AV120">
        <v>0</v>
      </c>
      <c r="AW120">
        <v>2</v>
      </c>
      <c r="AX120">
        <v>28927263</v>
      </c>
      <c r="AY120">
        <v>1</v>
      </c>
      <c r="AZ120">
        <v>0</v>
      </c>
      <c r="BA120">
        <v>122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X120">
        <f>Y120*Source!I44</f>
        <v>0.15984000000000001</v>
      </c>
      <c r="CY120">
        <f t="shared" si="6"/>
        <v>0.55000000000000004</v>
      </c>
      <c r="CZ120">
        <f t="shared" si="7"/>
        <v>0.55000000000000004</v>
      </c>
      <c r="DA120">
        <f t="shared" si="8"/>
        <v>1</v>
      </c>
      <c r="DB120">
        <v>0</v>
      </c>
    </row>
    <row r="121" spans="1:106" x14ac:dyDescent="0.2">
      <c r="A121">
        <f>ROW(Source!A44)</f>
        <v>44</v>
      </c>
      <c r="B121">
        <v>28925307</v>
      </c>
      <c r="C121">
        <v>28927256</v>
      </c>
      <c r="D121">
        <v>28337842</v>
      </c>
      <c r="E121">
        <v>1</v>
      </c>
      <c r="F121">
        <v>1</v>
      </c>
      <c r="G121">
        <v>1</v>
      </c>
      <c r="H121">
        <v>2</v>
      </c>
      <c r="I121" t="s">
        <v>384</v>
      </c>
      <c r="J121" t="s">
        <v>385</v>
      </c>
      <c r="K121" t="s">
        <v>386</v>
      </c>
      <c r="L121">
        <v>1368</v>
      </c>
      <c r="N121">
        <v>1011</v>
      </c>
      <c r="O121" t="s">
        <v>366</v>
      </c>
      <c r="P121" t="s">
        <v>366</v>
      </c>
      <c r="Q121">
        <v>1</v>
      </c>
      <c r="W121">
        <v>0</v>
      </c>
      <c r="X121">
        <v>1820267133</v>
      </c>
      <c r="Y121">
        <v>1.1039999999999999</v>
      </c>
      <c r="AA121">
        <v>0</v>
      </c>
      <c r="AB121">
        <v>102.48</v>
      </c>
      <c r="AC121">
        <v>11.84</v>
      </c>
      <c r="AD121">
        <v>0</v>
      </c>
      <c r="AE121">
        <v>0</v>
      </c>
      <c r="AF121">
        <v>102.48</v>
      </c>
      <c r="AG121">
        <v>11.84</v>
      </c>
      <c r="AH121">
        <v>0</v>
      </c>
      <c r="AI121">
        <v>1</v>
      </c>
      <c r="AJ121">
        <v>1</v>
      </c>
      <c r="AK121">
        <v>1</v>
      </c>
      <c r="AL121">
        <v>1</v>
      </c>
      <c r="AN121">
        <v>0</v>
      </c>
      <c r="AO121">
        <v>1</v>
      </c>
      <c r="AP121">
        <v>1</v>
      </c>
      <c r="AQ121">
        <v>0</v>
      </c>
      <c r="AR121">
        <v>0</v>
      </c>
      <c r="AS121" t="s">
        <v>719</v>
      </c>
      <c r="AT121">
        <v>2.2999999999999998</v>
      </c>
      <c r="AU121" t="s">
        <v>765</v>
      </c>
      <c r="AV121">
        <v>0</v>
      </c>
      <c r="AW121">
        <v>2</v>
      </c>
      <c r="AX121">
        <v>28927264</v>
      </c>
      <c r="AY121">
        <v>1</v>
      </c>
      <c r="AZ121">
        <v>0</v>
      </c>
      <c r="BA121">
        <v>123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CX121">
        <f>Y121*Source!I44</f>
        <v>3.3119999999999997E-2</v>
      </c>
      <c r="CY121">
        <f t="shared" si="6"/>
        <v>102.48</v>
      </c>
      <c r="CZ121">
        <f t="shared" si="7"/>
        <v>102.48</v>
      </c>
      <c r="DA121">
        <f t="shared" si="8"/>
        <v>1</v>
      </c>
      <c r="DB121">
        <v>0</v>
      </c>
    </row>
    <row r="122" spans="1:106" x14ac:dyDescent="0.2">
      <c r="A122">
        <f>ROW(Source!A44)</f>
        <v>44</v>
      </c>
      <c r="B122">
        <v>28925307</v>
      </c>
      <c r="C122">
        <v>28927256</v>
      </c>
      <c r="D122">
        <v>28338156</v>
      </c>
      <c r="E122">
        <v>1</v>
      </c>
      <c r="F122">
        <v>1</v>
      </c>
      <c r="G122">
        <v>1</v>
      </c>
      <c r="H122">
        <v>2</v>
      </c>
      <c r="I122" t="s">
        <v>367</v>
      </c>
      <c r="J122" t="s">
        <v>368</v>
      </c>
      <c r="K122" t="s">
        <v>369</v>
      </c>
      <c r="L122">
        <v>1368</v>
      </c>
      <c r="N122">
        <v>1011</v>
      </c>
      <c r="O122" t="s">
        <v>366</v>
      </c>
      <c r="P122" t="s">
        <v>366</v>
      </c>
      <c r="Q122">
        <v>1</v>
      </c>
      <c r="W122">
        <v>0</v>
      </c>
      <c r="X122">
        <v>-2047589592</v>
      </c>
      <c r="Y122">
        <v>5.3280000000000003</v>
      </c>
      <c r="AA122">
        <v>0</v>
      </c>
      <c r="AB122">
        <v>156.47</v>
      </c>
      <c r="AC122">
        <v>10.130000000000001</v>
      </c>
      <c r="AD122">
        <v>0</v>
      </c>
      <c r="AE122">
        <v>0</v>
      </c>
      <c r="AF122">
        <v>156.47</v>
      </c>
      <c r="AG122">
        <v>10.130000000000001</v>
      </c>
      <c r="AH122">
        <v>0</v>
      </c>
      <c r="AI122">
        <v>1</v>
      </c>
      <c r="AJ122">
        <v>1</v>
      </c>
      <c r="AK122">
        <v>1</v>
      </c>
      <c r="AL122">
        <v>1</v>
      </c>
      <c r="AN122">
        <v>0</v>
      </c>
      <c r="AO122">
        <v>1</v>
      </c>
      <c r="AP122">
        <v>1</v>
      </c>
      <c r="AQ122">
        <v>0</v>
      </c>
      <c r="AR122">
        <v>0</v>
      </c>
      <c r="AS122" t="s">
        <v>719</v>
      </c>
      <c r="AT122">
        <v>11.1</v>
      </c>
      <c r="AU122" t="s">
        <v>765</v>
      </c>
      <c r="AV122">
        <v>0</v>
      </c>
      <c r="AW122">
        <v>2</v>
      </c>
      <c r="AX122">
        <v>28927265</v>
      </c>
      <c r="AY122">
        <v>1</v>
      </c>
      <c r="AZ122">
        <v>0</v>
      </c>
      <c r="BA122">
        <v>124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X122">
        <f>Y122*Source!I44</f>
        <v>0.15984000000000001</v>
      </c>
      <c r="CY122">
        <f t="shared" si="6"/>
        <v>156.47</v>
      </c>
      <c r="CZ122">
        <f t="shared" si="7"/>
        <v>156.47</v>
      </c>
      <c r="DA122">
        <f t="shared" si="8"/>
        <v>1</v>
      </c>
      <c r="DB122">
        <v>0</v>
      </c>
    </row>
    <row r="123" spans="1:106" x14ac:dyDescent="0.2">
      <c r="A123">
        <f>ROW(Source!A44)</f>
        <v>44</v>
      </c>
      <c r="B123">
        <v>28925307</v>
      </c>
      <c r="C123">
        <v>28927256</v>
      </c>
      <c r="D123">
        <v>28251821</v>
      </c>
      <c r="E123">
        <v>1</v>
      </c>
      <c r="F123">
        <v>1</v>
      </c>
      <c r="G123">
        <v>1</v>
      </c>
      <c r="H123">
        <v>3</v>
      </c>
      <c r="I123" t="s">
        <v>457</v>
      </c>
      <c r="J123" t="s">
        <v>458</v>
      </c>
      <c r="K123" t="s">
        <v>459</v>
      </c>
      <c r="L123">
        <v>1348</v>
      </c>
      <c r="N123">
        <v>1009</v>
      </c>
      <c r="O123" t="s">
        <v>61</v>
      </c>
      <c r="P123" t="s">
        <v>61</v>
      </c>
      <c r="Q123">
        <v>1000</v>
      </c>
      <c r="W123">
        <v>0</v>
      </c>
      <c r="X123">
        <v>1923881083</v>
      </c>
      <c r="Y123">
        <v>0</v>
      </c>
      <c r="AA123">
        <v>2899.57</v>
      </c>
      <c r="AB123">
        <v>0</v>
      </c>
      <c r="AC123">
        <v>0</v>
      </c>
      <c r="AD123">
        <v>0</v>
      </c>
      <c r="AE123">
        <v>2899.57</v>
      </c>
      <c r="AF123">
        <v>0</v>
      </c>
      <c r="AG123">
        <v>0</v>
      </c>
      <c r="AH123">
        <v>0</v>
      </c>
      <c r="AI123">
        <v>1</v>
      </c>
      <c r="AJ123">
        <v>1</v>
      </c>
      <c r="AK123">
        <v>1</v>
      </c>
      <c r="AL123">
        <v>1</v>
      </c>
      <c r="AN123">
        <v>0</v>
      </c>
      <c r="AO123">
        <v>1</v>
      </c>
      <c r="AP123">
        <v>1</v>
      </c>
      <c r="AQ123">
        <v>0</v>
      </c>
      <c r="AR123">
        <v>0</v>
      </c>
      <c r="AS123" t="s">
        <v>719</v>
      </c>
      <c r="AT123">
        <v>0.6</v>
      </c>
      <c r="AU123" t="s">
        <v>758</v>
      </c>
      <c r="AV123">
        <v>0</v>
      </c>
      <c r="AW123">
        <v>2</v>
      </c>
      <c r="AX123">
        <v>28927266</v>
      </c>
      <c r="AY123">
        <v>1</v>
      </c>
      <c r="AZ123">
        <v>0</v>
      </c>
      <c r="BA123">
        <v>125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CX123">
        <f>Y123*Source!I44</f>
        <v>0</v>
      </c>
      <c r="CY123">
        <f>AA123</f>
        <v>2899.57</v>
      </c>
      <c r="CZ123">
        <f>AE123</f>
        <v>2899.57</v>
      </c>
      <c r="DA123">
        <f>AI123</f>
        <v>1</v>
      </c>
      <c r="DB123">
        <v>0</v>
      </c>
    </row>
    <row r="124" spans="1:106" x14ac:dyDescent="0.2">
      <c r="A124">
        <f>ROW(Source!A44)</f>
        <v>44</v>
      </c>
      <c r="B124">
        <v>28925307</v>
      </c>
      <c r="C124">
        <v>28927256</v>
      </c>
      <c r="D124">
        <v>28297171</v>
      </c>
      <c r="E124">
        <v>1</v>
      </c>
      <c r="F124">
        <v>1</v>
      </c>
      <c r="G124">
        <v>1</v>
      </c>
      <c r="H124">
        <v>3</v>
      </c>
      <c r="I124" t="s">
        <v>460</v>
      </c>
      <c r="J124" t="s">
        <v>461</v>
      </c>
      <c r="K124" t="s">
        <v>462</v>
      </c>
      <c r="L124">
        <v>1348</v>
      </c>
      <c r="N124">
        <v>1009</v>
      </c>
      <c r="O124" t="s">
        <v>61</v>
      </c>
      <c r="P124" t="s">
        <v>61</v>
      </c>
      <c r="Q124">
        <v>1000</v>
      </c>
      <c r="W124">
        <v>0</v>
      </c>
      <c r="X124">
        <v>83087533</v>
      </c>
      <c r="Y124">
        <v>0</v>
      </c>
      <c r="AA124">
        <v>788.26</v>
      </c>
      <c r="AB124">
        <v>0</v>
      </c>
      <c r="AC124">
        <v>0</v>
      </c>
      <c r="AD124">
        <v>0</v>
      </c>
      <c r="AE124">
        <v>788.26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N124">
        <v>0</v>
      </c>
      <c r="AO124">
        <v>1</v>
      </c>
      <c r="AP124">
        <v>1</v>
      </c>
      <c r="AQ124">
        <v>0</v>
      </c>
      <c r="AR124">
        <v>0</v>
      </c>
      <c r="AS124" t="s">
        <v>719</v>
      </c>
      <c r="AT124">
        <v>3.5</v>
      </c>
      <c r="AU124" t="s">
        <v>758</v>
      </c>
      <c r="AV124">
        <v>0</v>
      </c>
      <c r="AW124">
        <v>2</v>
      </c>
      <c r="AX124">
        <v>28927267</v>
      </c>
      <c r="AY124">
        <v>1</v>
      </c>
      <c r="AZ124">
        <v>0</v>
      </c>
      <c r="BA124">
        <v>126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X124">
        <f>Y124*Source!I44</f>
        <v>0</v>
      </c>
      <c r="CY124">
        <f>AA124</f>
        <v>788.26</v>
      </c>
      <c r="CZ124">
        <f>AE124</f>
        <v>788.26</v>
      </c>
      <c r="DA124">
        <f>AI124</f>
        <v>1</v>
      </c>
      <c r="DB124">
        <v>0</v>
      </c>
    </row>
    <row r="125" spans="1:106" x14ac:dyDescent="0.2">
      <c r="A125">
        <f>ROW(Source!A45)</f>
        <v>45</v>
      </c>
      <c r="B125">
        <v>28925308</v>
      </c>
      <c r="C125">
        <v>28927256</v>
      </c>
      <c r="D125">
        <v>28468553</v>
      </c>
      <c r="E125">
        <v>1</v>
      </c>
      <c r="F125">
        <v>1</v>
      </c>
      <c r="G125">
        <v>1</v>
      </c>
      <c r="H125">
        <v>1</v>
      </c>
      <c r="I125" t="s">
        <v>449</v>
      </c>
      <c r="J125" t="s">
        <v>719</v>
      </c>
      <c r="K125" t="s">
        <v>450</v>
      </c>
      <c r="L125">
        <v>1191</v>
      </c>
      <c r="N125">
        <v>1013</v>
      </c>
      <c r="O125" t="s">
        <v>360</v>
      </c>
      <c r="P125" t="s">
        <v>360</v>
      </c>
      <c r="Q125">
        <v>1</v>
      </c>
      <c r="W125">
        <v>0</v>
      </c>
      <c r="X125">
        <v>-1002643276</v>
      </c>
      <c r="Y125">
        <v>24.758400000000002</v>
      </c>
      <c r="AA125">
        <v>0</v>
      </c>
      <c r="AB125">
        <v>0</v>
      </c>
      <c r="AC125">
        <v>0</v>
      </c>
      <c r="AD125">
        <v>183.74</v>
      </c>
      <c r="AE125">
        <v>0</v>
      </c>
      <c r="AF125">
        <v>0</v>
      </c>
      <c r="AG125">
        <v>0</v>
      </c>
      <c r="AH125">
        <v>9.9</v>
      </c>
      <c r="AI125">
        <v>1</v>
      </c>
      <c r="AJ125">
        <v>1</v>
      </c>
      <c r="AK125">
        <v>1</v>
      </c>
      <c r="AL125">
        <v>18.559999999999999</v>
      </c>
      <c r="AN125">
        <v>0</v>
      </c>
      <c r="AO125">
        <v>1</v>
      </c>
      <c r="AP125">
        <v>1</v>
      </c>
      <c r="AQ125">
        <v>0</v>
      </c>
      <c r="AR125">
        <v>0</v>
      </c>
      <c r="AS125" t="s">
        <v>719</v>
      </c>
      <c r="AT125">
        <v>51.58</v>
      </c>
      <c r="AU125" t="s">
        <v>765</v>
      </c>
      <c r="AV125">
        <v>1</v>
      </c>
      <c r="AW125">
        <v>2</v>
      </c>
      <c r="AX125">
        <v>28927258</v>
      </c>
      <c r="AY125">
        <v>1</v>
      </c>
      <c r="AZ125">
        <v>0</v>
      </c>
      <c r="BA125">
        <v>127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CX125">
        <f>Y125*Source!I45</f>
        <v>0.74275200000000008</v>
      </c>
      <c r="CY125">
        <f>AD125</f>
        <v>183.74</v>
      </c>
      <c r="CZ125">
        <f>AH125</f>
        <v>9.9</v>
      </c>
      <c r="DA125">
        <f>AL125</f>
        <v>18.559999999999999</v>
      </c>
      <c r="DB125">
        <v>0</v>
      </c>
    </row>
    <row r="126" spans="1:106" x14ac:dyDescent="0.2">
      <c r="A126">
        <f>ROW(Source!A45)</f>
        <v>45</v>
      </c>
      <c r="B126">
        <v>28925308</v>
      </c>
      <c r="C126">
        <v>28927256</v>
      </c>
      <c r="D126">
        <v>28419515</v>
      </c>
      <c r="E126">
        <v>1</v>
      </c>
      <c r="F126">
        <v>1</v>
      </c>
      <c r="G126">
        <v>1</v>
      </c>
      <c r="H126">
        <v>1</v>
      </c>
      <c r="I126" t="s">
        <v>361</v>
      </c>
      <c r="J126" t="s">
        <v>719</v>
      </c>
      <c r="K126" t="s">
        <v>362</v>
      </c>
      <c r="L126">
        <v>1191</v>
      </c>
      <c r="N126">
        <v>1013</v>
      </c>
      <c r="O126" t="s">
        <v>360</v>
      </c>
      <c r="P126" t="s">
        <v>360</v>
      </c>
      <c r="Q126">
        <v>1</v>
      </c>
      <c r="W126">
        <v>0</v>
      </c>
      <c r="X126">
        <v>-383101862</v>
      </c>
      <c r="Y126">
        <v>13.96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18.559999999999999</v>
      </c>
      <c r="AL126">
        <v>1</v>
      </c>
      <c r="AN126">
        <v>0</v>
      </c>
      <c r="AO126">
        <v>1</v>
      </c>
      <c r="AP126">
        <v>0</v>
      </c>
      <c r="AQ126">
        <v>0</v>
      </c>
      <c r="AR126">
        <v>0</v>
      </c>
      <c r="AS126" t="s">
        <v>719</v>
      </c>
      <c r="AT126">
        <v>13.96</v>
      </c>
      <c r="AU126" t="s">
        <v>719</v>
      </c>
      <c r="AV126">
        <v>2</v>
      </c>
      <c r="AW126">
        <v>2</v>
      </c>
      <c r="AX126">
        <v>28927259</v>
      </c>
      <c r="AY126">
        <v>1</v>
      </c>
      <c r="AZ126">
        <v>2048</v>
      </c>
      <c r="BA126">
        <v>128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X126">
        <f>Y126*Source!I45</f>
        <v>0.41880000000000001</v>
      </c>
      <c r="CY126">
        <f>AD126</f>
        <v>0</v>
      </c>
      <c r="CZ126">
        <f>AH126</f>
        <v>0</v>
      </c>
      <c r="DA126">
        <f>AL126</f>
        <v>1</v>
      </c>
      <c r="DB126">
        <v>0</v>
      </c>
    </row>
    <row r="127" spans="1:106" x14ac:dyDescent="0.2">
      <c r="A127">
        <f>ROW(Source!A45)</f>
        <v>45</v>
      </c>
      <c r="B127">
        <v>28925308</v>
      </c>
      <c r="C127">
        <v>28927256</v>
      </c>
      <c r="D127">
        <v>28336661</v>
      </c>
      <c r="E127">
        <v>1</v>
      </c>
      <c r="F127">
        <v>1</v>
      </c>
      <c r="G127">
        <v>1</v>
      </c>
      <c r="H127">
        <v>2</v>
      </c>
      <c r="I127" t="s">
        <v>451</v>
      </c>
      <c r="J127" t="s">
        <v>452</v>
      </c>
      <c r="K127" t="s">
        <v>453</v>
      </c>
      <c r="L127">
        <v>1368</v>
      </c>
      <c r="N127">
        <v>1011</v>
      </c>
      <c r="O127" t="s">
        <v>366</v>
      </c>
      <c r="P127" t="s">
        <v>366</v>
      </c>
      <c r="Q127">
        <v>1</v>
      </c>
      <c r="W127">
        <v>0</v>
      </c>
      <c r="X127">
        <v>-1859321303</v>
      </c>
      <c r="Y127">
        <v>0.70079999999999998</v>
      </c>
      <c r="AA127">
        <v>0</v>
      </c>
      <c r="AB127">
        <v>31.96</v>
      </c>
      <c r="AC127">
        <v>0</v>
      </c>
      <c r="AD127">
        <v>0</v>
      </c>
      <c r="AE127">
        <v>0</v>
      </c>
      <c r="AF127">
        <v>4.1500000000000004</v>
      </c>
      <c r="AG127">
        <v>0</v>
      </c>
      <c r="AH127">
        <v>0</v>
      </c>
      <c r="AI127">
        <v>1</v>
      </c>
      <c r="AJ127">
        <v>7.7</v>
      </c>
      <c r="AK127">
        <v>18.559999999999999</v>
      </c>
      <c r="AL127">
        <v>1</v>
      </c>
      <c r="AN127">
        <v>0</v>
      </c>
      <c r="AO127">
        <v>1</v>
      </c>
      <c r="AP127">
        <v>1</v>
      </c>
      <c r="AQ127">
        <v>0</v>
      </c>
      <c r="AR127">
        <v>0</v>
      </c>
      <c r="AS127" t="s">
        <v>719</v>
      </c>
      <c r="AT127">
        <v>1.46</v>
      </c>
      <c r="AU127" t="s">
        <v>765</v>
      </c>
      <c r="AV127">
        <v>0</v>
      </c>
      <c r="AW127">
        <v>2</v>
      </c>
      <c r="AX127">
        <v>28927260</v>
      </c>
      <c r="AY127">
        <v>1</v>
      </c>
      <c r="AZ127">
        <v>0</v>
      </c>
      <c r="BA127">
        <v>129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CX127">
        <f>Y127*Source!I45</f>
        <v>2.1023999999999998E-2</v>
      </c>
      <c r="CY127">
        <f t="shared" ref="CY127:CY132" si="9">AB127</f>
        <v>31.96</v>
      </c>
      <c r="CZ127">
        <f t="shared" ref="CZ127:CZ132" si="10">AF127</f>
        <v>4.1500000000000004</v>
      </c>
      <c r="DA127">
        <f t="shared" ref="DA127:DA132" si="11">AJ127</f>
        <v>7.7</v>
      </c>
      <c r="DB127">
        <v>0</v>
      </c>
    </row>
    <row r="128" spans="1:106" x14ac:dyDescent="0.2">
      <c r="A128">
        <f>ROW(Source!A45)</f>
        <v>45</v>
      </c>
      <c r="B128">
        <v>28925308</v>
      </c>
      <c r="C128">
        <v>28927256</v>
      </c>
      <c r="D128">
        <v>28336884</v>
      </c>
      <c r="E128">
        <v>1</v>
      </c>
      <c r="F128">
        <v>1</v>
      </c>
      <c r="G128">
        <v>1</v>
      </c>
      <c r="H128">
        <v>2</v>
      </c>
      <c r="I128" t="s">
        <v>375</v>
      </c>
      <c r="J128" t="s">
        <v>376</v>
      </c>
      <c r="K128" t="s">
        <v>377</v>
      </c>
      <c r="L128">
        <v>1368</v>
      </c>
      <c r="N128">
        <v>1011</v>
      </c>
      <c r="O128" t="s">
        <v>366</v>
      </c>
      <c r="P128" t="s">
        <v>366</v>
      </c>
      <c r="Q128">
        <v>1</v>
      </c>
      <c r="W128">
        <v>0</v>
      </c>
      <c r="X128">
        <v>-1700234874</v>
      </c>
      <c r="Y128">
        <v>0.26880000000000004</v>
      </c>
      <c r="AA128">
        <v>0</v>
      </c>
      <c r="AB128">
        <v>721.72</v>
      </c>
      <c r="AC128">
        <v>163.69999999999999</v>
      </c>
      <c r="AD128">
        <v>0</v>
      </c>
      <c r="AE128">
        <v>0</v>
      </c>
      <c r="AF128">
        <v>93.73</v>
      </c>
      <c r="AG128">
        <v>8.82</v>
      </c>
      <c r="AH128">
        <v>0</v>
      </c>
      <c r="AI128">
        <v>1</v>
      </c>
      <c r="AJ128">
        <v>7.7</v>
      </c>
      <c r="AK128">
        <v>18.559999999999999</v>
      </c>
      <c r="AL128">
        <v>1</v>
      </c>
      <c r="AN128">
        <v>0</v>
      </c>
      <c r="AO128">
        <v>1</v>
      </c>
      <c r="AP128">
        <v>1</v>
      </c>
      <c r="AQ128">
        <v>0</v>
      </c>
      <c r="AR128">
        <v>0</v>
      </c>
      <c r="AS128" t="s">
        <v>719</v>
      </c>
      <c r="AT128">
        <v>0.56000000000000005</v>
      </c>
      <c r="AU128" t="s">
        <v>765</v>
      </c>
      <c r="AV128">
        <v>0</v>
      </c>
      <c r="AW128">
        <v>2</v>
      </c>
      <c r="AX128">
        <v>28927261</v>
      </c>
      <c r="AY128">
        <v>1</v>
      </c>
      <c r="AZ128">
        <v>0</v>
      </c>
      <c r="BA128">
        <v>130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CX128">
        <f>Y128*Source!I45</f>
        <v>8.0640000000000017E-3</v>
      </c>
      <c r="CY128">
        <f t="shared" si="9"/>
        <v>721.72</v>
      </c>
      <c r="CZ128">
        <f t="shared" si="10"/>
        <v>93.73</v>
      </c>
      <c r="DA128">
        <f t="shared" si="11"/>
        <v>7.7</v>
      </c>
      <c r="DB128">
        <v>0</v>
      </c>
    </row>
    <row r="129" spans="1:106" x14ac:dyDescent="0.2">
      <c r="A129">
        <f>ROW(Source!A45)</f>
        <v>45</v>
      </c>
      <c r="B129">
        <v>28925308</v>
      </c>
      <c r="C129">
        <v>28927256</v>
      </c>
      <c r="D129">
        <v>28337084</v>
      </c>
      <c r="E129">
        <v>1</v>
      </c>
      <c r="F129">
        <v>1</v>
      </c>
      <c r="G129">
        <v>1</v>
      </c>
      <c r="H129">
        <v>2</v>
      </c>
      <c r="I129" t="s">
        <v>381</v>
      </c>
      <c r="J129" t="s">
        <v>382</v>
      </c>
      <c r="K129" t="s">
        <v>383</v>
      </c>
      <c r="L129">
        <v>1368</v>
      </c>
      <c r="N129">
        <v>1011</v>
      </c>
      <c r="O129" t="s">
        <v>366</v>
      </c>
      <c r="P129" t="s">
        <v>366</v>
      </c>
      <c r="Q129">
        <v>1</v>
      </c>
      <c r="W129">
        <v>0</v>
      </c>
      <c r="X129">
        <v>-566827484</v>
      </c>
      <c r="Y129">
        <v>1.3439999999999999</v>
      </c>
      <c r="AA129">
        <v>0</v>
      </c>
      <c r="AB129">
        <v>31.65</v>
      </c>
      <c r="AC129">
        <v>0</v>
      </c>
      <c r="AD129">
        <v>0</v>
      </c>
      <c r="AE129">
        <v>0</v>
      </c>
      <c r="AF129">
        <v>4.1100000000000003</v>
      </c>
      <c r="AG129">
        <v>0</v>
      </c>
      <c r="AH129">
        <v>0</v>
      </c>
      <c r="AI129">
        <v>1</v>
      </c>
      <c r="AJ129">
        <v>7.7</v>
      </c>
      <c r="AK129">
        <v>18.559999999999999</v>
      </c>
      <c r="AL129">
        <v>1</v>
      </c>
      <c r="AN129">
        <v>0</v>
      </c>
      <c r="AO129">
        <v>1</v>
      </c>
      <c r="AP129">
        <v>1</v>
      </c>
      <c r="AQ129">
        <v>0</v>
      </c>
      <c r="AR129">
        <v>0</v>
      </c>
      <c r="AS129" t="s">
        <v>719</v>
      </c>
      <c r="AT129">
        <v>2.8</v>
      </c>
      <c r="AU129" t="s">
        <v>765</v>
      </c>
      <c r="AV129">
        <v>0</v>
      </c>
      <c r="AW129">
        <v>2</v>
      </c>
      <c r="AX129">
        <v>28927262</v>
      </c>
      <c r="AY129">
        <v>1</v>
      </c>
      <c r="AZ129">
        <v>0</v>
      </c>
      <c r="BA129">
        <v>131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X129">
        <f>Y129*Source!I45</f>
        <v>4.0319999999999995E-2</v>
      </c>
      <c r="CY129">
        <f t="shared" si="9"/>
        <v>31.65</v>
      </c>
      <c r="CZ129">
        <f t="shared" si="10"/>
        <v>4.1100000000000003</v>
      </c>
      <c r="DA129">
        <f t="shared" si="11"/>
        <v>7.7</v>
      </c>
      <c r="DB129">
        <v>0</v>
      </c>
    </row>
    <row r="130" spans="1:106" x14ac:dyDescent="0.2">
      <c r="A130">
        <f>ROW(Source!A45)</f>
        <v>45</v>
      </c>
      <c r="B130">
        <v>28925308</v>
      </c>
      <c r="C130">
        <v>28927256</v>
      </c>
      <c r="D130">
        <v>28337331</v>
      </c>
      <c r="E130">
        <v>1</v>
      </c>
      <c r="F130">
        <v>1</v>
      </c>
      <c r="G130">
        <v>1</v>
      </c>
      <c r="H130">
        <v>2</v>
      </c>
      <c r="I130" t="s">
        <v>454</v>
      </c>
      <c r="J130" t="s">
        <v>455</v>
      </c>
      <c r="K130" t="s">
        <v>456</v>
      </c>
      <c r="L130">
        <v>1368</v>
      </c>
      <c r="N130">
        <v>1011</v>
      </c>
      <c r="O130" t="s">
        <v>366</v>
      </c>
      <c r="P130" t="s">
        <v>366</v>
      </c>
      <c r="Q130">
        <v>1</v>
      </c>
      <c r="W130">
        <v>0</v>
      </c>
      <c r="X130">
        <v>97743062</v>
      </c>
      <c r="Y130">
        <v>5.3280000000000003</v>
      </c>
      <c r="AA130">
        <v>0</v>
      </c>
      <c r="AB130">
        <v>4.24</v>
      </c>
      <c r="AC130">
        <v>0</v>
      </c>
      <c r="AD130">
        <v>0</v>
      </c>
      <c r="AE130">
        <v>0</v>
      </c>
      <c r="AF130">
        <v>0.55000000000000004</v>
      </c>
      <c r="AG130">
        <v>0</v>
      </c>
      <c r="AH130">
        <v>0</v>
      </c>
      <c r="AI130">
        <v>1</v>
      </c>
      <c r="AJ130">
        <v>7.7</v>
      </c>
      <c r="AK130">
        <v>18.559999999999999</v>
      </c>
      <c r="AL130">
        <v>1</v>
      </c>
      <c r="AN130">
        <v>0</v>
      </c>
      <c r="AO130">
        <v>1</v>
      </c>
      <c r="AP130">
        <v>1</v>
      </c>
      <c r="AQ130">
        <v>0</v>
      </c>
      <c r="AR130">
        <v>0</v>
      </c>
      <c r="AS130" t="s">
        <v>719</v>
      </c>
      <c r="AT130">
        <v>11.1</v>
      </c>
      <c r="AU130" t="s">
        <v>765</v>
      </c>
      <c r="AV130">
        <v>0</v>
      </c>
      <c r="AW130">
        <v>2</v>
      </c>
      <c r="AX130">
        <v>28927263</v>
      </c>
      <c r="AY130">
        <v>1</v>
      </c>
      <c r="AZ130">
        <v>0</v>
      </c>
      <c r="BA130">
        <v>132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X130">
        <f>Y130*Source!I45</f>
        <v>0.15984000000000001</v>
      </c>
      <c r="CY130">
        <f t="shared" si="9"/>
        <v>4.24</v>
      </c>
      <c r="CZ130">
        <f t="shared" si="10"/>
        <v>0.55000000000000004</v>
      </c>
      <c r="DA130">
        <f t="shared" si="11"/>
        <v>7.7</v>
      </c>
      <c r="DB130">
        <v>0</v>
      </c>
    </row>
    <row r="131" spans="1:106" x14ac:dyDescent="0.2">
      <c r="A131">
        <f>ROW(Source!A45)</f>
        <v>45</v>
      </c>
      <c r="B131">
        <v>28925308</v>
      </c>
      <c r="C131">
        <v>28927256</v>
      </c>
      <c r="D131">
        <v>28337842</v>
      </c>
      <c r="E131">
        <v>1</v>
      </c>
      <c r="F131">
        <v>1</v>
      </c>
      <c r="G131">
        <v>1</v>
      </c>
      <c r="H131">
        <v>2</v>
      </c>
      <c r="I131" t="s">
        <v>384</v>
      </c>
      <c r="J131" t="s">
        <v>385</v>
      </c>
      <c r="K131" t="s">
        <v>386</v>
      </c>
      <c r="L131">
        <v>1368</v>
      </c>
      <c r="N131">
        <v>1011</v>
      </c>
      <c r="O131" t="s">
        <v>366</v>
      </c>
      <c r="P131" t="s">
        <v>366</v>
      </c>
      <c r="Q131">
        <v>1</v>
      </c>
      <c r="W131">
        <v>0</v>
      </c>
      <c r="X131">
        <v>1820267133</v>
      </c>
      <c r="Y131">
        <v>1.1039999999999999</v>
      </c>
      <c r="AA131">
        <v>0</v>
      </c>
      <c r="AB131">
        <v>789.1</v>
      </c>
      <c r="AC131">
        <v>219.75</v>
      </c>
      <c r="AD131">
        <v>0</v>
      </c>
      <c r="AE131">
        <v>0</v>
      </c>
      <c r="AF131">
        <v>102.48</v>
      </c>
      <c r="AG131">
        <v>11.84</v>
      </c>
      <c r="AH131">
        <v>0</v>
      </c>
      <c r="AI131">
        <v>1</v>
      </c>
      <c r="AJ131">
        <v>7.7</v>
      </c>
      <c r="AK131">
        <v>18.559999999999999</v>
      </c>
      <c r="AL131">
        <v>1</v>
      </c>
      <c r="AN131">
        <v>0</v>
      </c>
      <c r="AO131">
        <v>1</v>
      </c>
      <c r="AP131">
        <v>1</v>
      </c>
      <c r="AQ131">
        <v>0</v>
      </c>
      <c r="AR131">
        <v>0</v>
      </c>
      <c r="AS131" t="s">
        <v>719</v>
      </c>
      <c r="AT131">
        <v>2.2999999999999998</v>
      </c>
      <c r="AU131" t="s">
        <v>765</v>
      </c>
      <c r="AV131">
        <v>0</v>
      </c>
      <c r="AW131">
        <v>2</v>
      </c>
      <c r="AX131">
        <v>28927264</v>
      </c>
      <c r="AY131">
        <v>1</v>
      </c>
      <c r="AZ131">
        <v>0</v>
      </c>
      <c r="BA131">
        <v>133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CX131">
        <f>Y131*Source!I45</f>
        <v>3.3119999999999997E-2</v>
      </c>
      <c r="CY131">
        <f t="shared" si="9"/>
        <v>789.1</v>
      </c>
      <c r="CZ131">
        <f t="shared" si="10"/>
        <v>102.48</v>
      </c>
      <c r="DA131">
        <f t="shared" si="11"/>
        <v>7.7</v>
      </c>
      <c r="DB131">
        <v>0</v>
      </c>
    </row>
    <row r="132" spans="1:106" x14ac:dyDescent="0.2">
      <c r="A132">
        <f>ROW(Source!A45)</f>
        <v>45</v>
      </c>
      <c r="B132">
        <v>28925308</v>
      </c>
      <c r="C132">
        <v>28927256</v>
      </c>
      <c r="D132">
        <v>28338156</v>
      </c>
      <c r="E132">
        <v>1</v>
      </c>
      <c r="F132">
        <v>1</v>
      </c>
      <c r="G132">
        <v>1</v>
      </c>
      <c r="H132">
        <v>2</v>
      </c>
      <c r="I132" t="s">
        <v>367</v>
      </c>
      <c r="J132" t="s">
        <v>368</v>
      </c>
      <c r="K132" t="s">
        <v>369</v>
      </c>
      <c r="L132">
        <v>1368</v>
      </c>
      <c r="N132">
        <v>1011</v>
      </c>
      <c r="O132" t="s">
        <v>366</v>
      </c>
      <c r="P132" t="s">
        <v>366</v>
      </c>
      <c r="Q132">
        <v>1</v>
      </c>
      <c r="W132">
        <v>0</v>
      </c>
      <c r="X132">
        <v>-2047589592</v>
      </c>
      <c r="Y132">
        <v>5.3280000000000003</v>
      </c>
      <c r="AA132">
        <v>0</v>
      </c>
      <c r="AB132">
        <v>1204.82</v>
      </c>
      <c r="AC132">
        <v>188.01</v>
      </c>
      <c r="AD132">
        <v>0</v>
      </c>
      <c r="AE132">
        <v>0</v>
      </c>
      <c r="AF132">
        <v>156.47</v>
      </c>
      <c r="AG132">
        <v>10.130000000000001</v>
      </c>
      <c r="AH132">
        <v>0</v>
      </c>
      <c r="AI132">
        <v>1</v>
      </c>
      <c r="AJ132">
        <v>7.7</v>
      </c>
      <c r="AK132">
        <v>18.559999999999999</v>
      </c>
      <c r="AL132">
        <v>1</v>
      </c>
      <c r="AN132">
        <v>0</v>
      </c>
      <c r="AO132">
        <v>1</v>
      </c>
      <c r="AP132">
        <v>1</v>
      </c>
      <c r="AQ132">
        <v>0</v>
      </c>
      <c r="AR132">
        <v>0</v>
      </c>
      <c r="AS132" t="s">
        <v>719</v>
      </c>
      <c r="AT132">
        <v>11.1</v>
      </c>
      <c r="AU132" t="s">
        <v>765</v>
      </c>
      <c r="AV132">
        <v>0</v>
      </c>
      <c r="AW132">
        <v>2</v>
      </c>
      <c r="AX132">
        <v>28927265</v>
      </c>
      <c r="AY132">
        <v>1</v>
      </c>
      <c r="AZ132">
        <v>0</v>
      </c>
      <c r="BA132">
        <v>134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X132">
        <f>Y132*Source!I45</f>
        <v>0.15984000000000001</v>
      </c>
      <c r="CY132">
        <f t="shared" si="9"/>
        <v>1204.82</v>
      </c>
      <c r="CZ132">
        <f t="shared" si="10"/>
        <v>156.47</v>
      </c>
      <c r="DA132">
        <f t="shared" si="11"/>
        <v>7.7</v>
      </c>
      <c r="DB132">
        <v>0</v>
      </c>
    </row>
    <row r="133" spans="1:106" x14ac:dyDescent="0.2">
      <c r="A133">
        <f>ROW(Source!A45)</f>
        <v>45</v>
      </c>
      <c r="B133">
        <v>28925308</v>
      </c>
      <c r="C133">
        <v>28927256</v>
      </c>
      <c r="D133">
        <v>28251821</v>
      </c>
      <c r="E133">
        <v>1</v>
      </c>
      <c r="F133">
        <v>1</v>
      </c>
      <c r="G133">
        <v>1</v>
      </c>
      <c r="H133">
        <v>3</v>
      </c>
      <c r="I133" t="s">
        <v>457</v>
      </c>
      <c r="J133" t="s">
        <v>458</v>
      </c>
      <c r="K133" t="s">
        <v>459</v>
      </c>
      <c r="L133">
        <v>1348</v>
      </c>
      <c r="N133">
        <v>1009</v>
      </c>
      <c r="O133" t="s">
        <v>61</v>
      </c>
      <c r="P133" t="s">
        <v>61</v>
      </c>
      <c r="Q133">
        <v>1000</v>
      </c>
      <c r="W133">
        <v>0</v>
      </c>
      <c r="X133">
        <v>1923881083</v>
      </c>
      <c r="Y133">
        <v>0</v>
      </c>
      <c r="AA133">
        <v>15106.76</v>
      </c>
      <c r="AB133">
        <v>0</v>
      </c>
      <c r="AC133">
        <v>0</v>
      </c>
      <c r="AD133">
        <v>0</v>
      </c>
      <c r="AE133">
        <v>2899.57</v>
      </c>
      <c r="AF133">
        <v>0</v>
      </c>
      <c r="AG133">
        <v>0</v>
      </c>
      <c r="AH133">
        <v>0</v>
      </c>
      <c r="AI133">
        <v>5.21</v>
      </c>
      <c r="AJ133">
        <v>1</v>
      </c>
      <c r="AK133">
        <v>1</v>
      </c>
      <c r="AL133">
        <v>1</v>
      </c>
      <c r="AN133">
        <v>0</v>
      </c>
      <c r="AO133">
        <v>1</v>
      </c>
      <c r="AP133">
        <v>1</v>
      </c>
      <c r="AQ133">
        <v>0</v>
      </c>
      <c r="AR133">
        <v>0</v>
      </c>
      <c r="AS133" t="s">
        <v>719</v>
      </c>
      <c r="AT133">
        <v>0.6</v>
      </c>
      <c r="AU133" t="s">
        <v>758</v>
      </c>
      <c r="AV133">
        <v>0</v>
      </c>
      <c r="AW133">
        <v>2</v>
      </c>
      <c r="AX133">
        <v>28927266</v>
      </c>
      <c r="AY133">
        <v>1</v>
      </c>
      <c r="AZ133">
        <v>0</v>
      </c>
      <c r="BA133">
        <v>135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CX133">
        <f>Y133*Source!I45</f>
        <v>0</v>
      </c>
      <c r="CY133">
        <f>AA133</f>
        <v>15106.76</v>
      </c>
      <c r="CZ133">
        <f>AE133</f>
        <v>2899.57</v>
      </c>
      <c r="DA133">
        <f>AI133</f>
        <v>5.21</v>
      </c>
      <c r="DB133">
        <v>0</v>
      </c>
    </row>
    <row r="134" spans="1:106" x14ac:dyDescent="0.2">
      <c r="A134">
        <f>ROW(Source!A45)</f>
        <v>45</v>
      </c>
      <c r="B134">
        <v>28925308</v>
      </c>
      <c r="C134">
        <v>28927256</v>
      </c>
      <c r="D134">
        <v>28297171</v>
      </c>
      <c r="E134">
        <v>1</v>
      </c>
      <c r="F134">
        <v>1</v>
      </c>
      <c r="G134">
        <v>1</v>
      </c>
      <c r="H134">
        <v>3</v>
      </c>
      <c r="I134" t="s">
        <v>460</v>
      </c>
      <c r="J134" t="s">
        <v>461</v>
      </c>
      <c r="K134" t="s">
        <v>462</v>
      </c>
      <c r="L134">
        <v>1348</v>
      </c>
      <c r="N134">
        <v>1009</v>
      </c>
      <c r="O134" t="s">
        <v>61</v>
      </c>
      <c r="P134" t="s">
        <v>61</v>
      </c>
      <c r="Q134">
        <v>1000</v>
      </c>
      <c r="W134">
        <v>0</v>
      </c>
      <c r="X134">
        <v>83087533</v>
      </c>
      <c r="Y134">
        <v>0</v>
      </c>
      <c r="AA134">
        <v>4106.83</v>
      </c>
      <c r="AB134">
        <v>0</v>
      </c>
      <c r="AC134">
        <v>0</v>
      </c>
      <c r="AD134">
        <v>0</v>
      </c>
      <c r="AE134">
        <v>788.26</v>
      </c>
      <c r="AF134">
        <v>0</v>
      </c>
      <c r="AG134">
        <v>0</v>
      </c>
      <c r="AH134">
        <v>0</v>
      </c>
      <c r="AI134">
        <v>5.21</v>
      </c>
      <c r="AJ134">
        <v>1</v>
      </c>
      <c r="AK134">
        <v>1</v>
      </c>
      <c r="AL134">
        <v>1</v>
      </c>
      <c r="AN134">
        <v>0</v>
      </c>
      <c r="AO134">
        <v>1</v>
      </c>
      <c r="AP134">
        <v>1</v>
      </c>
      <c r="AQ134">
        <v>0</v>
      </c>
      <c r="AR134">
        <v>0</v>
      </c>
      <c r="AS134" t="s">
        <v>719</v>
      </c>
      <c r="AT134">
        <v>3.5</v>
      </c>
      <c r="AU134" t="s">
        <v>758</v>
      </c>
      <c r="AV134">
        <v>0</v>
      </c>
      <c r="AW134">
        <v>2</v>
      </c>
      <c r="AX134">
        <v>28927267</v>
      </c>
      <c r="AY134">
        <v>1</v>
      </c>
      <c r="AZ134">
        <v>0</v>
      </c>
      <c r="BA134">
        <v>136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CX134">
        <f>Y134*Source!I45</f>
        <v>0</v>
      </c>
      <c r="CY134">
        <f>AA134</f>
        <v>4106.83</v>
      </c>
      <c r="CZ134">
        <f>AE134</f>
        <v>788.26</v>
      </c>
      <c r="DA134">
        <f>AI134</f>
        <v>5.21</v>
      </c>
      <c r="DB134">
        <v>0</v>
      </c>
    </row>
    <row r="135" spans="1:106" x14ac:dyDescent="0.2">
      <c r="A135">
        <f>ROW(Source!A46)</f>
        <v>46</v>
      </c>
      <c r="B135">
        <v>28925307</v>
      </c>
      <c r="C135">
        <v>28927275</v>
      </c>
      <c r="D135">
        <v>28419887</v>
      </c>
      <c r="E135">
        <v>1</v>
      </c>
      <c r="F135">
        <v>1</v>
      </c>
      <c r="G135">
        <v>1</v>
      </c>
      <c r="H135">
        <v>1</v>
      </c>
      <c r="I135" t="s">
        <v>463</v>
      </c>
      <c r="J135" t="s">
        <v>719</v>
      </c>
      <c r="K135" t="s">
        <v>464</v>
      </c>
      <c r="L135">
        <v>1191</v>
      </c>
      <c r="N135">
        <v>1013</v>
      </c>
      <c r="O135" t="s">
        <v>360</v>
      </c>
      <c r="P135" t="s">
        <v>360</v>
      </c>
      <c r="Q135">
        <v>1</v>
      </c>
      <c r="W135">
        <v>0</v>
      </c>
      <c r="X135">
        <v>1777410698</v>
      </c>
      <c r="Y135">
        <v>8.6880000000000006</v>
      </c>
      <c r="AA135">
        <v>0</v>
      </c>
      <c r="AB135">
        <v>0</v>
      </c>
      <c r="AC135">
        <v>0</v>
      </c>
      <c r="AD135">
        <v>7.61</v>
      </c>
      <c r="AE135">
        <v>0</v>
      </c>
      <c r="AF135">
        <v>0</v>
      </c>
      <c r="AG135">
        <v>0</v>
      </c>
      <c r="AH135">
        <v>7.61</v>
      </c>
      <c r="AI135">
        <v>1</v>
      </c>
      <c r="AJ135">
        <v>1</v>
      </c>
      <c r="AK135">
        <v>1</v>
      </c>
      <c r="AL135">
        <v>1</v>
      </c>
      <c r="AN135">
        <v>0</v>
      </c>
      <c r="AO135">
        <v>1</v>
      </c>
      <c r="AP135">
        <v>1</v>
      </c>
      <c r="AQ135">
        <v>0</v>
      </c>
      <c r="AR135">
        <v>0</v>
      </c>
      <c r="AS135" t="s">
        <v>719</v>
      </c>
      <c r="AT135">
        <v>18.100000000000001</v>
      </c>
      <c r="AU135" t="s">
        <v>759</v>
      </c>
      <c r="AV135">
        <v>1</v>
      </c>
      <c r="AW135">
        <v>2</v>
      </c>
      <c r="AX135">
        <v>28927280</v>
      </c>
      <c r="AY135">
        <v>1</v>
      </c>
      <c r="AZ135">
        <v>0</v>
      </c>
      <c r="BA135">
        <v>137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X135">
        <f>Y135*Source!I46</f>
        <v>12.1632</v>
      </c>
      <c r="CY135">
        <f>AD135</f>
        <v>7.61</v>
      </c>
      <c r="CZ135">
        <f>AH135</f>
        <v>7.61</v>
      </c>
      <c r="DA135">
        <f>AL135</f>
        <v>1</v>
      </c>
      <c r="DB135">
        <v>0</v>
      </c>
    </row>
    <row r="136" spans="1:106" x14ac:dyDescent="0.2">
      <c r="A136">
        <f>ROW(Source!A46)</f>
        <v>46</v>
      </c>
      <c r="B136">
        <v>28925307</v>
      </c>
      <c r="C136">
        <v>28927275</v>
      </c>
      <c r="D136">
        <v>28419515</v>
      </c>
      <c r="E136">
        <v>1</v>
      </c>
      <c r="F136">
        <v>1</v>
      </c>
      <c r="G136">
        <v>1</v>
      </c>
      <c r="H136">
        <v>1</v>
      </c>
      <c r="I136" t="s">
        <v>361</v>
      </c>
      <c r="J136" t="s">
        <v>719</v>
      </c>
      <c r="K136" t="s">
        <v>362</v>
      </c>
      <c r="L136">
        <v>1191</v>
      </c>
      <c r="N136">
        <v>1013</v>
      </c>
      <c r="O136" t="s">
        <v>360</v>
      </c>
      <c r="P136" t="s">
        <v>360</v>
      </c>
      <c r="Q136">
        <v>1</v>
      </c>
      <c r="W136">
        <v>0</v>
      </c>
      <c r="X136">
        <v>-383101862</v>
      </c>
      <c r="Y136">
        <v>0.56000000000000005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N136">
        <v>0</v>
      </c>
      <c r="AO136">
        <v>1</v>
      </c>
      <c r="AP136">
        <v>0</v>
      </c>
      <c r="AQ136">
        <v>0</v>
      </c>
      <c r="AR136">
        <v>0</v>
      </c>
      <c r="AS136" t="s">
        <v>719</v>
      </c>
      <c r="AT136">
        <v>0.56000000000000005</v>
      </c>
      <c r="AU136" t="s">
        <v>719</v>
      </c>
      <c r="AV136">
        <v>2</v>
      </c>
      <c r="AW136">
        <v>2</v>
      </c>
      <c r="AX136">
        <v>28927281</v>
      </c>
      <c r="AY136">
        <v>1</v>
      </c>
      <c r="AZ136">
        <v>2048</v>
      </c>
      <c r="BA136">
        <v>138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X136">
        <f>Y136*Source!I46</f>
        <v>0.78400000000000003</v>
      </c>
      <c r="CY136">
        <f>AD136</f>
        <v>0</v>
      </c>
      <c r="CZ136">
        <f>AH136</f>
        <v>0</v>
      </c>
      <c r="DA136">
        <f>AL136</f>
        <v>1</v>
      </c>
      <c r="DB136">
        <v>0</v>
      </c>
    </row>
    <row r="137" spans="1:106" x14ac:dyDescent="0.2">
      <c r="A137">
        <f>ROW(Source!A46)</f>
        <v>46</v>
      </c>
      <c r="B137">
        <v>28925307</v>
      </c>
      <c r="C137">
        <v>28927275</v>
      </c>
      <c r="D137">
        <v>28337840</v>
      </c>
      <c r="E137">
        <v>1</v>
      </c>
      <c r="F137">
        <v>1</v>
      </c>
      <c r="G137">
        <v>1</v>
      </c>
      <c r="H137">
        <v>2</v>
      </c>
      <c r="I137" t="s">
        <v>465</v>
      </c>
      <c r="J137" t="s">
        <v>466</v>
      </c>
      <c r="K137" t="s">
        <v>467</v>
      </c>
      <c r="L137">
        <v>1368</v>
      </c>
      <c r="N137">
        <v>1011</v>
      </c>
      <c r="O137" t="s">
        <v>366</v>
      </c>
      <c r="P137" t="s">
        <v>366</v>
      </c>
      <c r="Q137">
        <v>1</v>
      </c>
      <c r="W137">
        <v>0</v>
      </c>
      <c r="X137">
        <v>1171957361</v>
      </c>
      <c r="Y137">
        <v>0.26880000000000004</v>
      </c>
      <c r="AA137">
        <v>0</v>
      </c>
      <c r="AB137">
        <v>86.79</v>
      </c>
      <c r="AC137">
        <v>10.130000000000001</v>
      </c>
      <c r="AD137">
        <v>0</v>
      </c>
      <c r="AE137">
        <v>0</v>
      </c>
      <c r="AF137">
        <v>86.79</v>
      </c>
      <c r="AG137">
        <v>10.130000000000001</v>
      </c>
      <c r="AH137">
        <v>0</v>
      </c>
      <c r="AI137">
        <v>1</v>
      </c>
      <c r="AJ137">
        <v>1</v>
      </c>
      <c r="AK137">
        <v>1</v>
      </c>
      <c r="AL137">
        <v>1</v>
      </c>
      <c r="AN137">
        <v>0</v>
      </c>
      <c r="AO137">
        <v>1</v>
      </c>
      <c r="AP137">
        <v>1</v>
      </c>
      <c r="AQ137">
        <v>0</v>
      </c>
      <c r="AR137">
        <v>0</v>
      </c>
      <c r="AS137" t="s">
        <v>719</v>
      </c>
      <c r="AT137">
        <v>0.56000000000000005</v>
      </c>
      <c r="AU137" t="s">
        <v>759</v>
      </c>
      <c r="AV137">
        <v>0</v>
      </c>
      <c r="AW137">
        <v>2</v>
      </c>
      <c r="AX137">
        <v>28927282</v>
      </c>
      <c r="AY137">
        <v>1</v>
      </c>
      <c r="AZ137">
        <v>0</v>
      </c>
      <c r="BA137">
        <v>139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CX137">
        <f>Y137*Source!I46</f>
        <v>0.37632000000000004</v>
      </c>
      <c r="CY137">
        <f>AB137</f>
        <v>86.79</v>
      </c>
      <c r="CZ137">
        <f>AF137</f>
        <v>86.79</v>
      </c>
      <c r="DA137">
        <f>AJ137</f>
        <v>1</v>
      </c>
      <c r="DB137">
        <v>0</v>
      </c>
    </row>
    <row r="138" spans="1:106" x14ac:dyDescent="0.2">
      <c r="A138">
        <f>ROW(Source!A46)</f>
        <v>46</v>
      </c>
      <c r="B138">
        <v>28925307</v>
      </c>
      <c r="C138">
        <v>28927275</v>
      </c>
      <c r="D138">
        <v>28278992</v>
      </c>
      <c r="E138">
        <v>1</v>
      </c>
      <c r="F138">
        <v>1</v>
      </c>
      <c r="G138">
        <v>1</v>
      </c>
      <c r="H138">
        <v>3</v>
      </c>
      <c r="I138" t="s">
        <v>468</v>
      </c>
      <c r="J138" t="s">
        <v>469</v>
      </c>
      <c r="K138" t="s">
        <v>470</v>
      </c>
      <c r="L138">
        <v>1348</v>
      </c>
      <c r="N138">
        <v>1009</v>
      </c>
      <c r="O138" t="s">
        <v>61</v>
      </c>
      <c r="P138" t="s">
        <v>61</v>
      </c>
      <c r="Q138">
        <v>1000</v>
      </c>
      <c r="W138">
        <v>0</v>
      </c>
      <c r="X138">
        <v>-1469552299</v>
      </c>
      <c r="Y138">
        <v>0</v>
      </c>
      <c r="AA138">
        <v>9444.2999999999993</v>
      </c>
      <c r="AB138">
        <v>0</v>
      </c>
      <c r="AC138">
        <v>0</v>
      </c>
      <c r="AD138">
        <v>0</v>
      </c>
      <c r="AE138">
        <v>9444.2999999999993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N138">
        <v>0</v>
      </c>
      <c r="AO138">
        <v>1</v>
      </c>
      <c r="AP138">
        <v>1</v>
      </c>
      <c r="AQ138">
        <v>0</v>
      </c>
      <c r="AR138">
        <v>0</v>
      </c>
      <c r="AS138" t="s">
        <v>719</v>
      </c>
      <c r="AT138">
        <v>3.0000000000000001E-3</v>
      </c>
      <c r="AU138" t="s">
        <v>758</v>
      </c>
      <c r="AV138">
        <v>0</v>
      </c>
      <c r="AW138">
        <v>2</v>
      </c>
      <c r="AX138">
        <v>28927284</v>
      </c>
      <c r="AY138">
        <v>1</v>
      </c>
      <c r="AZ138">
        <v>0</v>
      </c>
      <c r="BA138">
        <v>141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X138">
        <f>Y138*Source!I46</f>
        <v>0</v>
      </c>
      <c r="CY138">
        <f>AA138</f>
        <v>9444.2999999999993</v>
      </c>
      <c r="CZ138">
        <f>AE138</f>
        <v>9444.2999999999993</v>
      </c>
      <c r="DA138">
        <f>AI138</f>
        <v>1</v>
      </c>
      <c r="DB138">
        <v>0</v>
      </c>
    </row>
    <row r="139" spans="1:106" x14ac:dyDescent="0.2">
      <c r="A139">
        <f>ROW(Source!A47)</f>
        <v>47</v>
      </c>
      <c r="B139">
        <v>28925308</v>
      </c>
      <c r="C139">
        <v>28927275</v>
      </c>
      <c r="D139">
        <v>28419887</v>
      </c>
      <c r="E139">
        <v>1</v>
      </c>
      <c r="F139">
        <v>1</v>
      </c>
      <c r="G139">
        <v>1</v>
      </c>
      <c r="H139">
        <v>1</v>
      </c>
      <c r="I139" t="s">
        <v>463</v>
      </c>
      <c r="J139" t="s">
        <v>719</v>
      </c>
      <c r="K139" t="s">
        <v>464</v>
      </c>
      <c r="L139">
        <v>1191</v>
      </c>
      <c r="N139">
        <v>1013</v>
      </c>
      <c r="O139" t="s">
        <v>360</v>
      </c>
      <c r="P139" t="s">
        <v>360</v>
      </c>
      <c r="Q139">
        <v>1</v>
      </c>
      <c r="W139">
        <v>0</v>
      </c>
      <c r="X139">
        <v>1777410698</v>
      </c>
      <c r="Y139">
        <v>8.6880000000000006</v>
      </c>
      <c r="AA139">
        <v>0</v>
      </c>
      <c r="AB139">
        <v>0</v>
      </c>
      <c r="AC139">
        <v>0</v>
      </c>
      <c r="AD139">
        <v>141.24</v>
      </c>
      <c r="AE139">
        <v>0</v>
      </c>
      <c r="AF139">
        <v>0</v>
      </c>
      <c r="AG139">
        <v>0</v>
      </c>
      <c r="AH139">
        <v>7.61</v>
      </c>
      <c r="AI139">
        <v>1</v>
      </c>
      <c r="AJ139">
        <v>1</v>
      </c>
      <c r="AK139">
        <v>1</v>
      </c>
      <c r="AL139">
        <v>18.559999999999999</v>
      </c>
      <c r="AN139">
        <v>0</v>
      </c>
      <c r="AO139">
        <v>1</v>
      </c>
      <c r="AP139">
        <v>1</v>
      </c>
      <c r="AQ139">
        <v>0</v>
      </c>
      <c r="AR139">
        <v>0</v>
      </c>
      <c r="AS139" t="s">
        <v>719</v>
      </c>
      <c r="AT139">
        <v>18.100000000000001</v>
      </c>
      <c r="AU139" t="s">
        <v>759</v>
      </c>
      <c r="AV139">
        <v>1</v>
      </c>
      <c r="AW139">
        <v>2</v>
      </c>
      <c r="AX139">
        <v>28927280</v>
      </c>
      <c r="AY139">
        <v>1</v>
      </c>
      <c r="AZ139">
        <v>0</v>
      </c>
      <c r="BA139">
        <v>142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CX139">
        <f>Y139*Source!I47</f>
        <v>12.1632</v>
      </c>
      <c r="CY139">
        <f>AD139</f>
        <v>141.24</v>
      </c>
      <c r="CZ139">
        <f>AH139</f>
        <v>7.61</v>
      </c>
      <c r="DA139">
        <f>AL139</f>
        <v>18.559999999999999</v>
      </c>
      <c r="DB139">
        <v>0</v>
      </c>
    </row>
    <row r="140" spans="1:106" x14ac:dyDescent="0.2">
      <c r="A140">
        <f>ROW(Source!A47)</f>
        <v>47</v>
      </c>
      <c r="B140">
        <v>28925308</v>
      </c>
      <c r="C140">
        <v>28927275</v>
      </c>
      <c r="D140">
        <v>28419515</v>
      </c>
      <c r="E140">
        <v>1</v>
      </c>
      <c r="F140">
        <v>1</v>
      </c>
      <c r="G140">
        <v>1</v>
      </c>
      <c r="H140">
        <v>1</v>
      </c>
      <c r="I140" t="s">
        <v>361</v>
      </c>
      <c r="J140" t="s">
        <v>719</v>
      </c>
      <c r="K140" t="s">
        <v>362</v>
      </c>
      <c r="L140">
        <v>1191</v>
      </c>
      <c r="N140">
        <v>1013</v>
      </c>
      <c r="O140" t="s">
        <v>360</v>
      </c>
      <c r="P140" t="s">
        <v>360</v>
      </c>
      <c r="Q140">
        <v>1</v>
      </c>
      <c r="W140">
        <v>0</v>
      </c>
      <c r="X140">
        <v>-383101862</v>
      </c>
      <c r="Y140">
        <v>0.56000000000000005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1</v>
      </c>
      <c r="AK140">
        <v>18.559999999999999</v>
      </c>
      <c r="AL140">
        <v>1</v>
      </c>
      <c r="AN140">
        <v>0</v>
      </c>
      <c r="AO140">
        <v>1</v>
      </c>
      <c r="AP140">
        <v>0</v>
      </c>
      <c r="AQ140">
        <v>0</v>
      </c>
      <c r="AR140">
        <v>0</v>
      </c>
      <c r="AS140" t="s">
        <v>719</v>
      </c>
      <c r="AT140">
        <v>0.56000000000000005</v>
      </c>
      <c r="AU140" t="s">
        <v>719</v>
      </c>
      <c r="AV140">
        <v>2</v>
      </c>
      <c r="AW140">
        <v>2</v>
      </c>
      <c r="AX140">
        <v>28927281</v>
      </c>
      <c r="AY140">
        <v>1</v>
      </c>
      <c r="AZ140">
        <v>2048</v>
      </c>
      <c r="BA140">
        <v>143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CX140">
        <f>Y140*Source!I47</f>
        <v>0.78400000000000003</v>
      </c>
      <c r="CY140">
        <f>AD140</f>
        <v>0</v>
      </c>
      <c r="CZ140">
        <f>AH140</f>
        <v>0</v>
      </c>
      <c r="DA140">
        <f>AL140</f>
        <v>1</v>
      </c>
      <c r="DB140">
        <v>0</v>
      </c>
    </row>
    <row r="141" spans="1:106" x14ac:dyDescent="0.2">
      <c r="A141">
        <f>ROW(Source!A47)</f>
        <v>47</v>
      </c>
      <c r="B141">
        <v>28925308</v>
      </c>
      <c r="C141">
        <v>28927275</v>
      </c>
      <c r="D141">
        <v>28337840</v>
      </c>
      <c r="E141">
        <v>1</v>
      </c>
      <c r="F141">
        <v>1</v>
      </c>
      <c r="G141">
        <v>1</v>
      </c>
      <c r="H141">
        <v>2</v>
      </c>
      <c r="I141" t="s">
        <v>465</v>
      </c>
      <c r="J141" t="s">
        <v>466</v>
      </c>
      <c r="K141" t="s">
        <v>467</v>
      </c>
      <c r="L141">
        <v>1368</v>
      </c>
      <c r="N141">
        <v>1011</v>
      </c>
      <c r="O141" t="s">
        <v>366</v>
      </c>
      <c r="P141" t="s">
        <v>366</v>
      </c>
      <c r="Q141">
        <v>1</v>
      </c>
      <c r="W141">
        <v>0</v>
      </c>
      <c r="X141">
        <v>1171957361</v>
      </c>
      <c r="Y141">
        <v>0.26880000000000004</v>
      </c>
      <c r="AA141">
        <v>0</v>
      </c>
      <c r="AB141">
        <v>668.28</v>
      </c>
      <c r="AC141">
        <v>188.01</v>
      </c>
      <c r="AD141">
        <v>0</v>
      </c>
      <c r="AE141">
        <v>0</v>
      </c>
      <c r="AF141">
        <v>86.79</v>
      </c>
      <c r="AG141">
        <v>10.130000000000001</v>
      </c>
      <c r="AH141">
        <v>0</v>
      </c>
      <c r="AI141">
        <v>1</v>
      </c>
      <c r="AJ141">
        <v>7.7</v>
      </c>
      <c r="AK141">
        <v>18.559999999999999</v>
      </c>
      <c r="AL141">
        <v>1</v>
      </c>
      <c r="AN141">
        <v>0</v>
      </c>
      <c r="AO141">
        <v>1</v>
      </c>
      <c r="AP141">
        <v>1</v>
      </c>
      <c r="AQ141">
        <v>0</v>
      </c>
      <c r="AR141">
        <v>0</v>
      </c>
      <c r="AS141" t="s">
        <v>719</v>
      </c>
      <c r="AT141">
        <v>0.56000000000000005</v>
      </c>
      <c r="AU141" t="s">
        <v>759</v>
      </c>
      <c r="AV141">
        <v>0</v>
      </c>
      <c r="AW141">
        <v>2</v>
      </c>
      <c r="AX141">
        <v>28927282</v>
      </c>
      <c r="AY141">
        <v>1</v>
      </c>
      <c r="AZ141">
        <v>0</v>
      </c>
      <c r="BA141">
        <v>144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CX141">
        <f>Y141*Source!I47</f>
        <v>0.37632000000000004</v>
      </c>
      <c r="CY141">
        <f>AB141</f>
        <v>668.28</v>
      </c>
      <c r="CZ141">
        <f>AF141</f>
        <v>86.79</v>
      </c>
      <c r="DA141">
        <f>AJ141</f>
        <v>7.7</v>
      </c>
      <c r="DB141">
        <v>0</v>
      </c>
    </row>
    <row r="142" spans="1:106" x14ac:dyDescent="0.2">
      <c r="A142">
        <f>ROW(Source!A47)</f>
        <v>47</v>
      </c>
      <c r="B142">
        <v>28925308</v>
      </c>
      <c r="C142">
        <v>28927275</v>
      </c>
      <c r="D142">
        <v>28278992</v>
      </c>
      <c r="E142">
        <v>1</v>
      </c>
      <c r="F142">
        <v>1</v>
      </c>
      <c r="G142">
        <v>1</v>
      </c>
      <c r="H142">
        <v>3</v>
      </c>
      <c r="I142" t="s">
        <v>468</v>
      </c>
      <c r="J142" t="s">
        <v>469</v>
      </c>
      <c r="K142" t="s">
        <v>470</v>
      </c>
      <c r="L142">
        <v>1348</v>
      </c>
      <c r="N142">
        <v>1009</v>
      </c>
      <c r="O142" t="s">
        <v>61</v>
      </c>
      <c r="P142" t="s">
        <v>61</v>
      </c>
      <c r="Q142">
        <v>1000</v>
      </c>
      <c r="W142">
        <v>0</v>
      </c>
      <c r="X142">
        <v>-1469552299</v>
      </c>
      <c r="Y142">
        <v>0</v>
      </c>
      <c r="AA142">
        <v>49204.800000000003</v>
      </c>
      <c r="AB142">
        <v>0</v>
      </c>
      <c r="AC142">
        <v>0</v>
      </c>
      <c r="AD142">
        <v>0</v>
      </c>
      <c r="AE142">
        <v>9444.2999999999993</v>
      </c>
      <c r="AF142">
        <v>0</v>
      </c>
      <c r="AG142">
        <v>0</v>
      </c>
      <c r="AH142">
        <v>0</v>
      </c>
      <c r="AI142">
        <v>5.21</v>
      </c>
      <c r="AJ142">
        <v>1</v>
      </c>
      <c r="AK142">
        <v>1</v>
      </c>
      <c r="AL142">
        <v>1</v>
      </c>
      <c r="AN142">
        <v>0</v>
      </c>
      <c r="AO142">
        <v>1</v>
      </c>
      <c r="AP142">
        <v>1</v>
      </c>
      <c r="AQ142">
        <v>0</v>
      </c>
      <c r="AR142">
        <v>0</v>
      </c>
      <c r="AS142" t="s">
        <v>719</v>
      </c>
      <c r="AT142">
        <v>3.0000000000000001E-3</v>
      </c>
      <c r="AU142" t="s">
        <v>758</v>
      </c>
      <c r="AV142">
        <v>0</v>
      </c>
      <c r="AW142">
        <v>2</v>
      </c>
      <c r="AX142">
        <v>28927284</v>
      </c>
      <c r="AY142">
        <v>1</v>
      </c>
      <c r="AZ142">
        <v>0</v>
      </c>
      <c r="BA142">
        <v>146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X142">
        <f>Y142*Source!I47</f>
        <v>0</v>
      </c>
      <c r="CY142">
        <f>AA142</f>
        <v>49204.800000000003</v>
      </c>
      <c r="CZ142">
        <f>AE142</f>
        <v>9444.2999999999993</v>
      </c>
      <c r="DA142">
        <f>AI142</f>
        <v>5.21</v>
      </c>
      <c r="DB142">
        <v>0</v>
      </c>
    </row>
    <row r="143" spans="1:106" x14ac:dyDescent="0.2">
      <c r="A143">
        <f>ROW(Source!A48)</f>
        <v>48</v>
      </c>
      <c r="B143">
        <v>28925307</v>
      </c>
      <c r="C143">
        <v>28927285</v>
      </c>
      <c r="D143">
        <v>28419887</v>
      </c>
      <c r="E143">
        <v>1</v>
      </c>
      <c r="F143">
        <v>1</v>
      </c>
      <c r="G143">
        <v>1</v>
      </c>
      <c r="H143">
        <v>1</v>
      </c>
      <c r="I143" t="s">
        <v>463</v>
      </c>
      <c r="J143" t="s">
        <v>719</v>
      </c>
      <c r="K143" t="s">
        <v>464</v>
      </c>
      <c r="L143">
        <v>1191</v>
      </c>
      <c r="N143">
        <v>1013</v>
      </c>
      <c r="O143" t="s">
        <v>360</v>
      </c>
      <c r="P143" t="s">
        <v>360</v>
      </c>
      <c r="Q143">
        <v>1</v>
      </c>
      <c r="W143">
        <v>0</v>
      </c>
      <c r="X143">
        <v>1777410698</v>
      </c>
      <c r="Y143">
        <v>2.1648000000000001</v>
      </c>
      <c r="AA143">
        <v>0</v>
      </c>
      <c r="AB143">
        <v>0</v>
      </c>
      <c r="AC143">
        <v>0</v>
      </c>
      <c r="AD143">
        <v>7.61</v>
      </c>
      <c r="AE143">
        <v>0</v>
      </c>
      <c r="AF143">
        <v>0</v>
      </c>
      <c r="AG143">
        <v>0</v>
      </c>
      <c r="AH143">
        <v>7.61</v>
      </c>
      <c r="AI143">
        <v>1</v>
      </c>
      <c r="AJ143">
        <v>1</v>
      </c>
      <c r="AK143">
        <v>1</v>
      </c>
      <c r="AL143">
        <v>1</v>
      </c>
      <c r="AN143">
        <v>0</v>
      </c>
      <c r="AO143">
        <v>1</v>
      </c>
      <c r="AP143">
        <v>1</v>
      </c>
      <c r="AQ143">
        <v>0</v>
      </c>
      <c r="AR143">
        <v>0</v>
      </c>
      <c r="AS143" t="s">
        <v>719</v>
      </c>
      <c r="AT143">
        <v>4.51</v>
      </c>
      <c r="AU143" t="s">
        <v>765</v>
      </c>
      <c r="AV143">
        <v>1</v>
      </c>
      <c r="AW143">
        <v>2</v>
      </c>
      <c r="AX143">
        <v>28927291</v>
      </c>
      <c r="AY143">
        <v>1</v>
      </c>
      <c r="AZ143">
        <v>0</v>
      </c>
      <c r="BA143">
        <v>147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CX143">
        <f>Y143*Source!I48</f>
        <v>3.2472000000000003</v>
      </c>
      <c r="CY143">
        <f>AD143</f>
        <v>7.61</v>
      </c>
      <c r="CZ143">
        <f>AH143</f>
        <v>7.61</v>
      </c>
      <c r="DA143">
        <f>AL143</f>
        <v>1</v>
      </c>
      <c r="DB143">
        <v>0</v>
      </c>
    </row>
    <row r="144" spans="1:106" x14ac:dyDescent="0.2">
      <c r="A144">
        <f>ROW(Source!A48)</f>
        <v>48</v>
      </c>
      <c r="B144">
        <v>28925307</v>
      </c>
      <c r="C144">
        <v>28927285</v>
      </c>
      <c r="D144">
        <v>28419515</v>
      </c>
      <c r="E144">
        <v>1</v>
      </c>
      <c r="F144">
        <v>1</v>
      </c>
      <c r="G144">
        <v>1</v>
      </c>
      <c r="H144">
        <v>1</v>
      </c>
      <c r="I144" t="s">
        <v>361</v>
      </c>
      <c r="J144" t="s">
        <v>719</v>
      </c>
      <c r="K144" t="s">
        <v>362</v>
      </c>
      <c r="L144">
        <v>1191</v>
      </c>
      <c r="N144">
        <v>1013</v>
      </c>
      <c r="O144" t="s">
        <v>360</v>
      </c>
      <c r="P144" t="s">
        <v>360</v>
      </c>
      <c r="Q144">
        <v>1</v>
      </c>
      <c r="W144">
        <v>0</v>
      </c>
      <c r="X144">
        <v>-383101862</v>
      </c>
      <c r="Y144">
        <v>0.09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1</v>
      </c>
      <c r="AJ144">
        <v>1</v>
      </c>
      <c r="AK144">
        <v>1</v>
      </c>
      <c r="AL144">
        <v>1</v>
      </c>
      <c r="AN144">
        <v>0</v>
      </c>
      <c r="AO144">
        <v>1</v>
      </c>
      <c r="AP144">
        <v>0</v>
      </c>
      <c r="AQ144">
        <v>0</v>
      </c>
      <c r="AR144">
        <v>0</v>
      </c>
      <c r="AS144" t="s">
        <v>719</v>
      </c>
      <c r="AT144">
        <v>0.09</v>
      </c>
      <c r="AU144" t="s">
        <v>719</v>
      </c>
      <c r="AV144">
        <v>2</v>
      </c>
      <c r="AW144">
        <v>2</v>
      </c>
      <c r="AX144">
        <v>28927292</v>
      </c>
      <c r="AY144">
        <v>1</v>
      </c>
      <c r="AZ144">
        <v>2048</v>
      </c>
      <c r="BA144">
        <v>148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CX144">
        <f>Y144*Source!I48</f>
        <v>0.13500000000000001</v>
      </c>
      <c r="CY144">
        <f>AD144</f>
        <v>0</v>
      </c>
      <c r="CZ144">
        <f>AH144</f>
        <v>0</v>
      </c>
      <c r="DA144">
        <f>AL144</f>
        <v>1</v>
      </c>
      <c r="DB144">
        <v>0</v>
      </c>
    </row>
    <row r="145" spans="1:106" x14ac:dyDescent="0.2">
      <c r="A145">
        <f>ROW(Source!A48)</f>
        <v>48</v>
      </c>
      <c r="B145">
        <v>28925307</v>
      </c>
      <c r="C145">
        <v>28927285</v>
      </c>
      <c r="D145">
        <v>28336884</v>
      </c>
      <c r="E145">
        <v>1</v>
      </c>
      <c r="F145">
        <v>1</v>
      </c>
      <c r="G145">
        <v>1</v>
      </c>
      <c r="H145">
        <v>2</v>
      </c>
      <c r="I145" t="s">
        <v>375</v>
      </c>
      <c r="J145" t="s">
        <v>376</v>
      </c>
      <c r="K145" t="s">
        <v>377</v>
      </c>
      <c r="L145">
        <v>1368</v>
      </c>
      <c r="N145">
        <v>1011</v>
      </c>
      <c r="O145" t="s">
        <v>366</v>
      </c>
      <c r="P145" t="s">
        <v>366</v>
      </c>
      <c r="Q145">
        <v>1</v>
      </c>
      <c r="W145">
        <v>0</v>
      </c>
      <c r="X145">
        <v>-1700234874</v>
      </c>
      <c r="Y145">
        <v>1.44E-2</v>
      </c>
      <c r="AA145">
        <v>0</v>
      </c>
      <c r="AB145">
        <v>93.73</v>
      </c>
      <c r="AC145">
        <v>8.82</v>
      </c>
      <c r="AD145">
        <v>0</v>
      </c>
      <c r="AE145">
        <v>0</v>
      </c>
      <c r="AF145">
        <v>93.73</v>
      </c>
      <c r="AG145">
        <v>8.82</v>
      </c>
      <c r="AH145">
        <v>0</v>
      </c>
      <c r="AI145">
        <v>1</v>
      </c>
      <c r="AJ145">
        <v>1</v>
      </c>
      <c r="AK145">
        <v>1</v>
      </c>
      <c r="AL145">
        <v>1</v>
      </c>
      <c r="AN145">
        <v>0</v>
      </c>
      <c r="AO145">
        <v>1</v>
      </c>
      <c r="AP145">
        <v>1</v>
      </c>
      <c r="AQ145">
        <v>0</v>
      </c>
      <c r="AR145">
        <v>0</v>
      </c>
      <c r="AS145" t="s">
        <v>719</v>
      </c>
      <c r="AT145">
        <v>0.03</v>
      </c>
      <c r="AU145" t="s">
        <v>765</v>
      </c>
      <c r="AV145">
        <v>0</v>
      </c>
      <c r="AW145">
        <v>2</v>
      </c>
      <c r="AX145">
        <v>28927293</v>
      </c>
      <c r="AY145">
        <v>1</v>
      </c>
      <c r="AZ145">
        <v>0</v>
      </c>
      <c r="BA145">
        <v>149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CX145">
        <f>Y145*Source!I48</f>
        <v>2.1600000000000001E-2</v>
      </c>
      <c r="CY145">
        <f>AB145</f>
        <v>93.73</v>
      </c>
      <c r="CZ145">
        <f>AF145</f>
        <v>93.73</v>
      </c>
      <c r="DA145">
        <f>AJ145</f>
        <v>1</v>
      </c>
      <c r="DB145">
        <v>0</v>
      </c>
    </row>
    <row r="146" spans="1:106" x14ac:dyDescent="0.2">
      <c r="A146">
        <f>ROW(Source!A48)</f>
        <v>48</v>
      </c>
      <c r="B146">
        <v>28925307</v>
      </c>
      <c r="C146">
        <v>28927285</v>
      </c>
      <c r="D146">
        <v>28337842</v>
      </c>
      <c r="E146">
        <v>1</v>
      </c>
      <c r="F146">
        <v>1</v>
      </c>
      <c r="G146">
        <v>1</v>
      </c>
      <c r="H146">
        <v>2</v>
      </c>
      <c r="I146" t="s">
        <v>384</v>
      </c>
      <c r="J146" t="s">
        <v>385</v>
      </c>
      <c r="K146" t="s">
        <v>386</v>
      </c>
      <c r="L146">
        <v>1368</v>
      </c>
      <c r="N146">
        <v>1011</v>
      </c>
      <c r="O146" t="s">
        <v>366</v>
      </c>
      <c r="P146" t="s">
        <v>366</v>
      </c>
      <c r="Q146">
        <v>1</v>
      </c>
      <c r="W146">
        <v>0</v>
      </c>
      <c r="X146">
        <v>1820267133</v>
      </c>
      <c r="Y146">
        <v>2.8799999999999999E-2</v>
      </c>
      <c r="AA146">
        <v>0</v>
      </c>
      <c r="AB146">
        <v>102.48</v>
      </c>
      <c r="AC146">
        <v>11.84</v>
      </c>
      <c r="AD146">
        <v>0</v>
      </c>
      <c r="AE146">
        <v>0</v>
      </c>
      <c r="AF146">
        <v>102.48</v>
      </c>
      <c r="AG146">
        <v>11.84</v>
      </c>
      <c r="AH146">
        <v>0</v>
      </c>
      <c r="AI146">
        <v>1</v>
      </c>
      <c r="AJ146">
        <v>1</v>
      </c>
      <c r="AK146">
        <v>1</v>
      </c>
      <c r="AL146">
        <v>1</v>
      </c>
      <c r="AN146">
        <v>0</v>
      </c>
      <c r="AO146">
        <v>1</v>
      </c>
      <c r="AP146">
        <v>1</v>
      </c>
      <c r="AQ146">
        <v>0</v>
      </c>
      <c r="AR146">
        <v>0</v>
      </c>
      <c r="AS146" t="s">
        <v>719</v>
      </c>
      <c r="AT146">
        <v>0.06</v>
      </c>
      <c r="AU146" t="s">
        <v>765</v>
      </c>
      <c r="AV146">
        <v>0</v>
      </c>
      <c r="AW146">
        <v>2</v>
      </c>
      <c r="AX146">
        <v>28927294</v>
      </c>
      <c r="AY146">
        <v>1</v>
      </c>
      <c r="AZ146">
        <v>0</v>
      </c>
      <c r="BA146">
        <v>150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X146">
        <f>Y146*Source!I48</f>
        <v>4.3200000000000002E-2</v>
      </c>
      <c r="CY146">
        <f>AB146</f>
        <v>102.48</v>
      </c>
      <c r="CZ146">
        <f>AF146</f>
        <v>102.48</v>
      </c>
      <c r="DA146">
        <f>AJ146</f>
        <v>1</v>
      </c>
      <c r="DB146">
        <v>0</v>
      </c>
    </row>
    <row r="147" spans="1:106" x14ac:dyDescent="0.2">
      <c r="A147">
        <f>ROW(Source!A48)</f>
        <v>48</v>
      </c>
      <c r="B147">
        <v>28925307</v>
      </c>
      <c r="C147">
        <v>28927285</v>
      </c>
      <c r="D147">
        <v>28251024</v>
      </c>
      <c r="E147">
        <v>1</v>
      </c>
      <c r="F147">
        <v>1</v>
      </c>
      <c r="G147">
        <v>1</v>
      </c>
      <c r="H147">
        <v>3</v>
      </c>
      <c r="I147" t="s">
        <v>471</v>
      </c>
      <c r="J147" t="s">
        <v>472</v>
      </c>
      <c r="K147" t="s">
        <v>473</v>
      </c>
      <c r="L147">
        <v>1348</v>
      </c>
      <c r="N147">
        <v>1009</v>
      </c>
      <c r="O147" t="s">
        <v>61</v>
      </c>
      <c r="P147" t="s">
        <v>61</v>
      </c>
      <c r="Q147">
        <v>1000</v>
      </c>
      <c r="W147">
        <v>0</v>
      </c>
      <c r="X147">
        <v>1336634466</v>
      </c>
      <c r="Y147">
        <v>0</v>
      </c>
      <c r="AA147">
        <v>10813.53</v>
      </c>
      <c r="AB147">
        <v>0</v>
      </c>
      <c r="AC147">
        <v>0</v>
      </c>
      <c r="AD147">
        <v>0</v>
      </c>
      <c r="AE147">
        <v>10813.53</v>
      </c>
      <c r="AF147">
        <v>0</v>
      </c>
      <c r="AG147">
        <v>0</v>
      </c>
      <c r="AH147">
        <v>0</v>
      </c>
      <c r="AI147">
        <v>1</v>
      </c>
      <c r="AJ147">
        <v>1</v>
      </c>
      <c r="AK147">
        <v>1</v>
      </c>
      <c r="AL147">
        <v>1</v>
      </c>
      <c r="AN147">
        <v>0</v>
      </c>
      <c r="AO147">
        <v>1</v>
      </c>
      <c r="AP147">
        <v>1</v>
      </c>
      <c r="AQ147">
        <v>0</v>
      </c>
      <c r="AR147">
        <v>0</v>
      </c>
      <c r="AS147" t="s">
        <v>719</v>
      </c>
      <c r="AT147">
        <v>0.104</v>
      </c>
      <c r="AU147" t="s">
        <v>758</v>
      </c>
      <c r="AV147">
        <v>0</v>
      </c>
      <c r="AW147">
        <v>2</v>
      </c>
      <c r="AX147">
        <v>28927295</v>
      </c>
      <c r="AY147">
        <v>1</v>
      </c>
      <c r="AZ147">
        <v>0</v>
      </c>
      <c r="BA147">
        <v>151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CX147">
        <f>Y147*Source!I48</f>
        <v>0</v>
      </c>
      <c r="CY147">
        <f>AA147</f>
        <v>10813.53</v>
      </c>
      <c r="CZ147">
        <f>AE147</f>
        <v>10813.53</v>
      </c>
      <c r="DA147">
        <f>AI147</f>
        <v>1</v>
      </c>
      <c r="DB147">
        <v>0</v>
      </c>
    </row>
    <row r="148" spans="1:106" x14ac:dyDescent="0.2">
      <c r="A148">
        <f>ROW(Source!A49)</f>
        <v>49</v>
      </c>
      <c r="B148">
        <v>28925308</v>
      </c>
      <c r="C148">
        <v>28927285</v>
      </c>
      <c r="D148">
        <v>28419887</v>
      </c>
      <c r="E148">
        <v>1</v>
      </c>
      <c r="F148">
        <v>1</v>
      </c>
      <c r="G148">
        <v>1</v>
      </c>
      <c r="H148">
        <v>1</v>
      </c>
      <c r="I148" t="s">
        <v>463</v>
      </c>
      <c r="J148" t="s">
        <v>719</v>
      </c>
      <c r="K148" t="s">
        <v>464</v>
      </c>
      <c r="L148">
        <v>1191</v>
      </c>
      <c r="N148">
        <v>1013</v>
      </c>
      <c r="O148" t="s">
        <v>360</v>
      </c>
      <c r="P148" t="s">
        <v>360</v>
      </c>
      <c r="Q148">
        <v>1</v>
      </c>
      <c r="W148">
        <v>0</v>
      </c>
      <c r="X148">
        <v>1777410698</v>
      </c>
      <c r="Y148">
        <v>2.1648000000000001</v>
      </c>
      <c r="AA148">
        <v>0</v>
      </c>
      <c r="AB148">
        <v>0</v>
      </c>
      <c r="AC148">
        <v>0</v>
      </c>
      <c r="AD148">
        <v>141.24</v>
      </c>
      <c r="AE148">
        <v>0</v>
      </c>
      <c r="AF148">
        <v>0</v>
      </c>
      <c r="AG148">
        <v>0</v>
      </c>
      <c r="AH148">
        <v>7.61</v>
      </c>
      <c r="AI148">
        <v>1</v>
      </c>
      <c r="AJ148">
        <v>1</v>
      </c>
      <c r="AK148">
        <v>1</v>
      </c>
      <c r="AL148">
        <v>18.559999999999999</v>
      </c>
      <c r="AN148">
        <v>0</v>
      </c>
      <c r="AO148">
        <v>1</v>
      </c>
      <c r="AP148">
        <v>1</v>
      </c>
      <c r="AQ148">
        <v>0</v>
      </c>
      <c r="AR148">
        <v>0</v>
      </c>
      <c r="AS148" t="s">
        <v>719</v>
      </c>
      <c r="AT148">
        <v>4.51</v>
      </c>
      <c r="AU148" t="s">
        <v>765</v>
      </c>
      <c r="AV148">
        <v>1</v>
      </c>
      <c r="AW148">
        <v>2</v>
      </c>
      <c r="AX148">
        <v>28927291</v>
      </c>
      <c r="AY148">
        <v>1</v>
      </c>
      <c r="AZ148">
        <v>0</v>
      </c>
      <c r="BA148">
        <v>152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CX148">
        <f>Y148*Source!I49</f>
        <v>3.2472000000000003</v>
      </c>
      <c r="CY148">
        <f>AD148</f>
        <v>141.24</v>
      </c>
      <c r="CZ148">
        <f>AH148</f>
        <v>7.61</v>
      </c>
      <c r="DA148">
        <f>AL148</f>
        <v>18.559999999999999</v>
      </c>
      <c r="DB148">
        <v>0</v>
      </c>
    </row>
    <row r="149" spans="1:106" x14ac:dyDescent="0.2">
      <c r="A149">
        <f>ROW(Source!A49)</f>
        <v>49</v>
      </c>
      <c r="B149">
        <v>28925308</v>
      </c>
      <c r="C149">
        <v>28927285</v>
      </c>
      <c r="D149">
        <v>28419515</v>
      </c>
      <c r="E149">
        <v>1</v>
      </c>
      <c r="F149">
        <v>1</v>
      </c>
      <c r="G149">
        <v>1</v>
      </c>
      <c r="H149">
        <v>1</v>
      </c>
      <c r="I149" t="s">
        <v>361</v>
      </c>
      <c r="J149" t="s">
        <v>719</v>
      </c>
      <c r="K149" t="s">
        <v>362</v>
      </c>
      <c r="L149">
        <v>1191</v>
      </c>
      <c r="N149">
        <v>1013</v>
      </c>
      <c r="O149" t="s">
        <v>360</v>
      </c>
      <c r="P149" t="s">
        <v>360</v>
      </c>
      <c r="Q149">
        <v>1</v>
      </c>
      <c r="W149">
        <v>0</v>
      </c>
      <c r="X149">
        <v>-383101862</v>
      </c>
      <c r="Y149">
        <v>0.09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1</v>
      </c>
      <c r="AJ149">
        <v>1</v>
      </c>
      <c r="AK149">
        <v>18.559999999999999</v>
      </c>
      <c r="AL149">
        <v>1</v>
      </c>
      <c r="AN149">
        <v>0</v>
      </c>
      <c r="AO149">
        <v>1</v>
      </c>
      <c r="AP149">
        <v>0</v>
      </c>
      <c r="AQ149">
        <v>0</v>
      </c>
      <c r="AR149">
        <v>0</v>
      </c>
      <c r="AS149" t="s">
        <v>719</v>
      </c>
      <c r="AT149">
        <v>0.09</v>
      </c>
      <c r="AU149" t="s">
        <v>719</v>
      </c>
      <c r="AV149">
        <v>2</v>
      </c>
      <c r="AW149">
        <v>2</v>
      </c>
      <c r="AX149">
        <v>28927292</v>
      </c>
      <c r="AY149">
        <v>1</v>
      </c>
      <c r="AZ149">
        <v>2048</v>
      </c>
      <c r="BA149">
        <v>153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CX149">
        <f>Y149*Source!I49</f>
        <v>0.13500000000000001</v>
      </c>
      <c r="CY149">
        <f>AD149</f>
        <v>0</v>
      </c>
      <c r="CZ149">
        <f>AH149</f>
        <v>0</v>
      </c>
      <c r="DA149">
        <f>AL149</f>
        <v>1</v>
      </c>
      <c r="DB149">
        <v>0</v>
      </c>
    </row>
    <row r="150" spans="1:106" x14ac:dyDescent="0.2">
      <c r="A150">
        <f>ROW(Source!A49)</f>
        <v>49</v>
      </c>
      <c r="B150">
        <v>28925308</v>
      </c>
      <c r="C150">
        <v>28927285</v>
      </c>
      <c r="D150">
        <v>28336884</v>
      </c>
      <c r="E150">
        <v>1</v>
      </c>
      <c r="F150">
        <v>1</v>
      </c>
      <c r="G150">
        <v>1</v>
      </c>
      <c r="H150">
        <v>2</v>
      </c>
      <c r="I150" t="s">
        <v>375</v>
      </c>
      <c r="J150" t="s">
        <v>376</v>
      </c>
      <c r="K150" t="s">
        <v>377</v>
      </c>
      <c r="L150">
        <v>1368</v>
      </c>
      <c r="N150">
        <v>1011</v>
      </c>
      <c r="O150" t="s">
        <v>366</v>
      </c>
      <c r="P150" t="s">
        <v>366</v>
      </c>
      <c r="Q150">
        <v>1</v>
      </c>
      <c r="W150">
        <v>0</v>
      </c>
      <c r="X150">
        <v>-1700234874</v>
      </c>
      <c r="Y150">
        <v>1.44E-2</v>
      </c>
      <c r="AA150">
        <v>0</v>
      </c>
      <c r="AB150">
        <v>721.72</v>
      </c>
      <c r="AC150">
        <v>163.69999999999999</v>
      </c>
      <c r="AD150">
        <v>0</v>
      </c>
      <c r="AE150">
        <v>0</v>
      </c>
      <c r="AF150">
        <v>93.73</v>
      </c>
      <c r="AG150">
        <v>8.82</v>
      </c>
      <c r="AH150">
        <v>0</v>
      </c>
      <c r="AI150">
        <v>1</v>
      </c>
      <c r="AJ150">
        <v>7.7</v>
      </c>
      <c r="AK150">
        <v>18.559999999999999</v>
      </c>
      <c r="AL150">
        <v>1</v>
      </c>
      <c r="AN150">
        <v>0</v>
      </c>
      <c r="AO150">
        <v>1</v>
      </c>
      <c r="AP150">
        <v>1</v>
      </c>
      <c r="AQ150">
        <v>0</v>
      </c>
      <c r="AR150">
        <v>0</v>
      </c>
      <c r="AS150" t="s">
        <v>719</v>
      </c>
      <c r="AT150">
        <v>0.03</v>
      </c>
      <c r="AU150" t="s">
        <v>765</v>
      </c>
      <c r="AV150">
        <v>0</v>
      </c>
      <c r="AW150">
        <v>2</v>
      </c>
      <c r="AX150">
        <v>28927293</v>
      </c>
      <c r="AY150">
        <v>1</v>
      </c>
      <c r="AZ150">
        <v>0</v>
      </c>
      <c r="BA150">
        <v>154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X150">
        <f>Y150*Source!I49</f>
        <v>2.1600000000000001E-2</v>
      </c>
      <c r="CY150">
        <f>AB150</f>
        <v>721.72</v>
      </c>
      <c r="CZ150">
        <f>AF150</f>
        <v>93.73</v>
      </c>
      <c r="DA150">
        <f>AJ150</f>
        <v>7.7</v>
      </c>
      <c r="DB150">
        <v>0</v>
      </c>
    </row>
    <row r="151" spans="1:106" x14ac:dyDescent="0.2">
      <c r="A151">
        <f>ROW(Source!A49)</f>
        <v>49</v>
      </c>
      <c r="B151">
        <v>28925308</v>
      </c>
      <c r="C151">
        <v>28927285</v>
      </c>
      <c r="D151">
        <v>28337842</v>
      </c>
      <c r="E151">
        <v>1</v>
      </c>
      <c r="F151">
        <v>1</v>
      </c>
      <c r="G151">
        <v>1</v>
      </c>
      <c r="H151">
        <v>2</v>
      </c>
      <c r="I151" t="s">
        <v>384</v>
      </c>
      <c r="J151" t="s">
        <v>385</v>
      </c>
      <c r="K151" t="s">
        <v>386</v>
      </c>
      <c r="L151">
        <v>1368</v>
      </c>
      <c r="N151">
        <v>1011</v>
      </c>
      <c r="O151" t="s">
        <v>366</v>
      </c>
      <c r="P151" t="s">
        <v>366</v>
      </c>
      <c r="Q151">
        <v>1</v>
      </c>
      <c r="W151">
        <v>0</v>
      </c>
      <c r="X151">
        <v>1820267133</v>
      </c>
      <c r="Y151">
        <v>2.8799999999999999E-2</v>
      </c>
      <c r="AA151">
        <v>0</v>
      </c>
      <c r="AB151">
        <v>789.1</v>
      </c>
      <c r="AC151">
        <v>219.75</v>
      </c>
      <c r="AD151">
        <v>0</v>
      </c>
      <c r="AE151">
        <v>0</v>
      </c>
      <c r="AF151">
        <v>102.48</v>
      </c>
      <c r="AG151">
        <v>11.84</v>
      </c>
      <c r="AH151">
        <v>0</v>
      </c>
      <c r="AI151">
        <v>1</v>
      </c>
      <c r="AJ151">
        <v>7.7</v>
      </c>
      <c r="AK151">
        <v>18.559999999999999</v>
      </c>
      <c r="AL151">
        <v>1</v>
      </c>
      <c r="AN151">
        <v>0</v>
      </c>
      <c r="AO151">
        <v>1</v>
      </c>
      <c r="AP151">
        <v>1</v>
      </c>
      <c r="AQ151">
        <v>0</v>
      </c>
      <c r="AR151">
        <v>0</v>
      </c>
      <c r="AS151" t="s">
        <v>719</v>
      </c>
      <c r="AT151">
        <v>0.06</v>
      </c>
      <c r="AU151" t="s">
        <v>765</v>
      </c>
      <c r="AV151">
        <v>0</v>
      </c>
      <c r="AW151">
        <v>2</v>
      </c>
      <c r="AX151">
        <v>28927294</v>
      </c>
      <c r="AY151">
        <v>1</v>
      </c>
      <c r="AZ151">
        <v>0</v>
      </c>
      <c r="BA151">
        <v>155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CX151">
        <f>Y151*Source!I49</f>
        <v>4.3200000000000002E-2</v>
      </c>
      <c r="CY151">
        <f>AB151</f>
        <v>789.1</v>
      </c>
      <c r="CZ151">
        <f>AF151</f>
        <v>102.48</v>
      </c>
      <c r="DA151">
        <f>AJ151</f>
        <v>7.7</v>
      </c>
      <c r="DB151">
        <v>0</v>
      </c>
    </row>
    <row r="152" spans="1:106" x14ac:dyDescent="0.2">
      <c r="A152">
        <f>ROW(Source!A49)</f>
        <v>49</v>
      </c>
      <c r="B152">
        <v>28925308</v>
      </c>
      <c r="C152">
        <v>28927285</v>
      </c>
      <c r="D152">
        <v>28251024</v>
      </c>
      <c r="E152">
        <v>1</v>
      </c>
      <c r="F152">
        <v>1</v>
      </c>
      <c r="G152">
        <v>1</v>
      </c>
      <c r="H152">
        <v>3</v>
      </c>
      <c r="I152" t="s">
        <v>471</v>
      </c>
      <c r="J152" t="s">
        <v>472</v>
      </c>
      <c r="K152" t="s">
        <v>473</v>
      </c>
      <c r="L152">
        <v>1348</v>
      </c>
      <c r="N152">
        <v>1009</v>
      </c>
      <c r="O152" t="s">
        <v>61</v>
      </c>
      <c r="P152" t="s">
        <v>61</v>
      </c>
      <c r="Q152">
        <v>1000</v>
      </c>
      <c r="W152">
        <v>0</v>
      </c>
      <c r="X152">
        <v>1336634466</v>
      </c>
      <c r="Y152">
        <v>0</v>
      </c>
      <c r="AA152">
        <v>56338.49</v>
      </c>
      <c r="AB152">
        <v>0</v>
      </c>
      <c r="AC152">
        <v>0</v>
      </c>
      <c r="AD152">
        <v>0</v>
      </c>
      <c r="AE152">
        <v>10813.53</v>
      </c>
      <c r="AF152">
        <v>0</v>
      </c>
      <c r="AG152">
        <v>0</v>
      </c>
      <c r="AH152">
        <v>0</v>
      </c>
      <c r="AI152">
        <v>5.21</v>
      </c>
      <c r="AJ152">
        <v>1</v>
      </c>
      <c r="AK152">
        <v>1</v>
      </c>
      <c r="AL152">
        <v>1</v>
      </c>
      <c r="AN152">
        <v>0</v>
      </c>
      <c r="AO152">
        <v>1</v>
      </c>
      <c r="AP152">
        <v>1</v>
      </c>
      <c r="AQ152">
        <v>0</v>
      </c>
      <c r="AR152">
        <v>0</v>
      </c>
      <c r="AS152" t="s">
        <v>719</v>
      </c>
      <c r="AT152">
        <v>0.104</v>
      </c>
      <c r="AU152" t="s">
        <v>758</v>
      </c>
      <c r="AV152">
        <v>0</v>
      </c>
      <c r="AW152">
        <v>2</v>
      </c>
      <c r="AX152">
        <v>28927295</v>
      </c>
      <c r="AY152">
        <v>1</v>
      </c>
      <c r="AZ152">
        <v>0</v>
      </c>
      <c r="BA152">
        <v>156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CX152">
        <f>Y152*Source!I49</f>
        <v>0</v>
      </c>
      <c r="CY152">
        <f>AA152</f>
        <v>56338.49</v>
      </c>
      <c r="CZ152">
        <f>AE152</f>
        <v>10813.53</v>
      </c>
      <c r="DA152">
        <f>AI152</f>
        <v>5.21</v>
      </c>
      <c r="DB152">
        <v>0</v>
      </c>
    </row>
    <row r="153" spans="1:106" x14ac:dyDescent="0.2">
      <c r="A153">
        <f>ROW(Source!A50)</f>
        <v>50</v>
      </c>
      <c r="B153">
        <v>28925307</v>
      </c>
      <c r="C153">
        <v>28927296</v>
      </c>
      <c r="D153">
        <v>28419887</v>
      </c>
      <c r="E153">
        <v>1</v>
      </c>
      <c r="F153">
        <v>1</v>
      </c>
      <c r="G153">
        <v>1</v>
      </c>
      <c r="H153">
        <v>1</v>
      </c>
      <c r="I153" t="s">
        <v>463</v>
      </c>
      <c r="J153" t="s">
        <v>719</v>
      </c>
      <c r="K153" t="s">
        <v>464</v>
      </c>
      <c r="L153">
        <v>1191</v>
      </c>
      <c r="N153">
        <v>1013</v>
      </c>
      <c r="O153" t="s">
        <v>360</v>
      </c>
      <c r="P153" t="s">
        <v>360</v>
      </c>
      <c r="Q153">
        <v>1</v>
      </c>
      <c r="W153">
        <v>0</v>
      </c>
      <c r="X153">
        <v>1777410698</v>
      </c>
      <c r="Y153">
        <v>9.1344000000000012</v>
      </c>
      <c r="AA153">
        <v>0</v>
      </c>
      <c r="AB153">
        <v>0</v>
      </c>
      <c r="AC153">
        <v>0</v>
      </c>
      <c r="AD153">
        <v>7.61</v>
      </c>
      <c r="AE153">
        <v>0</v>
      </c>
      <c r="AF153">
        <v>0</v>
      </c>
      <c r="AG153">
        <v>0</v>
      </c>
      <c r="AH153">
        <v>7.61</v>
      </c>
      <c r="AI153">
        <v>1</v>
      </c>
      <c r="AJ153">
        <v>1</v>
      </c>
      <c r="AK153">
        <v>1</v>
      </c>
      <c r="AL153">
        <v>1</v>
      </c>
      <c r="AN153">
        <v>0</v>
      </c>
      <c r="AO153">
        <v>1</v>
      </c>
      <c r="AP153">
        <v>1</v>
      </c>
      <c r="AQ153">
        <v>0</v>
      </c>
      <c r="AR153">
        <v>0</v>
      </c>
      <c r="AS153" t="s">
        <v>719</v>
      </c>
      <c r="AT153">
        <v>19.03</v>
      </c>
      <c r="AU153" t="s">
        <v>765</v>
      </c>
      <c r="AV153">
        <v>1</v>
      </c>
      <c r="AW153">
        <v>2</v>
      </c>
      <c r="AX153">
        <v>28927302</v>
      </c>
      <c r="AY153">
        <v>1</v>
      </c>
      <c r="AZ153">
        <v>0</v>
      </c>
      <c r="BA153">
        <v>157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CX153">
        <f>Y153*Source!I50</f>
        <v>4.1104800000000008</v>
      </c>
      <c r="CY153">
        <f>AD153</f>
        <v>7.61</v>
      </c>
      <c r="CZ153">
        <f>AH153</f>
        <v>7.61</v>
      </c>
      <c r="DA153">
        <f>AL153</f>
        <v>1</v>
      </c>
      <c r="DB153">
        <v>0</v>
      </c>
    </row>
    <row r="154" spans="1:106" x14ac:dyDescent="0.2">
      <c r="A154">
        <f>ROW(Source!A50)</f>
        <v>50</v>
      </c>
      <c r="B154">
        <v>28925307</v>
      </c>
      <c r="C154">
        <v>28927296</v>
      </c>
      <c r="D154">
        <v>28419515</v>
      </c>
      <c r="E154">
        <v>1</v>
      </c>
      <c r="F154">
        <v>1</v>
      </c>
      <c r="G154">
        <v>1</v>
      </c>
      <c r="H154">
        <v>1</v>
      </c>
      <c r="I154" t="s">
        <v>361</v>
      </c>
      <c r="J154" t="s">
        <v>719</v>
      </c>
      <c r="K154" t="s">
        <v>362</v>
      </c>
      <c r="L154">
        <v>1191</v>
      </c>
      <c r="N154">
        <v>1013</v>
      </c>
      <c r="O154" t="s">
        <v>360</v>
      </c>
      <c r="P154" t="s">
        <v>360</v>
      </c>
      <c r="Q154">
        <v>1</v>
      </c>
      <c r="W154">
        <v>0</v>
      </c>
      <c r="X154">
        <v>-383101862</v>
      </c>
      <c r="Y154">
        <v>0.09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N154">
        <v>0</v>
      </c>
      <c r="AO154">
        <v>1</v>
      </c>
      <c r="AP154">
        <v>0</v>
      </c>
      <c r="AQ154">
        <v>0</v>
      </c>
      <c r="AR154">
        <v>0</v>
      </c>
      <c r="AS154" t="s">
        <v>719</v>
      </c>
      <c r="AT154">
        <v>0.09</v>
      </c>
      <c r="AU154" t="s">
        <v>719</v>
      </c>
      <c r="AV154">
        <v>2</v>
      </c>
      <c r="AW154">
        <v>2</v>
      </c>
      <c r="AX154">
        <v>28927303</v>
      </c>
      <c r="AY154">
        <v>1</v>
      </c>
      <c r="AZ154">
        <v>2048</v>
      </c>
      <c r="BA154">
        <v>158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X154">
        <f>Y154*Source!I50</f>
        <v>4.0500000000000001E-2</v>
      </c>
      <c r="CY154">
        <f>AD154</f>
        <v>0</v>
      </c>
      <c r="CZ154">
        <f>AH154</f>
        <v>0</v>
      </c>
      <c r="DA154">
        <f>AL154</f>
        <v>1</v>
      </c>
      <c r="DB154">
        <v>0</v>
      </c>
    </row>
    <row r="155" spans="1:106" x14ac:dyDescent="0.2">
      <c r="A155">
        <f>ROW(Source!A50)</f>
        <v>50</v>
      </c>
      <c r="B155">
        <v>28925307</v>
      </c>
      <c r="C155">
        <v>28927296</v>
      </c>
      <c r="D155">
        <v>28336884</v>
      </c>
      <c r="E155">
        <v>1</v>
      </c>
      <c r="F155">
        <v>1</v>
      </c>
      <c r="G155">
        <v>1</v>
      </c>
      <c r="H155">
        <v>2</v>
      </c>
      <c r="I155" t="s">
        <v>375</v>
      </c>
      <c r="J155" t="s">
        <v>376</v>
      </c>
      <c r="K155" t="s">
        <v>377</v>
      </c>
      <c r="L155">
        <v>1368</v>
      </c>
      <c r="N155">
        <v>1011</v>
      </c>
      <c r="O155" t="s">
        <v>366</v>
      </c>
      <c r="P155" t="s">
        <v>366</v>
      </c>
      <c r="Q155">
        <v>1</v>
      </c>
      <c r="W155">
        <v>0</v>
      </c>
      <c r="X155">
        <v>-1700234874</v>
      </c>
      <c r="Y155">
        <v>1.44E-2</v>
      </c>
      <c r="AA155">
        <v>0</v>
      </c>
      <c r="AB155">
        <v>93.73</v>
      </c>
      <c r="AC155">
        <v>8.82</v>
      </c>
      <c r="AD155">
        <v>0</v>
      </c>
      <c r="AE155">
        <v>0</v>
      </c>
      <c r="AF155">
        <v>93.73</v>
      </c>
      <c r="AG155">
        <v>8.82</v>
      </c>
      <c r="AH155">
        <v>0</v>
      </c>
      <c r="AI155">
        <v>1</v>
      </c>
      <c r="AJ155">
        <v>1</v>
      </c>
      <c r="AK155">
        <v>1</v>
      </c>
      <c r="AL155">
        <v>1</v>
      </c>
      <c r="AN155">
        <v>0</v>
      </c>
      <c r="AO155">
        <v>1</v>
      </c>
      <c r="AP155">
        <v>1</v>
      </c>
      <c r="AQ155">
        <v>0</v>
      </c>
      <c r="AR155">
        <v>0</v>
      </c>
      <c r="AS155" t="s">
        <v>719</v>
      </c>
      <c r="AT155">
        <v>0.03</v>
      </c>
      <c r="AU155" t="s">
        <v>765</v>
      </c>
      <c r="AV155">
        <v>0</v>
      </c>
      <c r="AW155">
        <v>2</v>
      </c>
      <c r="AX155">
        <v>28927304</v>
      </c>
      <c r="AY155">
        <v>1</v>
      </c>
      <c r="AZ155">
        <v>0</v>
      </c>
      <c r="BA155">
        <v>159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CX155">
        <f>Y155*Source!I50</f>
        <v>6.4799999999999996E-3</v>
      </c>
      <c r="CY155">
        <f>AB155</f>
        <v>93.73</v>
      </c>
      <c r="CZ155">
        <f>AF155</f>
        <v>93.73</v>
      </c>
      <c r="DA155">
        <f>AJ155</f>
        <v>1</v>
      </c>
      <c r="DB155">
        <v>0</v>
      </c>
    </row>
    <row r="156" spans="1:106" x14ac:dyDescent="0.2">
      <c r="A156">
        <f>ROW(Source!A50)</f>
        <v>50</v>
      </c>
      <c r="B156">
        <v>28925307</v>
      </c>
      <c r="C156">
        <v>28927296</v>
      </c>
      <c r="D156">
        <v>28337842</v>
      </c>
      <c r="E156">
        <v>1</v>
      </c>
      <c r="F156">
        <v>1</v>
      </c>
      <c r="G156">
        <v>1</v>
      </c>
      <c r="H156">
        <v>2</v>
      </c>
      <c r="I156" t="s">
        <v>384</v>
      </c>
      <c r="J156" t="s">
        <v>385</v>
      </c>
      <c r="K156" t="s">
        <v>386</v>
      </c>
      <c r="L156">
        <v>1368</v>
      </c>
      <c r="N156">
        <v>1011</v>
      </c>
      <c r="O156" t="s">
        <v>366</v>
      </c>
      <c r="P156" t="s">
        <v>366</v>
      </c>
      <c r="Q156">
        <v>1</v>
      </c>
      <c r="W156">
        <v>0</v>
      </c>
      <c r="X156">
        <v>1820267133</v>
      </c>
      <c r="Y156">
        <v>2.8799999999999999E-2</v>
      </c>
      <c r="AA156">
        <v>0</v>
      </c>
      <c r="AB156">
        <v>102.48</v>
      </c>
      <c r="AC156">
        <v>11.84</v>
      </c>
      <c r="AD156">
        <v>0</v>
      </c>
      <c r="AE156">
        <v>0</v>
      </c>
      <c r="AF156">
        <v>102.48</v>
      </c>
      <c r="AG156">
        <v>11.84</v>
      </c>
      <c r="AH156">
        <v>0</v>
      </c>
      <c r="AI156">
        <v>1</v>
      </c>
      <c r="AJ156">
        <v>1</v>
      </c>
      <c r="AK156">
        <v>1</v>
      </c>
      <c r="AL156">
        <v>1</v>
      </c>
      <c r="AN156">
        <v>0</v>
      </c>
      <c r="AO156">
        <v>1</v>
      </c>
      <c r="AP156">
        <v>1</v>
      </c>
      <c r="AQ156">
        <v>0</v>
      </c>
      <c r="AR156">
        <v>0</v>
      </c>
      <c r="AS156" t="s">
        <v>719</v>
      </c>
      <c r="AT156">
        <v>0.06</v>
      </c>
      <c r="AU156" t="s">
        <v>765</v>
      </c>
      <c r="AV156">
        <v>0</v>
      </c>
      <c r="AW156">
        <v>2</v>
      </c>
      <c r="AX156">
        <v>28927305</v>
      </c>
      <c r="AY156">
        <v>1</v>
      </c>
      <c r="AZ156">
        <v>0</v>
      </c>
      <c r="BA156">
        <v>160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CX156">
        <f>Y156*Source!I50</f>
        <v>1.2959999999999999E-2</v>
      </c>
      <c r="CY156">
        <f>AB156</f>
        <v>102.48</v>
      </c>
      <c r="CZ156">
        <f>AF156</f>
        <v>102.48</v>
      </c>
      <c r="DA156">
        <f>AJ156</f>
        <v>1</v>
      </c>
      <c r="DB156">
        <v>0</v>
      </c>
    </row>
    <row r="157" spans="1:106" x14ac:dyDescent="0.2">
      <c r="A157">
        <f>ROW(Source!A50)</f>
        <v>50</v>
      </c>
      <c r="B157">
        <v>28925307</v>
      </c>
      <c r="C157">
        <v>28927296</v>
      </c>
      <c r="D157">
        <v>28250986</v>
      </c>
      <c r="E157">
        <v>1</v>
      </c>
      <c r="F157">
        <v>1</v>
      </c>
      <c r="G157">
        <v>1</v>
      </c>
      <c r="H157">
        <v>3</v>
      </c>
      <c r="I157" t="s">
        <v>474</v>
      </c>
      <c r="J157" t="s">
        <v>475</v>
      </c>
      <c r="K157" t="s">
        <v>476</v>
      </c>
      <c r="L157">
        <v>1348</v>
      </c>
      <c r="N157">
        <v>1009</v>
      </c>
      <c r="O157" t="s">
        <v>61</v>
      </c>
      <c r="P157" t="s">
        <v>61</v>
      </c>
      <c r="Q157">
        <v>1000</v>
      </c>
      <c r="W157">
        <v>0</v>
      </c>
      <c r="X157">
        <v>-942752695</v>
      </c>
      <c r="Y157">
        <v>0</v>
      </c>
      <c r="AA157">
        <v>83126.97</v>
      </c>
      <c r="AB157">
        <v>0</v>
      </c>
      <c r="AC157">
        <v>0</v>
      </c>
      <c r="AD157">
        <v>0</v>
      </c>
      <c r="AE157">
        <v>83126.97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N157">
        <v>0</v>
      </c>
      <c r="AO157">
        <v>1</v>
      </c>
      <c r="AP157">
        <v>1</v>
      </c>
      <c r="AQ157">
        <v>0</v>
      </c>
      <c r="AR157">
        <v>0</v>
      </c>
      <c r="AS157" t="s">
        <v>719</v>
      </c>
      <c r="AT157">
        <v>0.105</v>
      </c>
      <c r="AU157" t="s">
        <v>758</v>
      </c>
      <c r="AV157">
        <v>0</v>
      </c>
      <c r="AW157">
        <v>2</v>
      </c>
      <c r="AX157">
        <v>28927306</v>
      </c>
      <c r="AY157">
        <v>1</v>
      </c>
      <c r="AZ157">
        <v>0</v>
      </c>
      <c r="BA157">
        <v>161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X157">
        <f>Y157*Source!I50</f>
        <v>0</v>
      </c>
      <c r="CY157">
        <f>AA157</f>
        <v>83126.97</v>
      </c>
      <c r="CZ157">
        <f>AE157</f>
        <v>83126.97</v>
      </c>
      <c r="DA157">
        <f>AI157</f>
        <v>1</v>
      </c>
      <c r="DB157">
        <v>0</v>
      </c>
    </row>
    <row r="158" spans="1:106" x14ac:dyDescent="0.2">
      <c r="A158">
        <f>ROW(Source!A51)</f>
        <v>51</v>
      </c>
      <c r="B158">
        <v>28925308</v>
      </c>
      <c r="C158">
        <v>28927296</v>
      </c>
      <c r="D158">
        <v>28419887</v>
      </c>
      <c r="E158">
        <v>1</v>
      </c>
      <c r="F158">
        <v>1</v>
      </c>
      <c r="G158">
        <v>1</v>
      </c>
      <c r="H158">
        <v>1</v>
      </c>
      <c r="I158" t="s">
        <v>463</v>
      </c>
      <c r="J158" t="s">
        <v>719</v>
      </c>
      <c r="K158" t="s">
        <v>464</v>
      </c>
      <c r="L158">
        <v>1191</v>
      </c>
      <c r="N158">
        <v>1013</v>
      </c>
      <c r="O158" t="s">
        <v>360</v>
      </c>
      <c r="P158" t="s">
        <v>360</v>
      </c>
      <c r="Q158">
        <v>1</v>
      </c>
      <c r="W158">
        <v>0</v>
      </c>
      <c r="X158">
        <v>1777410698</v>
      </c>
      <c r="Y158">
        <v>9.1344000000000012</v>
      </c>
      <c r="AA158">
        <v>0</v>
      </c>
      <c r="AB158">
        <v>0</v>
      </c>
      <c r="AC158">
        <v>0</v>
      </c>
      <c r="AD158">
        <v>141.24</v>
      </c>
      <c r="AE158">
        <v>0</v>
      </c>
      <c r="AF158">
        <v>0</v>
      </c>
      <c r="AG158">
        <v>0</v>
      </c>
      <c r="AH158">
        <v>7.61</v>
      </c>
      <c r="AI158">
        <v>1</v>
      </c>
      <c r="AJ158">
        <v>1</v>
      </c>
      <c r="AK158">
        <v>1</v>
      </c>
      <c r="AL158">
        <v>18.559999999999999</v>
      </c>
      <c r="AN158">
        <v>0</v>
      </c>
      <c r="AO158">
        <v>1</v>
      </c>
      <c r="AP158">
        <v>1</v>
      </c>
      <c r="AQ158">
        <v>0</v>
      </c>
      <c r="AR158">
        <v>0</v>
      </c>
      <c r="AS158" t="s">
        <v>719</v>
      </c>
      <c r="AT158">
        <v>19.03</v>
      </c>
      <c r="AU158" t="s">
        <v>765</v>
      </c>
      <c r="AV158">
        <v>1</v>
      </c>
      <c r="AW158">
        <v>2</v>
      </c>
      <c r="AX158">
        <v>28927302</v>
      </c>
      <c r="AY158">
        <v>1</v>
      </c>
      <c r="AZ158">
        <v>0</v>
      </c>
      <c r="BA158">
        <v>162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CX158">
        <f>Y158*Source!I51</f>
        <v>4.1104800000000008</v>
      </c>
      <c r="CY158">
        <f>AD158</f>
        <v>141.24</v>
      </c>
      <c r="CZ158">
        <f>AH158</f>
        <v>7.61</v>
      </c>
      <c r="DA158">
        <f>AL158</f>
        <v>18.559999999999999</v>
      </c>
      <c r="DB158">
        <v>0</v>
      </c>
    </row>
    <row r="159" spans="1:106" x14ac:dyDescent="0.2">
      <c r="A159">
        <f>ROW(Source!A51)</f>
        <v>51</v>
      </c>
      <c r="B159">
        <v>28925308</v>
      </c>
      <c r="C159">
        <v>28927296</v>
      </c>
      <c r="D159">
        <v>28419515</v>
      </c>
      <c r="E159">
        <v>1</v>
      </c>
      <c r="F159">
        <v>1</v>
      </c>
      <c r="G159">
        <v>1</v>
      </c>
      <c r="H159">
        <v>1</v>
      </c>
      <c r="I159" t="s">
        <v>361</v>
      </c>
      <c r="J159" t="s">
        <v>719</v>
      </c>
      <c r="K159" t="s">
        <v>362</v>
      </c>
      <c r="L159">
        <v>1191</v>
      </c>
      <c r="N159">
        <v>1013</v>
      </c>
      <c r="O159" t="s">
        <v>360</v>
      </c>
      <c r="P159" t="s">
        <v>360</v>
      </c>
      <c r="Q159">
        <v>1</v>
      </c>
      <c r="W159">
        <v>0</v>
      </c>
      <c r="X159">
        <v>-383101862</v>
      </c>
      <c r="Y159">
        <v>0.09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1</v>
      </c>
      <c r="AJ159">
        <v>1</v>
      </c>
      <c r="AK159">
        <v>18.559999999999999</v>
      </c>
      <c r="AL159">
        <v>1</v>
      </c>
      <c r="AN159">
        <v>0</v>
      </c>
      <c r="AO159">
        <v>1</v>
      </c>
      <c r="AP159">
        <v>0</v>
      </c>
      <c r="AQ159">
        <v>0</v>
      </c>
      <c r="AR159">
        <v>0</v>
      </c>
      <c r="AS159" t="s">
        <v>719</v>
      </c>
      <c r="AT159">
        <v>0.09</v>
      </c>
      <c r="AU159" t="s">
        <v>719</v>
      </c>
      <c r="AV159">
        <v>2</v>
      </c>
      <c r="AW159">
        <v>2</v>
      </c>
      <c r="AX159">
        <v>28927303</v>
      </c>
      <c r="AY159">
        <v>1</v>
      </c>
      <c r="AZ159">
        <v>2048</v>
      </c>
      <c r="BA159">
        <v>163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CX159">
        <f>Y159*Source!I51</f>
        <v>4.0500000000000001E-2</v>
      </c>
      <c r="CY159">
        <f>AD159</f>
        <v>0</v>
      </c>
      <c r="CZ159">
        <f>AH159</f>
        <v>0</v>
      </c>
      <c r="DA159">
        <f>AL159</f>
        <v>1</v>
      </c>
      <c r="DB159">
        <v>0</v>
      </c>
    </row>
    <row r="160" spans="1:106" x14ac:dyDescent="0.2">
      <c r="A160">
        <f>ROW(Source!A51)</f>
        <v>51</v>
      </c>
      <c r="B160">
        <v>28925308</v>
      </c>
      <c r="C160">
        <v>28927296</v>
      </c>
      <c r="D160">
        <v>28336884</v>
      </c>
      <c r="E160">
        <v>1</v>
      </c>
      <c r="F160">
        <v>1</v>
      </c>
      <c r="G160">
        <v>1</v>
      </c>
      <c r="H160">
        <v>2</v>
      </c>
      <c r="I160" t="s">
        <v>375</v>
      </c>
      <c r="J160" t="s">
        <v>376</v>
      </c>
      <c r="K160" t="s">
        <v>377</v>
      </c>
      <c r="L160">
        <v>1368</v>
      </c>
      <c r="N160">
        <v>1011</v>
      </c>
      <c r="O160" t="s">
        <v>366</v>
      </c>
      <c r="P160" t="s">
        <v>366</v>
      </c>
      <c r="Q160">
        <v>1</v>
      </c>
      <c r="W160">
        <v>0</v>
      </c>
      <c r="X160">
        <v>-1700234874</v>
      </c>
      <c r="Y160">
        <v>1.44E-2</v>
      </c>
      <c r="AA160">
        <v>0</v>
      </c>
      <c r="AB160">
        <v>721.72</v>
      </c>
      <c r="AC160">
        <v>163.69999999999999</v>
      </c>
      <c r="AD160">
        <v>0</v>
      </c>
      <c r="AE160">
        <v>0</v>
      </c>
      <c r="AF160">
        <v>93.73</v>
      </c>
      <c r="AG160">
        <v>8.82</v>
      </c>
      <c r="AH160">
        <v>0</v>
      </c>
      <c r="AI160">
        <v>1</v>
      </c>
      <c r="AJ160">
        <v>7.7</v>
      </c>
      <c r="AK160">
        <v>18.559999999999999</v>
      </c>
      <c r="AL160">
        <v>1</v>
      </c>
      <c r="AN160">
        <v>0</v>
      </c>
      <c r="AO160">
        <v>1</v>
      </c>
      <c r="AP160">
        <v>1</v>
      </c>
      <c r="AQ160">
        <v>0</v>
      </c>
      <c r="AR160">
        <v>0</v>
      </c>
      <c r="AS160" t="s">
        <v>719</v>
      </c>
      <c r="AT160">
        <v>0.03</v>
      </c>
      <c r="AU160" t="s">
        <v>765</v>
      </c>
      <c r="AV160">
        <v>0</v>
      </c>
      <c r="AW160">
        <v>2</v>
      </c>
      <c r="AX160">
        <v>28927304</v>
      </c>
      <c r="AY160">
        <v>1</v>
      </c>
      <c r="AZ160">
        <v>0</v>
      </c>
      <c r="BA160">
        <v>164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X160">
        <f>Y160*Source!I51</f>
        <v>6.4799999999999996E-3</v>
      </c>
      <c r="CY160">
        <f>AB160</f>
        <v>721.72</v>
      </c>
      <c r="CZ160">
        <f>AF160</f>
        <v>93.73</v>
      </c>
      <c r="DA160">
        <f>AJ160</f>
        <v>7.7</v>
      </c>
      <c r="DB160">
        <v>0</v>
      </c>
    </row>
    <row r="161" spans="1:106" x14ac:dyDescent="0.2">
      <c r="A161">
        <f>ROW(Source!A51)</f>
        <v>51</v>
      </c>
      <c r="B161">
        <v>28925308</v>
      </c>
      <c r="C161">
        <v>28927296</v>
      </c>
      <c r="D161">
        <v>28337842</v>
      </c>
      <c r="E161">
        <v>1</v>
      </c>
      <c r="F161">
        <v>1</v>
      </c>
      <c r="G161">
        <v>1</v>
      </c>
      <c r="H161">
        <v>2</v>
      </c>
      <c r="I161" t="s">
        <v>384</v>
      </c>
      <c r="J161" t="s">
        <v>385</v>
      </c>
      <c r="K161" t="s">
        <v>386</v>
      </c>
      <c r="L161">
        <v>1368</v>
      </c>
      <c r="N161">
        <v>1011</v>
      </c>
      <c r="O161" t="s">
        <v>366</v>
      </c>
      <c r="P161" t="s">
        <v>366</v>
      </c>
      <c r="Q161">
        <v>1</v>
      </c>
      <c r="W161">
        <v>0</v>
      </c>
      <c r="X161">
        <v>1820267133</v>
      </c>
      <c r="Y161">
        <v>2.8799999999999999E-2</v>
      </c>
      <c r="AA161">
        <v>0</v>
      </c>
      <c r="AB161">
        <v>789.1</v>
      </c>
      <c r="AC161">
        <v>219.75</v>
      </c>
      <c r="AD161">
        <v>0</v>
      </c>
      <c r="AE161">
        <v>0</v>
      </c>
      <c r="AF161">
        <v>102.48</v>
      </c>
      <c r="AG161">
        <v>11.84</v>
      </c>
      <c r="AH161">
        <v>0</v>
      </c>
      <c r="AI161">
        <v>1</v>
      </c>
      <c r="AJ161">
        <v>7.7</v>
      </c>
      <c r="AK161">
        <v>18.559999999999999</v>
      </c>
      <c r="AL161">
        <v>1</v>
      </c>
      <c r="AN161">
        <v>0</v>
      </c>
      <c r="AO161">
        <v>1</v>
      </c>
      <c r="AP161">
        <v>1</v>
      </c>
      <c r="AQ161">
        <v>0</v>
      </c>
      <c r="AR161">
        <v>0</v>
      </c>
      <c r="AS161" t="s">
        <v>719</v>
      </c>
      <c r="AT161">
        <v>0.06</v>
      </c>
      <c r="AU161" t="s">
        <v>765</v>
      </c>
      <c r="AV161">
        <v>0</v>
      </c>
      <c r="AW161">
        <v>2</v>
      </c>
      <c r="AX161">
        <v>28927305</v>
      </c>
      <c r="AY161">
        <v>1</v>
      </c>
      <c r="AZ161">
        <v>0</v>
      </c>
      <c r="BA161">
        <v>165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CX161">
        <f>Y161*Source!I51</f>
        <v>1.2959999999999999E-2</v>
      </c>
      <c r="CY161">
        <f>AB161</f>
        <v>789.1</v>
      </c>
      <c r="CZ161">
        <f>AF161</f>
        <v>102.48</v>
      </c>
      <c r="DA161">
        <f>AJ161</f>
        <v>7.7</v>
      </c>
      <c r="DB161">
        <v>0</v>
      </c>
    </row>
    <row r="162" spans="1:106" x14ac:dyDescent="0.2">
      <c r="A162">
        <f>ROW(Source!A51)</f>
        <v>51</v>
      </c>
      <c r="B162">
        <v>28925308</v>
      </c>
      <c r="C162">
        <v>28927296</v>
      </c>
      <c r="D162">
        <v>28250986</v>
      </c>
      <c r="E162">
        <v>1</v>
      </c>
      <c r="F162">
        <v>1</v>
      </c>
      <c r="G162">
        <v>1</v>
      </c>
      <c r="H162">
        <v>3</v>
      </c>
      <c r="I162" t="s">
        <v>474</v>
      </c>
      <c r="J162" t="s">
        <v>475</v>
      </c>
      <c r="K162" t="s">
        <v>476</v>
      </c>
      <c r="L162">
        <v>1348</v>
      </c>
      <c r="N162">
        <v>1009</v>
      </c>
      <c r="O162" t="s">
        <v>61</v>
      </c>
      <c r="P162" t="s">
        <v>61</v>
      </c>
      <c r="Q162">
        <v>1000</v>
      </c>
      <c r="W162">
        <v>0</v>
      </c>
      <c r="X162">
        <v>-942752695</v>
      </c>
      <c r="Y162">
        <v>0</v>
      </c>
      <c r="AA162">
        <v>433091.51</v>
      </c>
      <c r="AB162">
        <v>0</v>
      </c>
      <c r="AC162">
        <v>0</v>
      </c>
      <c r="AD162">
        <v>0</v>
      </c>
      <c r="AE162">
        <v>83126.97</v>
      </c>
      <c r="AF162">
        <v>0</v>
      </c>
      <c r="AG162">
        <v>0</v>
      </c>
      <c r="AH162">
        <v>0</v>
      </c>
      <c r="AI162">
        <v>5.21</v>
      </c>
      <c r="AJ162">
        <v>1</v>
      </c>
      <c r="AK162">
        <v>1</v>
      </c>
      <c r="AL162">
        <v>1</v>
      </c>
      <c r="AN162">
        <v>0</v>
      </c>
      <c r="AO162">
        <v>1</v>
      </c>
      <c r="AP162">
        <v>1</v>
      </c>
      <c r="AQ162">
        <v>0</v>
      </c>
      <c r="AR162">
        <v>0</v>
      </c>
      <c r="AS162" t="s">
        <v>719</v>
      </c>
      <c r="AT162">
        <v>0.105</v>
      </c>
      <c r="AU162" t="s">
        <v>758</v>
      </c>
      <c r="AV162">
        <v>0</v>
      </c>
      <c r="AW162">
        <v>2</v>
      </c>
      <c r="AX162">
        <v>28927306</v>
      </c>
      <c r="AY162">
        <v>1</v>
      </c>
      <c r="AZ162">
        <v>0</v>
      </c>
      <c r="BA162">
        <v>166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CX162">
        <f>Y162*Source!I51</f>
        <v>0</v>
      </c>
      <c r="CY162">
        <f>AA162</f>
        <v>433091.51</v>
      </c>
      <c r="CZ162">
        <f>AE162</f>
        <v>83126.97</v>
      </c>
      <c r="DA162">
        <f>AI162</f>
        <v>5.21</v>
      </c>
      <c r="DB162">
        <v>0</v>
      </c>
    </row>
    <row r="163" spans="1:106" x14ac:dyDescent="0.2">
      <c r="A163">
        <f>ROW(Source!A86)</f>
        <v>86</v>
      </c>
      <c r="B163">
        <v>28925307</v>
      </c>
      <c r="C163">
        <v>28925762</v>
      </c>
      <c r="D163">
        <v>28424815</v>
      </c>
      <c r="E163">
        <v>1</v>
      </c>
      <c r="F163">
        <v>1</v>
      </c>
      <c r="G163">
        <v>1</v>
      </c>
      <c r="H163">
        <v>1</v>
      </c>
      <c r="I163" t="s">
        <v>477</v>
      </c>
      <c r="J163" t="s">
        <v>719</v>
      </c>
      <c r="K163" t="s">
        <v>478</v>
      </c>
      <c r="L163">
        <v>1191</v>
      </c>
      <c r="N163">
        <v>1013</v>
      </c>
      <c r="O163" t="s">
        <v>360</v>
      </c>
      <c r="P163" t="s">
        <v>360</v>
      </c>
      <c r="Q163">
        <v>1</v>
      </c>
      <c r="W163">
        <v>0</v>
      </c>
      <c r="X163">
        <v>-1674563382</v>
      </c>
      <c r="Y163">
        <v>24.84</v>
      </c>
      <c r="AA163">
        <v>0</v>
      </c>
      <c r="AB163">
        <v>0</v>
      </c>
      <c r="AC163">
        <v>0</v>
      </c>
      <c r="AD163">
        <v>9.77</v>
      </c>
      <c r="AE163">
        <v>0</v>
      </c>
      <c r="AF163">
        <v>0</v>
      </c>
      <c r="AG163">
        <v>0</v>
      </c>
      <c r="AH163">
        <v>9.77</v>
      </c>
      <c r="AI163">
        <v>1</v>
      </c>
      <c r="AJ163">
        <v>1</v>
      </c>
      <c r="AK163">
        <v>1</v>
      </c>
      <c r="AL163">
        <v>1</v>
      </c>
      <c r="AN163">
        <v>0</v>
      </c>
      <c r="AO163">
        <v>1</v>
      </c>
      <c r="AP163">
        <v>1</v>
      </c>
      <c r="AQ163">
        <v>0</v>
      </c>
      <c r="AR163">
        <v>0</v>
      </c>
      <c r="AS163" t="s">
        <v>719</v>
      </c>
      <c r="AT163">
        <v>41.4</v>
      </c>
      <c r="AU163" t="s">
        <v>63</v>
      </c>
      <c r="AV163">
        <v>1</v>
      </c>
      <c r="AW163">
        <v>2</v>
      </c>
      <c r="AX163">
        <v>28925782</v>
      </c>
      <c r="AY163">
        <v>1</v>
      </c>
      <c r="AZ163">
        <v>0</v>
      </c>
      <c r="BA163">
        <v>167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X163">
        <f>Y163*Source!I86</f>
        <v>228.52799999999999</v>
      </c>
      <c r="CY163">
        <f>AD163</f>
        <v>9.77</v>
      </c>
      <c r="CZ163">
        <f>AH163</f>
        <v>9.77</v>
      </c>
      <c r="DA163">
        <f>AL163</f>
        <v>1</v>
      </c>
      <c r="DB163">
        <v>0</v>
      </c>
    </row>
    <row r="164" spans="1:106" x14ac:dyDescent="0.2">
      <c r="A164">
        <f>ROW(Source!A86)</f>
        <v>86</v>
      </c>
      <c r="B164">
        <v>28925307</v>
      </c>
      <c r="C164">
        <v>28925762</v>
      </c>
      <c r="D164">
        <v>28419515</v>
      </c>
      <c r="E164">
        <v>1</v>
      </c>
      <c r="F164">
        <v>1</v>
      </c>
      <c r="G164">
        <v>1</v>
      </c>
      <c r="H164">
        <v>1</v>
      </c>
      <c r="I164" t="s">
        <v>361</v>
      </c>
      <c r="J164" t="s">
        <v>719</v>
      </c>
      <c r="K164" t="s">
        <v>362</v>
      </c>
      <c r="L164">
        <v>1191</v>
      </c>
      <c r="N164">
        <v>1013</v>
      </c>
      <c r="O164" t="s">
        <v>360</v>
      </c>
      <c r="P164" t="s">
        <v>360</v>
      </c>
      <c r="Q164">
        <v>1</v>
      </c>
      <c r="W164">
        <v>0</v>
      </c>
      <c r="X164">
        <v>-383101862</v>
      </c>
      <c r="Y164">
        <v>3.72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1</v>
      </c>
      <c r="AJ164">
        <v>1</v>
      </c>
      <c r="AK164">
        <v>1</v>
      </c>
      <c r="AL164">
        <v>1</v>
      </c>
      <c r="AN164">
        <v>0</v>
      </c>
      <c r="AO164">
        <v>1</v>
      </c>
      <c r="AP164">
        <v>0</v>
      </c>
      <c r="AQ164">
        <v>0</v>
      </c>
      <c r="AR164">
        <v>0</v>
      </c>
      <c r="AS164" t="s">
        <v>719</v>
      </c>
      <c r="AT164">
        <v>3.72</v>
      </c>
      <c r="AU164" t="s">
        <v>719</v>
      </c>
      <c r="AV164">
        <v>2</v>
      </c>
      <c r="AW164">
        <v>2</v>
      </c>
      <c r="AX164">
        <v>28925783</v>
      </c>
      <c r="AY164">
        <v>1</v>
      </c>
      <c r="AZ164">
        <v>2048</v>
      </c>
      <c r="BA164">
        <v>168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CX164">
        <f>Y164*Source!I86</f>
        <v>34.223999999999997</v>
      </c>
      <c r="CY164">
        <f>AD164</f>
        <v>0</v>
      </c>
      <c r="CZ164">
        <f>AH164</f>
        <v>0</v>
      </c>
      <c r="DA164">
        <f>AL164</f>
        <v>1</v>
      </c>
      <c r="DB164">
        <v>0</v>
      </c>
    </row>
    <row r="165" spans="1:106" x14ac:dyDescent="0.2">
      <c r="A165">
        <f>ROW(Source!A86)</f>
        <v>86</v>
      </c>
      <c r="B165">
        <v>28925307</v>
      </c>
      <c r="C165">
        <v>28925762</v>
      </c>
      <c r="D165">
        <v>28336687</v>
      </c>
      <c r="E165">
        <v>1</v>
      </c>
      <c r="F165">
        <v>1</v>
      </c>
      <c r="G165">
        <v>1</v>
      </c>
      <c r="H165">
        <v>2</v>
      </c>
      <c r="I165" t="s">
        <v>479</v>
      </c>
      <c r="J165" t="s">
        <v>480</v>
      </c>
      <c r="K165" t="s">
        <v>481</v>
      </c>
      <c r="L165">
        <v>1368</v>
      </c>
      <c r="N165">
        <v>1011</v>
      </c>
      <c r="O165" t="s">
        <v>366</v>
      </c>
      <c r="P165" t="s">
        <v>366</v>
      </c>
      <c r="Q165">
        <v>1</v>
      </c>
      <c r="W165">
        <v>0</v>
      </c>
      <c r="X165">
        <v>1922779253</v>
      </c>
      <c r="Y165">
        <v>2.052</v>
      </c>
      <c r="AA165">
        <v>0</v>
      </c>
      <c r="AB165">
        <v>113.19</v>
      </c>
      <c r="AC165">
        <v>11.84</v>
      </c>
      <c r="AD165">
        <v>0</v>
      </c>
      <c r="AE165">
        <v>0</v>
      </c>
      <c r="AF165">
        <v>113.19</v>
      </c>
      <c r="AG165">
        <v>11.84</v>
      </c>
      <c r="AH165">
        <v>0</v>
      </c>
      <c r="AI165">
        <v>1</v>
      </c>
      <c r="AJ165">
        <v>1</v>
      </c>
      <c r="AK165">
        <v>1</v>
      </c>
      <c r="AL165">
        <v>1</v>
      </c>
      <c r="AN165">
        <v>0</v>
      </c>
      <c r="AO165">
        <v>1</v>
      </c>
      <c r="AP165">
        <v>1</v>
      </c>
      <c r="AQ165">
        <v>0</v>
      </c>
      <c r="AR165">
        <v>0</v>
      </c>
      <c r="AS165" t="s">
        <v>719</v>
      </c>
      <c r="AT165">
        <v>3.42</v>
      </c>
      <c r="AU165" t="s">
        <v>63</v>
      </c>
      <c r="AV165">
        <v>0</v>
      </c>
      <c r="AW165">
        <v>2</v>
      </c>
      <c r="AX165">
        <v>28925784</v>
      </c>
      <c r="AY165">
        <v>1</v>
      </c>
      <c r="AZ165">
        <v>0</v>
      </c>
      <c r="BA165">
        <v>169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CX165">
        <f>Y165*Source!I86</f>
        <v>18.878399999999999</v>
      </c>
      <c r="CY165">
        <f t="shared" ref="CY165:CY172" si="12">AB165</f>
        <v>113.19</v>
      </c>
      <c r="CZ165">
        <f t="shared" ref="CZ165:CZ172" si="13">AF165</f>
        <v>113.19</v>
      </c>
      <c r="DA165">
        <f t="shared" ref="DA165:DA172" si="14">AJ165</f>
        <v>1</v>
      </c>
      <c r="DB165">
        <v>0</v>
      </c>
    </row>
    <row r="166" spans="1:106" x14ac:dyDescent="0.2">
      <c r="A166">
        <f>ROW(Source!A86)</f>
        <v>86</v>
      </c>
      <c r="B166">
        <v>28925307</v>
      </c>
      <c r="C166">
        <v>28925762</v>
      </c>
      <c r="D166">
        <v>28336862</v>
      </c>
      <c r="E166">
        <v>1</v>
      </c>
      <c r="F166">
        <v>1</v>
      </c>
      <c r="G166">
        <v>1</v>
      </c>
      <c r="H166">
        <v>2</v>
      </c>
      <c r="I166" t="s">
        <v>482</v>
      </c>
      <c r="J166" t="s">
        <v>483</v>
      </c>
      <c r="K166" t="s">
        <v>484</v>
      </c>
      <c r="L166">
        <v>1368</v>
      </c>
      <c r="N166">
        <v>1011</v>
      </c>
      <c r="O166" t="s">
        <v>366</v>
      </c>
      <c r="P166" t="s">
        <v>366</v>
      </c>
      <c r="Q166">
        <v>1</v>
      </c>
      <c r="W166">
        <v>0</v>
      </c>
      <c r="X166">
        <v>-1684488578</v>
      </c>
      <c r="Y166">
        <v>5.3999999999999999E-2</v>
      </c>
      <c r="AA166">
        <v>0</v>
      </c>
      <c r="AB166">
        <v>6.99</v>
      </c>
      <c r="AC166">
        <v>0</v>
      </c>
      <c r="AD166">
        <v>0</v>
      </c>
      <c r="AE166">
        <v>0</v>
      </c>
      <c r="AF166">
        <v>6.99</v>
      </c>
      <c r="AG166">
        <v>0</v>
      </c>
      <c r="AH166">
        <v>0</v>
      </c>
      <c r="AI166">
        <v>1</v>
      </c>
      <c r="AJ166">
        <v>1</v>
      </c>
      <c r="AK166">
        <v>1</v>
      </c>
      <c r="AL166">
        <v>1</v>
      </c>
      <c r="AN166">
        <v>0</v>
      </c>
      <c r="AO166">
        <v>1</v>
      </c>
      <c r="AP166">
        <v>1</v>
      </c>
      <c r="AQ166">
        <v>0</v>
      </c>
      <c r="AR166">
        <v>0</v>
      </c>
      <c r="AS166" t="s">
        <v>719</v>
      </c>
      <c r="AT166">
        <v>0.09</v>
      </c>
      <c r="AU166" t="s">
        <v>63</v>
      </c>
      <c r="AV166">
        <v>0</v>
      </c>
      <c r="AW166">
        <v>2</v>
      </c>
      <c r="AX166">
        <v>28925785</v>
      </c>
      <c r="AY166">
        <v>1</v>
      </c>
      <c r="AZ166">
        <v>0</v>
      </c>
      <c r="BA166">
        <v>170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X166">
        <f>Y166*Source!I86</f>
        <v>0.49679999999999996</v>
      </c>
      <c r="CY166">
        <f t="shared" si="12"/>
        <v>6.99</v>
      </c>
      <c r="CZ166">
        <f t="shared" si="13"/>
        <v>6.99</v>
      </c>
      <c r="DA166">
        <f t="shared" si="14"/>
        <v>1</v>
      </c>
      <c r="DB166">
        <v>0</v>
      </c>
    </row>
    <row r="167" spans="1:106" x14ac:dyDescent="0.2">
      <c r="A167">
        <f>ROW(Source!A86)</f>
        <v>86</v>
      </c>
      <c r="B167">
        <v>28925307</v>
      </c>
      <c r="C167">
        <v>28925762</v>
      </c>
      <c r="D167">
        <v>28337603</v>
      </c>
      <c r="E167">
        <v>1</v>
      </c>
      <c r="F167">
        <v>1</v>
      </c>
      <c r="G167">
        <v>1</v>
      </c>
      <c r="H167">
        <v>2</v>
      </c>
      <c r="I167" t="s">
        <v>485</v>
      </c>
      <c r="J167" t="s">
        <v>486</v>
      </c>
      <c r="K167" t="s">
        <v>487</v>
      </c>
      <c r="L167">
        <v>1368</v>
      </c>
      <c r="N167">
        <v>1011</v>
      </c>
      <c r="O167" t="s">
        <v>366</v>
      </c>
      <c r="P167" t="s">
        <v>366</v>
      </c>
      <c r="Q167">
        <v>1</v>
      </c>
      <c r="W167">
        <v>0</v>
      </c>
      <c r="X167">
        <v>783996961</v>
      </c>
      <c r="Y167">
        <v>3.5999999999999997E-2</v>
      </c>
      <c r="AA167">
        <v>0</v>
      </c>
      <c r="AB167">
        <v>156.78</v>
      </c>
      <c r="AC167">
        <v>12.63</v>
      </c>
      <c r="AD167">
        <v>0</v>
      </c>
      <c r="AE167">
        <v>0</v>
      </c>
      <c r="AF167">
        <v>156.78</v>
      </c>
      <c r="AG167">
        <v>12.63</v>
      </c>
      <c r="AH167">
        <v>0</v>
      </c>
      <c r="AI167">
        <v>1</v>
      </c>
      <c r="AJ167">
        <v>1</v>
      </c>
      <c r="AK167">
        <v>1</v>
      </c>
      <c r="AL167">
        <v>1</v>
      </c>
      <c r="AN167">
        <v>0</v>
      </c>
      <c r="AO167">
        <v>1</v>
      </c>
      <c r="AP167">
        <v>1</v>
      </c>
      <c r="AQ167">
        <v>0</v>
      </c>
      <c r="AR167">
        <v>0</v>
      </c>
      <c r="AS167" t="s">
        <v>719</v>
      </c>
      <c r="AT167">
        <v>0.06</v>
      </c>
      <c r="AU167" t="s">
        <v>63</v>
      </c>
      <c r="AV167">
        <v>0</v>
      </c>
      <c r="AW167">
        <v>2</v>
      </c>
      <c r="AX167">
        <v>28925786</v>
      </c>
      <c r="AY167">
        <v>1</v>
      </c>
      <c r="AZ167">
        <v>0</v>
      </c>
      <c r="BA167">
        <v>171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X167">
        <f>Y167*Source!I86</f>
        <v>0.33119999999999994</v>
      </c>
      <c r="CY167">
        <f t="shared" si="12"/>
        <v>156.78</v>
      </c>
      <c r="CZ167">
        <f t="shared" si="13"/>
        <v>156.78</v>
      </c>
      <c r="DA167">
        <f t="shared" si="14"/>
        <v>1</v>
      </c>
      <c r="DB167">
        <v>0</v>
      </c>
    </row>
    <row r="168" spans="1:106" x14ac:dyDescent="0.2">
      <c r="A168">
        <f>ROW(Source!A86)</f>
        <v>86</v>
      </c>
      <c r="B168">
        <v>28925307</v>
      </c>
      <c r="C168">
        <v>28925762</v>
      </c>
      <c r="D168">
        <v>28337857</v>
      </c>
      <c r="E168">
        <v>1</v>
      </c>
      <c r="F168">
        <v>1</v>
      </c>
      <c r="G168">
        <v>1</v>
      </c>
      <c r="H168">
        <v>2</v>
      </c>
      <c r="I168" t="s">
        <v>488</v>
      </c>
      <c r="J168" t="s">
        <v>489</v>
      </c>
      <c r="K168" t="s">
        <v>490</v>
      </c>
      <c r="L168">
        <v>1368</v>
      </c>
      <c r="N168">
        <v>1011</v>
      </c>
      <c r="O168" t="s">
        <v>366</v>
      </c>
      <c r="P168" t="s">
        <v>366</v>
      </c>
      <c r="Q168">
        <v>1</v>
      </c>
      <c r="W168">
        <v>0</v>
      </c>
      <c r="X168">
        <v>-2019686133</v>
      </c>
      <c r="Y168">
        <v>7.8E-2</v>
      </c>
      <c r="AA168">
        <v>0</v>
      </c>
      <c r="AB168">
        <v>127.86</v>
      </c>
      <c r="AC168">
        <v>11.84</v>
      </c>
      <c r="AD168">
        <v>0</v>
      </c>
      <c r="AE168">
        <v>0</v>
      </c>
      <c r="AF168">
        <v>127.86</v>
      </c>
      <c r="AG168">
        <v>11.84</v>
      </c>
      <c r="AH168">
        <v>0</v>
      </c>
      <c r="AI168">
        <v>1</v>
      </c>
      <c r="AJ168">
        <v>1</v>
      </c>
      <c r="AK168">
        <v>1</v>
      </c>
      <c r="AL168">
        <v>1</v>
      </c>
      <c r="AN168">
        <v>0</v>
      </c>
      <c r="AO168">
        <v>1</v>
      </c>
      <c r="AP168">
        <v>1</v>
      </c>
      <c r="AQ168">
        <v>0</v>
      </c>
      <c r="AR168">
        <v>0</v>
      </c>
      <c r="AS168" t="s">
        <v>719</v>
      </c>
      <c r="AT168">
        <v>0.13</v>
      </c>
      <c r="AU168" t="s">
        <v>63</v>
      </c>
      <c r="AV168">
        <v>0</v>
      </c>
      <c r="AW168">
        <v>2</v>
      </c>
      <c r="AX168">
        <v>28925787</v>
      </c>
      <c r="AY168">
        <v>1</v>
      </c>
      <c r="AZ168">
        <v>0</v>
      </c>
      <c r="BA168">
        <v>172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X168">
        <f>Y168*Source!I86</f>
        <v>0.7175999999999999</v>
      </c>
      <c r="CY168">
        <f t="shared" si="12"/>
        <v>127.86</v>
      </c>
      <c r="CZ168">
        <f t="shared" si="13"/>
        <v>127.86</v>
      </c>
      <c r="DA168">
        <f t="shared" si="14"/>
        <v>1</v>
      </c>
      <c r="DB168">
        <v>0</v>
      </c>
    </row>
    <row r="169" spans="1:106" x14ac:dyDescent="0.2">
      <c r="A169">
        <f>ROW(Source!A86)</f>
        <v>86</v>
      </c>
      <c r="B169">
        <v>28925307</v>
      </c>
      <c r="C169">
        <v>28925762</v>
      </c>
      <c r="D169">
        <v>28337866</v>
      </c>
      <c r="E169">
        <v>1</v>
      </c>
      <c r="F169">
        <v>1</v>
      </c>
      <c r="G169">
        <v>1</v>
      </c>
      <c r="H169">
        <v>2</v>
      </c>
      <c r="I169" t="s">
        <v>491</v>
      </c>
      <c r="J169" t="s">
        <v>492</v>
      </c>
      <c r="K169" t="s">
        <v>493</v>
      </c>
      <c r="L169">
        <v>1368</v>
      </c>
      <c r="N169">
        <v>1011</v>
      </c>
      <c r="O169" t="s">
        <v>366</v>
      </c>
      <c r="P169" t="s">
        <v>366</v>
      </c>
      <c r="Q169">
        <v>1</v>
      </c>
      <c r="W169">
        <v>0</v>
      </c>
      <c r="X169">
        <v>1232549298</v>
      </c>
      <c r="Y169">
        <v>7.8E-2</v>
      </c>
      <c r="AA169">
        <v>0</v>
      </c>
      <c r="AB169">
        <v>12</v>
      </c>
      <c r="AC169">
        <v>0</v>
      </c>
      <c r="AD169">
        <v>0</v>
      </c>
      <c r="AE169">
        <v>0</v>
      </c>
      <c r="AF169">
        <v>12</v>
      </c>
      <c r="AG169">
        <v>0</v>
      </c>
      <c r="AH169">
        <v>0</v>
      </c>
      <c r="AI169">
        <v>1</v>
      </c>
      <c r="AJ169">
        <v>1</v>
      </c>
      <c r="AK169">
        <v>1</v>
      </c>
      <c r="AL169">
        <v>1</v>
      </c>
      <c r="AN169">
        <v>0</v>
      </c>
      <c r="AO169">
        <v>1</v>
      </c>
      <c r="AP169">
        <v>1</v>
      </c>
      <c r="AQ169">
        <v>0</v>
      </c>
      <c r="AR169">
        <v>0</v>
      </c>
      <c r="AS169" t="s">
        <v>719</v>
      </c>
      <c r="AT169">
        <v>0.13</v>
      </c>
      <c r="AU169" t="s">
        <v>63</v>
      </c>
      <c r="AV169">
        <v>0</v>
      </c>
      <c r="AW169">
        <v>2</v>
      </c>
      <c r="AX169">
        <v>28925788</v>
      </c>
      <c r="AY169">
        <v>1</v>
      </c>
      <c r="AZ169">
        <v>0</v>
      </c>
      <c r="BA169">
        <v>173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X169">
        <f>Y169*Source!I86</f>
        <v>0.7175999999999999</v>
      </c>
      <c r="CY169">
        <f t="shared" si="12"/>
        <v>12</v>
      </c>
      <c r="CZ169">
        <f t="shared" si="13"/>
        <v>12</v>
      </c>
      <c r="DA169">
        <f t="shared" si="14"/>
        <v>1</v>
      </c>
      <c r="DB169">
        <v>0</v>
      </c>
    </row>
    <row r="170" spans="1:106" x14ac:dyDescent="0.2">
      <c r="A170">
        <f>ROW(Source!A86)</f>
        <v>86</v>
      </c>
      <c r="B170">
        <v>28925307</v>
      </c>
      <c r="C170">
        <v>28925762</v>
      </c>
      <c r="D170">
        <v>28337996</v>
      </c>
      <c r="E170">
        <v>1</v>
      </c>
      <c r="F170">
        <v>1</v>
      </c>
      <c r="G170">
        <v>1</v>
      </c>
      <c r="H170">
        <v>2</v>
      </c>
      <c r="I170" t="s">
        <v>494</v>
      </c>
      <c r="J170" t="s">
        <v>495</v>
      </c>
      <c r="K170" t="s">
        <v>496</v>
      </c>
      <c r="L170">
        <v>1368</v>
      </c>
      <c r="N170">
        <v>1011</v>
      </c>
      <c r="O170" t="s">
        <v>366</v>
      </c>
      <c r="P170" t="s">
        <v>366</v>
      </c>
      <c r="Q170">
        <v>1</v>
      </c>
      <c r="W170">
        <v>0</v>
      </c>
      <c r="X170">
        <v>2006915083</v>
      </c>
      <c r="Y170">
        <v>6.6000000000000003E-2</v>
      </c>
      <c r="AA170">
        <v>0</v>
      </c>
      <c r="AB170">
        <v>7.52</v>
      </c>
      <c r="AC170">
        <v>0</v>
      </c>
      <c r="AD170">
        <v>0</v>
      </c>
      <c r="AE170">
        <v>0</v>
      </c>
      <c r="AF170">
        <v>7.52</v>
      </c>
      <c r="AG170">
        <v>0</v>
      </c>
      <c r="AH170">
        <v>0</v>
      </c>
      <c r="AI170">
        <v>1</v>
      </c>
      <c r="AJ170">
        <v>1</v>
      </c>
      <c r="AK170">
        <v>1</v>
      </c>
      <c r="AL170">
        <v>1</v>
      </c>
      <c r="AN170">
        <v>0</v>
      </c>
      <c r="AO170">
        <v>1</v>
      </c>
      <c r="AP170">
        <v>1</v>
      </c>
      <c r="AQ170">
        <v>0</v>
      </c>
      <c r="AR170">
        <v>0</v>
      </c>
      <c r="AS170" t="s">
        <v>719</v>
      </c>
      <c r="AT170">
        <v>0.11</v>
      </c>
      <c r="AU170" t="s">
        <v>63</v>
      </c>
      <c r="AV170">
        <v>0</v>
      </c>
      <c r="AW170">
        <v>2</v>
      </c>
      <c r="AX170">
        <v>28925789</v>
      </c>
      <c r="AY170">
        <v>1</v>
      </c>
      <c r="AZ170">
        <v>0</v>
      </c>
      <c r="BA170">
        <v>174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X170">
        <f>Y170*Source!I86</f>
        <v>0.60719999999999996</v>
      </c>
      <c r="CY170">
        <f t="shared" si="12"/>
        <v>7.52</v>
      </c>
      <c r="CZ170">
        <f t="shared" si="13"/>
        <v>7.52</v>
      </c>
      <c r="DA170">
        <f t="shared" si="14"/>
        <v>1</v>
      </c>
      <c r="DB170">
        <v>0</v>
      </c>
    </row>
    <row r="171" spans="1:106" x14ac:dyDescent="0.2">
      <c r="A171">
        <f>ROW(Source!A86)</f>
        <v>86</v>
      </c>
      <c r="B171">
        <v>28925307</v>
      </c>
      <c r="C171">
        <v>28925762</v>
      </c>
      <c r="D171">
        <v>28338136</v>
      </c>
      <c r="E171">
        <v>1</v>
      </c>
      <c r="F171">
        <v>1</v>
      </c>
      <c r="G171">
        <v>1</v>
      </c>
      <c r="H171">
        <v>2</v>
      </c>
      <c r="I171" t="s">
        <v>401</v>
      </c>
      <c r="J171" t="s">
        <v>402</v>
      </c>
      <c r="K171" t="s">
        <v>403</v>
      </c>
      <c r="L171">
        <v>1368</v>
      </c>
      <c r="N171">
        <v>1011</v>
      </c>
      <c r="O171" t="s">
        <v>366</v>
      </c>
      <c r="P171" t="s">
        <v>366</v>
      </c>
      <c r="Q171">
        <v>1</v>
      </c>
      <c r="W171">
        <v>0</v>
      </c>
      <c r="X171">
        <v>-1277097320</v>
      </c>
      <c r="Y171">
        <v>5.61</v>
      </c>
      <c r="AA171">
        <v>0</v>
      </c>
      <c r="AB171">
        <v>8.68</v>
      </c>
      <c r="AC171">
        <v>0</v>
      </c>
      <c r="AD171">
        <v>0</v>
      </c>
      <c r="AE171">
        <v>0</v>
      </c>
      <c r="AF171">
        <v>8.68</v>
      </c>
      <c r="AG171">
        <v>0</v>
      </c>
      <c r="AH171">
        <v>0</v>
      </c>
      <c r="AI171">
        <v>1</v>
      </c>
      <c r="AJ171">
        <v>1</v>
      </c>
      <c r="AK171">
        <v>1</v>
      </c>
      <c r="AL171">
        <v>1</v>
      </c>
      <c r="AN171">
        <v>0</v>
      </c>
      <c r="AO171">
        <v>1</v>
      </c>
      <c r="AP171">
        <v>1</v>
      </c>
      <c r="AQ171">
        <v>0</v>
      </c>
      <c r="AR171">
        <v>0</v>
      </c>
      <c r="AS171" t="s">
        <v>719</v>
      </c>
      <c r="AT171">
        <v>9.35</v>
      </c>
      <c r="AU171" t="s">
        <v>63</v>
      </c>
      <c r="AV171">
        <v>0</v>
      </c>
      <c r="AW171">
        <v>2</v>
      </c>
      <c r="AX171">
        <v>28925790</v>
      </c>
      <c r="AY171">
        <v>1</v>
      </c>
      <c r="AZ171">
        <v>0</v>
      </c>
      <c r="BA171">
        <v>175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X171">
        <f>Y171*Source!I86</f>
        <v>51.612000000000002</v>
      </c>
      <c r="CY171">
        <f t="shared" si="12"/>
        <v>8.68</v>
      </c>
      <c r="CZ171">
        <f t="shared" si="13"/>
        <v>8.68</v>
      </c>
      <c r="DA171">
        <f t="shared" si="14"/>
        <v>1</v>
      </c>
      <c r="DB171">
        <v>0</v>
      </c>
    </row>
    <row r="172" spans="1:106" x14ac:dyDescent="0.2">
      <c r="A172">
        <f>ROW(Source!A86)</f>
        <v>86</v>
      </c>
      <c r="B172">
        <v>28925307</v>
      </c>
      <c r="C172">
        <v>28925762</v>
      </c>
      <c r="D172">
        <v>28338781</v>
      </c>
      <c r="E172">
        <v>1</v>
      </c>
      <c r="F172">
        <v>1</v>
      </c>
      <c r="G172">
        <v>1</v>
      </c>
      <c r="H172">
        <v>2</v>
      </c>
      <c r="I172" t="s">
        <v>497</v>
      </c>
      <c r="J172" t="s">
        <v>498</v>
      </c>
      <c r="K172" t="s">
        <v>499</v>
      </c>
      <c r="L172">
        <v>1368</v>
      </c>
      <c r="N172">
        <v>1011</v>
      </c>
      <c r="O172" t="s">
        <v>366</v>
      </c>
      <c r="P172" t="s">
        <v>366</v>
      </c>
      <c r="Q172">
        <v>1</v>
      </c>
      <c r="W172">
        <v>0</v>
      </c>
      <c r="X172">
        <v>1984034196</v>
      </c>
      <c r="Y172">
        <v>6.6000000000000003E-2</v>
      </c>
      <c r="AA172">
        <v>0</v>
      </c>
      <c r="AB172">
        <v>18.489999999999998</v>
      </c>
      <c r="AC172">
        <v>10.130000000000001</v>
      </c>
      <c r="AD172">
        <v>0</v>
      </c>
      <c r="AE172">
        <v>0</v>
      </c>
      <c r="AF172">
        <v>18.489999999999998</v>
      </c>
      <c r="AG172">
        <v>10.130000000000001</v>
      </c>
      <c r="AH172">
        <v>0</v>
      </c>
      <c r="AI172">
        <v>1</v>
      </c>
      <c r="AJ172">
        <v>1</v>
      </c>
      <c r="AK172">
        <v>1</v>
      </c>
      <c r="AL172">
        <v>1</v>
      </c>
      <c r="AN172">
        <v>0</v>
      </c>
      <c r="AO172">
        <v>1</v>
      </c>
      <c r="AP172">
        <v>1</v>
      </c>
      <c r="AQ172">
        <v>0</v>
      </c>
      <c r="AR172">
        <v>0</v>
      </c>
      <c r="AS172" t="s">
        <v>719</v>
      </c>
      <c r="AT172">
        <v>0.11</v>
      </c>
      <c r="AU172" t="s">
        <v>63</v>
      </c>
      <c r="AV172">
        <v>0</v>
      </c>
      <c r="AW172">
        <v>2</v>
      </c>
      <c r="AX172">
        <v>28925791</v>
      </c>
      <c r="AY172">
        <v>1</v>
      </c>
      <c r="AZ172">
        <v>0</v>
      </c>
      <c r="BA172">
        <v>176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CX172">
        <f>Y172*Source!I86</f>
        <v>0.60719999999999996</v>
      </c>
      <c r="CY172">
        <f t="shared" si="12"/>
        <v>18.489999999999998</v>
      </c>
      <c r="CZ172">
        <f t="shared" si="13"/>
        <v>18.489999999999998</v>
      </c>
      <c r="DA172">
        <f t="shared" si="14"/>
        <v>1</v>
      </c>
      <c r="DB172">
        <v>0</v>
      </c>
    </row>
    <row r="173" spans="1:106" x14ac:dyDescent="0.2">
      <c r="A173">
        <f>ROW(Source!A86)</f>
        <v>86</v>
      </c>
      <c r="B173">
        <v>28925307</v>
      </c>
      <c r="C173">
        <v>28925762</v>
      </c>
      <c r="D173">
        <v>28251457</v>
      </c>
      <c r="E173">
        <v>1</v>
      </c>
      <c r="F173">
        <v>1</v>
      </c>
      <c r="G173">
        <v>1</v>
      </c>
      <c r="H173">
        <v>3</v>
      </c>
      <c r="I173" t="s">
        <v>500</v>
      </c>
      <c r="J173" t="s">
        <v>501</v>
      </c>
      <c r="K173" t="s">
        <v>502</v>
      </c>
      <c r="L173">
        <v>1339</v>
      </c>
      <c r="N173">
        <v>1007</v>
      </c>
      <c r="O173" t="s">
        <v>742</v>
      </c>
      <c r="P173" t="s">
        <v>742</v>
      </c>
      <c r="Q173">
        <v>1</v>
      </c>
      <c r="W173">
        <v>0</v>
      </c>
      <c r="X173">
        <v>-1718793076</v>
      </c>
      <c r="Y173">
        <v>0</v>
      </c>
      <c r="AA173">
        <v>23.41</v>
      </c>
      <c r="AB173">
        <v>0</v>
      </c>
      <c r="AC173">
        <v>0</v>
      </c>
      <c r="AD173">
        <v>0</v>
      </c>
      <c r="AE173">
        <v>23.41</v>
      </c>
      <c r="AF173">
        <v>0</v>
      </c>
      <c r="AG173">
        <v>0</v>
      </c>
      <c r="AH173">
        <v>0</v>
      </c>
      <c r="AI173">
        <v>1</v>
      </c>
      <c r="AJ173">
        <v>1</v>
      </c>
      <c r="AK173">
        <v>1</v>
      </c>
      <c r="AL173">
        <v>1</v>
      </c>
      <c r="AN173">
        <v>0</v>
      </c>
      <c r="AO173">
        <v>1</v>
      </c>
      <c r="AP173">
        <v>1</v>
      </c>
      <c r="AQ173">
        <v>0</v>
      </c>
      <c r="AR173">
        <v>0</v>
      </c>
      <c r="AS173" t="s">
        <v>719</v>
      </c>
      <c r="AT173">
        <v>0.61</v>
      </c>
      <c r="AU173" t="s">
        <v>758</v>
      </c>
      <c r="AV173">
        <v>0</v>
      </c>
      <c r="AW173">
        <v>2</v>
      </c>
      <c r="AX173">
        <v>28925792</v>
      </c>
      <c r="AY173">
        <v>1</v>
      </c>
      <c r="AZ173">
        <v>0</v>
      </c>
      <c r="BA173">
        <v>177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X173">
        <f>Y173*Source!I86</f>
        <v>0</v>
      </c>
      <c r="CY173">
        <f t="shared" ref="CY173:CY181" si="15">AA173</f>
        <v>23.41</v>
      </c>
      <c r="CZ173">
        <f t="shared" ref="CZ173:CZ181" si="16">AE173</f>
        <v>23.41</v>
      </c>
      <c r="DA173">
        <f t="shared" ref="DA173:DA181" si="17">AI173</f>
        <v>1</v>
      </c>
      <c r="DB173">
        <v>0</v>
      </c>
    </row>
    <row r="174" spans="1:106" x14ac:dyDescent="0.2">
      <c r="A174">
        <f>ROW(Source!A86)</f>
        <v>86</v>
      </c>
      <c r="B174">
        <v>28925307</v>
      </c>
      <c r="C174">
        <v>28925762</v>
      </c>
      <c r="D174">
        <v>28251479</v>
      </c>
      <c r="E174">
        <v>1</v>
      </c>
      <c r="F174">
        <v>1</v>
      </c>
      <c r="G174">
        <v>1</v>
      </c>
      <c r="H174">
        <v>3</v>
      </c>
      <c r="I174" t="s">
        <v>503</v>
      </c>
      <c r="J174" t="s">
        <v>504</v>
      </c>
      <c r="K174" t="s">
        <v>505</v>
      </c>
      <c r="L174">
        <v>1339</v>
      </c>
      <c r="N174">
        <v>1007</v>
      </c>
      <c r="O174" t="s">
        <v>742</v>
      </c>
      <c r="P174" t="s">
        <v>742</v>
      </c>
      <c r="Q174">
        <v>1</v>
      </c>
      <c r="W174">
        <v>0</v>
      </c>
      <c r="X174">
        <v>1597319531</v>
      </c>
      <c r="Y174">
        <v>0</v>
      </c>
      <c r="AA174">
        <v>8.7899999999999991</v>
      </c>
      <c r="AB174">
        <v>0</v>
      </c>
      <c r="AC174">
        <v>0</v>
      </c>
      <c r="AD174">
        <v>0</v>
      </c>
      <c r="AE174">
        <v>8.7899999999999991</v>
      </c>
      <c r="AF174">
        <v>0</v>
      </c>
      <c r="AG174">
        <v>0</v>
      </c>
      <c r="AH174">
        <v>0</v>
      </c>
      <c r="AI174">
        <v>1</v>
      </c>
      <c r="AJ174">
        <v>1</v>
      </c>
      <c r="AK174">
        <v>1</v>
      </c>
      <c r="AL174">
        <v>1</v>
      </c>
      <c r="AN174">
        <v>0</v>
      </c>
      <c r="AO174">
        <v>1</v>
      </c>
      <c r="AP174">
        <v>1</v>
      </c>
      <c r="AQ174">
        <v>0</v>
      </c>
      <c r="AR174">
        <v>0</v>
      </c>
      <c r="AS174" t="s">
        <v>719</v>
      </c>
      <c r="AT174">
        <v>1.95</v>
      </c>
      <c r="AU174" t="s">
        <v>758</v>
      </c>
      <c r="AV174">
        <v>0</v>
      </c>
      <c r="AW174">
        <v>2</v>
      </c>
      <c r="AX174">
        <v>28925793</v>
      </c>
      <c r="AY174">
        <v>1</v>
      </c>
      <c r="AZ174">
        <v>0</v>
      </c>
      <c r="BA174">
        <v>178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X174">
        <f>Y174*Source!I86</f>
        <v>0</v>
      </c>
      <c r="CY174">
        <f t="shared" si="15"/>
        <v>8.7899999999999991</v>
      </c>
      <c r="CZ174">
        <f t="shared" si="16"/>
        <v>8.7899999999999991</v>
      </c>
      <c r="DA174">
        <f t="shared" si="17"/>
        <v>1</v>
      </c>
      <c r="DB174">
        <v>0</v>
      </c>
    </row>
    <row r="175" spans="1:106" x14ac:dyDescent="0.2">
      <c r="A175">
        <f>ROW(Source!A86)</f>
        <v>86</v>
      </c>
      <c r="B175">
        <v>28925307</v>
      </c>
      <c r="C175">
        <v>28925762</v>
      </c>
      <c r="D175">
        <v>28251486</v>
      </c>
      <c r="E175">
        <v>1</v>
      </c>
      <c r="F175">
        <v>1</v>
      </c>
      <c r="G175">
        <v>1</v>
      </c>
      <c r="H175">
        <v>3</v>
      </c>
      <c r="I175" t="s">
        <v>506</v>
      </c>
      <c r="J175" t="s">
        <v>507</v>
      </c>
      <c r="K175" t="s">
        <v>508</v>
      </c>
      <c r="L175">
        <v>1346</v>
      </c>
      <c r="N175">
        <v>1009</v>
      </c>
      <c r="O175" t="s">
        <v>509</v>
      </c>
      <c r="P175" t="s">
        <v>509</v>
      </c>
      <c r="Q175">
        <v>1</v>
      </c>
      <c r="W175">
        <v>0</v>
      </c>
      <c r="X175">
        <v>-1411127917</v>
      </c>
      <c r="Y175">
        <v>0</v>
      </c>
      <c r="AA175">
        <v>4.47</v>
      </c>
      <c r="AB175">
        <v>0</v>
      </c>
      <c r="AC175">
        <v>0</v>
      </c>
      <c r="AD175">
        <v>0</v>
      </c>
      <c r="AE175">
        <v>4.47</v>
      </c>
      <c r="AF175">
        <v>0</v>
      </c>
      <c r="AG175">
        <v>0</v>
      </c>
      <c r="AH175">
        <v>0</v>
      </c>
      <c r="AI175">
        <v>1</v>
      </c>
      <c r="AJ175">
        <v>1</v>
      </c>
      <c r="AK175">
        <v>1</v>
      </c>
      <c r="AL175">
        <v>1</v>
      </c>
      <c r="AN175">
        <v>0</v>
      </c>
      <c r="AO175">
        <v>1</v>
      </c>
      <c r="AP175">
        <v>1</v>
      </c>
      <c r="AQ175">
        <v>0</v>
      </c>
      <c r="AR175">
        <v>0</v>
      </c>
      <c r="AS175" t="s">
        <v>719</v>
      </c>
      <c r="AT175">
        <v>0.55000000000000004</v>
      </c>
      <c r="AU175" t="s">
        <v>758</v>
      </c>
      <c r="AV175">
        <v>0</v>
      </c>
      <c r="AW175">
        <v>2</v>
      </c>
      <c r="AX175">
        <v>28925794</v>
      </c>
      <c r="AY175">
        <v>1</v>
      </c>
      <c r="AZ175">
        <v>0</v>
      </c>
      <c r="BA175">
        <v>179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X175">
        <f>Y175*Source!I86</f>
        <v>0</v>
      </c>
      <c r="CY175">
        <f t="shared" si="15"/>
        <v>4.47</v>
      </c>
      <c r="CZ175">
        <f t="shared" si="16"/>
        <v>4.47</v>
      </c>
      <c r="DA175">
        <f t="shared" si="17"/>
        <v>1</v>
      </c>
      <c r="DB175">
        <v>0</v>
      </c>
    </row>
    <row r="176" spans="1:106" x14ac:dyDescent="0.2">
      <c r="A176">
        <f>ROW(Source!A86)</f>
        <v>86</v>
      </c>
      <c r="B176">
        <v>28925307</v>
      </c>
      <c r="C176">
        <v>28925762</v>
      </c>
      <c r="D176">
        <v>28254721</v>
      </c>
      <c r="E176">
        <v>1</v>
      </c>
      <c r="F176">
        <v>1</v>
      </c>
      <c r="G176">
        <v>1</v>
      </c>
      <c r="H176">
        <v>3</v>
      </c>
      <c r="I176" t="s">
        <v>510</v>
      </c>
      <c r="J176" t="s">
        <v>511</v>
      </c>
      <c r="K176" t="s">
        <v>512</v>
      </c>
      <c r="L176">
        <v>1348</v>
      </c>
      <c r="N176">
        <v>1009</v>
      </c>
      <c r="O176" t="s">
        <v>61</v>
      </c>
      <c r="P176" t="s">
        <v>61</v>
      </c>
      <c r="Q176">
        <v>1000</v>
      </c>
      <c r="W176">
        <v>0</v>
      </c>
      <c r="X176">
        <v>-1204589871</v>
      </c>
      <c r="Y176">
        <v>0</v>
      </c>
      <c r="AA176">
        <v>12824.48</v>
      </c>
      <c r="AB176">
        <v>0</v>
      </c>
      <c r="AC176">
        <v>0</v>
      </c>
      <c r="AD176">
        <v>0</v>
      </c>
      <c r="AE176">
        <v>12824.48</v>
      </c>
      <c r="AF176">
        <v>0</v>
      </c>
      <c r="AG176">
        <v>0</v>
      </c>
      <c r="AH176">
        <v>0</v>
      </c>
      <c r="AI176">
        <v>1</v>
      </c>
      <c r="AJ176">
        <v>1</v>
      </c>
      <c r="AK176">
        <v>1</v>
      </c>
      <c r="AL176">
        <v>1</v>
      </c>
      <c r="AN176">
        <v>0</v>
      </c>
      <c r="AO176">
        <v>1</v>
      </c>
      <c r="AP176">
        <v>1</v>
      </c>
      <c r="AQ176">
        <v>0</v>
      </c>
      <c r="AR176">
        <v>0</v>
      </c>
      <c r="AS176" t="s">
        <v>719</v>
      </c>
      <c r="AT176">
        <v>1.1999999999999999E-3</v>
      </c>
      <c r="AU176" t="s">
        <v>758</v>
      </c>
      <c r="AV176">
        <v>0</v>
      </c>
      <c r="AW176">
        <v>2</v>
      </c>
      <c r="AX176">
        <v>28925795</v>
      </c>
      <c r="AY176">
        <v>1</v>
      </c>
      <c r="AZ176">
        <v>0</v>
      </c>
      <c r="BA176">
        <v>180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X176">
        <f>Y176*Source!I86</f>
        <v>0</v>
      </c>
      <c r="CY176">
        <f t="shared" si="15"/>
        <v>12824.48</v>
      </c>
      <c r="CZ176">
        <f t="shared" si="16"/>
        <v>12824.48</v>
      </c>
      <c r="DA176">
        <f t="shared" si="17"/>
        <v>1</v>
      </c>
      <c r="DB176">
        <v>0</v>
      </c>
    </row>
    <row r="177" spans="1:106" x14ac:dyDescent="0.2">
      <c r="A177">
        <f>ROW(Source!A86)</f>
        <v>86</v>
      </c>
      <c r="B177">
        <v>28925307</v>
      </c>
      <c r="C177">
        <v>28925762</v>
      </c>
      <c r="D177">
        <v>28276411</v>
      </c>
      <c r="E177">
        <v>1</v>
      </c>
      <c r="F177">
        <v>1</v>
      </c>
      <c r="G177">
        <v>1</v>
      </c>
      <c r="H177">
        <v>3</v>
      </c>
      <c r="I177" t="s">
        <v>513</v>
      </c>
      <c r="J177" t="s">
        <v>514</v>
      </c>
      <c r="K177" t="s">
        <v>515</v>
      </c>
      <c r="L177">
        <v>1348</v>
      </c>
      <c r="N177">
        <v>1009</v>
      </c>
      <c r="O177" t="s">
        <v>61</v>
      </c>
      <c r="P177" t="s">
        <v>61</v>
      </c>
      <c r="Q177">
        <v>1000</v>
      </c>
      <c r="W177">
        <v>0</v>
      </c>
      <c r="X177">
        <v>-1377340231</v>
      </c>
      <c r="Y177">
        <v>0</v>
      </c>
      <c r="AA177">
        <v>10175.83</v>
      </c>
      <c r="AB177">
        <v>0</v>
      </c>
      <c r="AC177">
        <v>0</v>
      </c>
      <c r="AD177">
        <v>0</v>
      </c>
      <c r="AE177">
        <v>10175.83</v>
      </c>
      <c r="AF177">
        <v>0</v>
      </c>
      <c r="AG177">
        <v>0</v>
      </c>
      <c r="AH177">
        <v>0</v>
      </c>
      <c r="AI177">
        <v>1</v>
      </c>
      <c r="AJ177">
        <v>1</v>
      </c>
      <c r="AK177">
        <v>1</v>
      </c>
      <c r="AL177">
        <v>1</v>
      </c>
      <c r="AN177">
        <v>0</v>
      </c>
      <c r="AO177">
        <v>1</v>
      </c>
      <c r="AP177">
        <v>1</v>
      </c>
      <c r="AQ177">
        <v>0</v>
      </c>
      <c r="AR177">
        <v>0</v>
      </c>
      <c r="AS177" t="s">
        <v>719</v>
      </c>
      <c r="AT177">
        <v>0.01</v>
      </c>
      <c r="AU177" t="s">
        <v>758</v>
      </c>
      <c r="AV177">
        <v>0</v>
      </c>
      <c r="AW177">
        <v>2</v>
      </c>
      <c r="AX177">
        <v>28925796</v>
      </c>
      <c r="AY177">
        <v>1</v>
      </c>
      <c r="AZ177">
        <v>0</v>
      </c>
      <c r="BA177">
        <v>181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X177">
        <f>Y177*Source!I86</f>
        <v>0</v>
      </c>
      <c r="CY177">
        <f t="shared" si="15"/>
        <v>10175.83</v>
      </c>
      <c r="CZ177">
        <f t="shared" si="16"/>
        <v>10175.83</v>
      </c>
      <c r="DA177">
        <f t="shared" si="17"/>
        <v>1</v>
      </c>
      <c r="DB177">
        <v>0</v>
      </c>
    </row>
    <row r="178" spans="1:106" x14ac:dyDescent="0.2">
      <c r="A178">
        <f>ROW(Source!A86)</f>
        <v>86</v>
      </c>
      <c r="B178">
        <v>28925307</v>
      </c>
      <c r="C178">
        <v>28925762</v>
      </c>
      <c r="D178">
        <v>28279355</v>
      </c>
      <c r="E178">
        <v>1</v>
      </c>
      <c r="F178">
        <v>1</v>
      </c>
      <c r="G178">
        <v>1</v>
      </c>
      <c r="H178">
        <v>3</v>
      </c>
      <c r="I178" t="s">
        <v>516</v>
      </c>
      <c r="J178" t="s">
        <v>517</v>
      </c>
      <c r="K178" t="s">
        <v>526</v>
      </c>
      <c r="L178">
        <v>1348</v>
      </c>
      <c r="N178">
        <v>1009</v>
      </c>
      <c r="O178" t="s">
        <v>61</v>
      </c>
      <c r="P178" t="s">
        <v>61</v>
      </c>
      <c r="Q178">
        <v>1000</v>
      </c>
      <c r="W178">
        <v>0</v>
      </c>
      <c r="X178">
        <v>-1448781914</v>
      </c>
      <c r="Y178">
        <v>0</v>
      </c>
      <c r="AA178">
        <v>7439.08</v>
      </c>
      <c r="AB178">
        <v>0</v>
      </c>
      <c r="AC178">
        <v>0</v>
      </c>
      <c r="AD178">
        <v>0</v>
      </c>
      <c r="AE178">
        <v>7439.08</v>
      </c>
      <c r="AF178">
        <v>0</v>
      </c>
      <c r="AG178">
        <v>0</v>
      </c>
      <c r="AH178">
        <v>0</v>
      </c>
      <c r="AI178">
        <v>1</v>
      </c>
      <c r="AJ178">
        <v>1</v>
      </c>
      <c r="AK178">
        <v>1</v>
      </c>
      <c r="AL178">
        <v>1</v>
      </c>
      <c r="AN178">
        <v>0</v>
      </c>
      <c r="AO178">
        <v>1</v>
      </c>
      <c r="AP178">
        <v>1</v>
      </c>
      <c r="AQ178">
        <v>0</v>
      </c>
      <c r="AR178">
        <v>0</v>
      </c>
      <c r="AS178" t="s">
        <v>719</v>
      </c>
      <c r="AT178">
        <v>0.01</v>
      </c>
      <c r="AU178" t="s">
        <v>758</v>
      </c>
      <c r="AV178">
        <v>0</v>
      </c>
      <c r="AW178">
        <v>2</v>
      </c>
      <c r="AX178">
        <v>28925797</v>
      </c>
      <c r="AY178">
        <v>1</v>
      </c>
      <c r="AZ178">
        <v>0</v>
      </c>
      <c r="BA178">
        <v>182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X178">
        <f>Y178*Source!I86</f>
        <v>0</v>
      </c>
      <c r="CY178">
        <f t="shared" si="15"/>
        <v>7439.08</v>
      </c>
      <c r="CZ178">
        <f t="shared" si="16"/>
        <v>7439.08</v>
      </c>
      <c r="DA178">
        <f t="shared" si="17"/>
        <v>1</v>
      </c>
      <c r="DB178">
        <v>0</v>
      </c>
    </row>
    <row r="179" spans="1:106" x14ac:dyDescent="0.2">
      <c r="A179">
        <f>ROW(Source!A86)</f>
        <v>86</v>
      </c>
      <c r="B179">
        <v>28925307</v>
      </c>
      <c r="C179">
        <v>28925762</v>
      </c>
      <c r="D179">
        <v>28279427</v>
      </c>
      <c r="E179">
        <v>1</v>
      </c>
      <c r="F179">
        <v>1</v>
      </c>
      <c r="G179">
        <v>1</v>
      </c>
      <c r="H179">
        <v>3</v>
      </c>
      <c r="I179" t="s">
        <v>527</v>
      </c>
      <c r="J179" t="s">
        <v>528</v>
      </c>
      <c r="K179" t="s">
        <v>529</v>
      </c>
      <c r="L179">
        <v>1348</v>
      </c>
      <c r="N179">
        <v>1009</v>
      </c>
      <c r="O179" t="s">
        <v>61</v>
      </c>
      <c r="P179" t="s">
        <v>61</v>
      </c>
      <c r="Q179">
        <v>1000</v>
      </c>
      <c r="W179">
        <v>0</v>
      </c>
      <c r="X179">
        <v>-1728450025</v>
      </c>
      <c r="Y179">
        <v>0</v>
      </c>
      <c r="AA179">
        <v>5343.1</v>
      </c>
      <c r="AB179">
        <v>0</v>
      </c>
      <c r="AC179">
        <v>0</v>
      </c>
      <c r="AD179">
        <v>0</v>
      </c>
      <c r="AE179">
        <v>5343.1</v>
      </c>
      <c r="AF179">
        <v>0</v>
      </c>
      <c r="AG179">
        <v>0</v>
      </c>
      <c r="AH179">
        <v>0</v>
      </c>
      <c r="AI179">
        <v>1</v>
      </c>
      <c r="AJ179">
        <v>1</v>
      </c>
      <c r="AK179">
        <v>1</v>
      </c>
      <c r="AL179">
        <v>1</v>
      </c>
      <c r="AN179">
        <v>0</v>
      </c>
      <c r="AO179">
        <v>1</v>
      </c>
      <c r="AP179">
        <v>1</v>
      </c>
      <c r="AQ179">
        <v>0</v>
      </c>
      <c r="AR179">
        <v>0</v>
      </c>
      <c r="AS179" t="s">
        <v>719</v>
      </c>
      <c r="AT179">
        <v>0.01</v>
      </c>
      <c r="AU179" t="s">
        <v>758</v>
      </c>
      <c r="AV179">
        <v>0</v>
      </c>
      <c r="AW179">
        <v>2</v>
      </c>
      <c r="AX179">
        <v>28925798</v>
      </c>
      <c r="AY179">
        <v>1</v>
      </c>
      <c r="AZ179">
        <v>0</v>
      </c>
      <c r="BA179">
        <v>183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CX179">
        <f>Y179*Source!I86</f>
        <v>0</v>
      </c>
      <c r="CY179">
        <f t="shared" si="15"/>
        <v>5343.1</v>
      </c>
      <c r="CZ179">
        <f t="shared" si="16"/>
        <v>5343.1</v>
      </c>
      <c r="DA179">
        <f t="shared" si="17"/>
        <v>1</v>
      </c>
      <c r="DB179">
        <v>0</v>
      </c>
    </row>
    <row r="180" spans="1:106" x14ac:dyDescent="0.2">
      <c r="A180">
        <f>ROW(Source!A86)</f>
        <v>86</v>
      </c>
      <c r="B180">
        <v>28925307</v>
      </c>
      <c r="C180">
        <v>28925762</v>
      </c>
      <c r="D180">
        <v>28324742</v>
      </c>
      <c r="E180">
        <v>1</v>
      </c>
      <c r="F180">
        <v>1</v>
      </c>
      <c r="G180">
        <v>1</v>
      </c>
      <c r="H180">
        <v>3</v>
      </c>
      <c r="I180" t="s">
        <v>530</v>
      </c>
      <c r="J180" t="s">
        <v>531</v>
      </c>
      <c r="K180" t="s">
        <v>532</v>
      </c>
      <c r="L180">
        <v>1354</v>
      </c>
      <c r="N180">
        <v>1010</v>
      </c>
      <c r="O180" t="s">
        <v>106</v>
      </c>
      <c r="P180" t="s">
        <v>106</v>
      </c>
      <c r="Q180">
        <v>1</v>
      </c>
      <c r="W180">
        <v>0</v>
      </c>
      <c r="X180">
        <v>576468319</v>
      </c>
      <c r="Y180">
        <v>0</v>
      </c>
      <c r="AA180">
        <v>50.93</v>
      </c>
      <c r="AB180">
        <v>0</v>
      </c>
      <c r="AC180">
        <v>0</v>
      </c>
      <c r="AD180">
        <v>0</v>
      </c>
      <c r="AE180">
        <v>50.93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N180">
        <v>0</v>
      </c>
      <c r="AO180">
        <v>1</v>
      </c>
      <c r="AP180">
        <v>1</v>
      </c>
      <c r="AQ180">
        <v>0</v>
      </c>
      <c r="AR180">
        <v>0</v>
      </c>
      <c r="AS180" t="s">
        <v>719</v>
      </c>
      <c r="AT180">
        <v>1</v>
      </c>
      <c r="AU180" t="s">
        <v>758</v>
      </c>
      <c r="AV180">
        <v>0</v>
      </c>
      <c r="AW180">
        <v>2</v>
      </c>
      <c r="AX180">
        <v>28925799</v>
      </c>
      <c r="AY180">
        <v>1</v>
      </c>
      <c r="AZ180">
        <v>0</v>
      </c>
      <c r="BA180">
        <v>184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X180">
        <f>Y180*Source!I86</f>
        <v>0</v>
      </c>
      <c r="CY180">
        <f t="shared" si="15"/>
        <v>50.93</v>
      </c>
      <c r="CZ180">
        <f t="shared" si="16"/>
        <v>50.93</v>
      </c>
      <c r="DA180">
        <f t="shared" si="17"/>
        <v>1</v>
      </c>
      <c r="DB180">
        <v>0</v>
      </c>
    </row>
    <row r="181" spans="1:106" x14ac:dyDescent="0.2">
      <c r="A181">
        <f>ROW(Source!A86)</f>
        <v>86</v>
      </c>
      <c r="B181">
        <v>28925307</v>
      </c>
      <c r="C181">
        <v>28925762</v>
      </c>
      <c r="D181">
        <v>28247531</v>
      </c>
      <c r="E181">
        <v>21</v>
      </c>
      <c r="F181">
        <v>1</v>
      </c>
      <c r="G181">
        <v>1</v>
      </c>
      <c r="H181">
        <v>3</v>
      </c>
      <c r="I181" t="s">
        <v>533</v>
      </c>
      <c r="J181" t="s">
        <v>719</v>
      </c>
      <c r="K181" t="s">
        <v>534</v>
      </c>
      <c r="L181">
        <v>1374</v>
      </c>
      <c r="N181">
        <v>1013</v>
      </c>
      <c r="O181" t="s">
        <v>535</v>
      </c>
      <c r="P181" t="s">
        <v>535</v>
      </c>
      <c r="Q181">
        <v>1</v>
      </c>
      <c r="W181">
        <v>0</v>
      </c>
      <c r="X181">
        <v>-1731369543</v>
      </c>
      <c r="Y181">
        <v>0</v>
      </c>
      <c r="AA181">
        <v>1</v>
      </c>
      <c r="AB181">
        <v>0</v>
      </c>
      <c r="AC181">
        <v>0</v>
      </c>
      <c r="AD181">
        <v>0</v>
      </c>
      <c r="AE181">
        <v>1</v>
      </c>
      <c r="AF181">
        <v>0</v>
      </c>
      <c r="AG181">
        <v>0</v>
      </c>
      <c r="AH181">
        <v>0</v>
      </c>
      <c r="AI181">
        <v>1</v>
      </c>
      <c r="AJ181">
        <v>1</v>
      </c>
      <c r="AK181">
        <v>1</v>
      </c>
      <c r="AL181">
        <v>1</v>
      </c>
      <c r="AN181">
        <v>0</v>
      </c>
      <c r="AO181">
        <v>1</v>
      </c>
      <c r="AP181">
        <v>1</v>
      </c>
      <c r="AQ181">
        <v>0</v>
      </c>
      <c r="AR181">
        <v>0</v>
      </c>
      <c r="AS181" t="s">
        <v>719</v>
      </c>
      <c r="AT181">
        <v>8.09</v>
      </c>
      <c r="AU181" t="s">
        <v>758</v>
      </c>
      <c r="AV181">
        <v>0</v>
      </c>
      <c r="AW181">
        <v>2</v>
      </c>
      <c r="AX181">
        <v>28925800</v>
      </c>
      <c r="AY181">
        <v>1</v>
      </c>
      <c r="AZ181">
        <v>0</v>
      </c>
      <c r="BA181">
        <v>185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CX181">
        <f>Y181*Source!I86</f>
        <v>0</v>
      </c>
      <c r="CY181">
        <f t="shared" si="15"/>
        <v>1</v>
      </c>
      <c r="CZ181">
        <f t="shared" si="16"/>
        <v>1</v>
      </c>
      <c r="DA181">
        <f t="shared" si="17"/>
        <v>1</v>
      </c>
      <c r="DB181">
        <v>0</v>
      </c>
    </row>
    <row r="182" spans="1:106" x14ac:dyDescent="0.2">
      <c r="A182">
        <f>ROW(Source!A87)</f>
        <v>87</v>
      </c>
      <c r="B182">
        <v>28925308</v>
      </c>
      <c r="C182">
        <v>28925762</v>
      </c>
      <c r="D182">
        <v>28424815</v>
      </c>
      <c r="E182">
        <v>1</v>
      </c>
      <c r="F182">
        <v>1</v>
      </c>
      <c r="G182">
        <v>1</v>
      </c>
      <c r="H182">
        <v>1</v>
      </c>
      <c r="I182" t="s">
        <v>477</v>
      </c>
      <c r="J182" t="s">
        <v>719</v>
      </c>
      <c r="K182" t="s">
        <v>478</v>
      </c>
      <c r="L182">
        <v>1191</v>
      </c>
      <c r="N182">
        <v>1013</v>
      </c>
      <c r="O182" t="s">
        <v>360</v>
      </c>
      <c r="P182" t="s">
        <v>360</v>
      </c>
      <c r="Q182">
        <v>1</v>
      </c>
      <c r="W182">
        <v>0</v>
      </c>
      <c r="X182">
        <v>-1674563382</v>
      </c>
      <c r="Y182">
        <v>24.84</v>
      </c>
      <c r="AA182">
        <v>0</v>
      </c>
      <c r="AB182">
        <v>0</v>
      </c>
      <c r="AC182">
        <v>0</v>
      </c>
      <c r="AD182">
        <v>181.33</v>
      </c>
      <c r="AE182">
        <v>0</v>
      </c>
      <c r="AF182">
        <v>0</v>
      </c>
      <c r="AG182">
        <v>0</v>
      </c>
      <c r="AH182">
        <v>9.77</v>
      </c>
      <c r="AI182">
        <v>1</v>
      </c>
      <c r="AJ182">
        <v>1</v>
      </c>
      <c r="AK182">
        <v>1</v>
      </c>
      <c r="AL182">
        <v>18.559999999999999</v>
      </c>
      <c r="AN182">
        <v>0</v>
      </c>
      <c r="AO182">
        <v>1</v>
      </c>
      <c r="AP182">
        <v>1</v>
      </c>
      <c r="AQ182">
        <v>0</v>
      </c>
      <c r="AR182">
        <v>0</v>
      </c>
      <c r="AS182" t="s">
        <v>719</v>
      </c>
      <c r="AT182">
        <v>41.4</v>
      </c>
      <c r="AU182" t="s">
        <v>63</v>
      </c>
      <c r="AV182">
        <v>1</v>
      </c>
      <c r="AW182">
        <v>2</v>
      </c>
      <c r="AX182">
        <v>28925782</v>
      </c>
      <c r="AY182">
        <v>1</v>
      </c>
      <c r="AZ182">
        <v>0</v>
      </c>
      <c r="BA182">
        <v>186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CX182">
        <f>Y182*Source!I87</f>
        <v>228.52799999999999</v>
      </c>
      <c r="CY182">
        <f>AD182</f>
        <v>181.33</v>
      </c>
      <c r="CZ182">
        <f>AH182</f>
        <v>9.77</v>
      </c>
      <c r="DA182">
        <f>AL182</f>
        <v>18.559999999999999</v>
      </c>
      <c r="DB182">
        <v>0</v>
      </c>
    </row>
    <row r="183" spans="1:106" x14ac:dyDescent="0.2">
      <c r="A183">
        <f>ROW(Source!A87)</f>
        <v>87</v>
      </c>
      <c r="B183">
        <v>28925308</v>
      </c>
      <c r="C183">
        <v>28925762</v>
      </c>
      <c r="D183">
        <v>28419515</v>
      </c>
      <c r="E183">
        <v>1</v>
      </c>
      <c r="F183">
        <v>1</v>
      </c>
      <c r="G183">
        <v>1</v>
      </c>
      <c r="H183">
        <v>1</v>
      </c>
      <c r="I183" t="s">
        <v>361</v>
      </c>
      <c r="J183" t="s">
        <v>719</v>
      </c>
      <c r="K183" t="s">
        <v>362</v>
      </c>
      <c r="L183">
        <v>1191</v>
      </c>
      <c r="N183">
        <v>1013</v>
      </c>
      <c r="O183" t="s">
        <v>360</v>
      </c>
      <c r="P183" t="s">
        <v>360</v>
      </c>
      <c r="Q183">
        <v>1</v>
      </c>
      <c r="W183">
        <v>0</v>
      </c>
      <c r="X183">
        <v>-383101862</v>
      </c>
      <c r="Y183">
        <v>3.72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1</v>
      </c>
      <c r="AK183">
        <v>18.559999999999999</v>
      </c>
      <c r="AL183">
        <v>1</v>
      </c>
      <c r="AN183">
        <v>0</v>
      </c>
      <c r="AO183">
        <v>1</v>
      </c>
      <c r="AP183">
        <v>0</v>
      </c>
      <c r="AQ183">
        <v>0</v>
      </c>
      <c r="AR183">
        <v>0</v>
      </c>
      <c r="AS183" t="s">
        <v>719</v>
      </c>
      <c r="AT183">
        <v>3.72</v>
      </c>
      <c r="AU183" t="s">
        <v>719</v>
      </c>
      <c r="AV183">
        <v>2</v>
      </c>
      <c r="AW183">
        <v>2</v>
      </c>
      <c r="AX183">
        <v>28925783</v>
      </c>
      <c r="AY183">
        <v>1</v>
      </c>
      <c r="AZ183">
        <v>2048</v>
      </c>
      <c r="BA183">
        <v>187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CX183">
        <f>Y183*Source!I87</f>
        <v>34.223999999999997</v>
      </c>
      <c r="CY183">
        <f>AD183</f>
        <v>0</v>
      </c>
      <c r="CZ183">
        <f>AH183</f>
        <v>0</v>
      </c>
      <c r="DA183">
        <f>AL183</f>
        <v>1</v>
      </c>
      <c r="DB183">
        <v>0</v>
      </c>
    </row>
    <row r="184" spans="1:106" x14ac:dyDescent="0.2">
      <c r="A184">
        <f>ROW(Source!A87)</f>
        <v>87</v>
      </c>
      <c r="B184">
        <v>28925308</v>
      </c>
      <c r="C184">
        <v>28925762</v>
      </c>
      <c r="D184">
        <v>28336687</v>
      </c>
      <c r="E184">
        <v>1</v>
      </c>
      <c r="F184">
        <v>1</v>
      </c>
      <c r="G184">
        <v>1</v>
      </c>
      <c r="H184">
        <v>2</v>
      </c>
      <c r="I184" t="s">
        <v>479</v>
      </c>
      <c r="J184" t="s">
        <v>480</v>
      </c>
      <c r="K184" t="s">
        <v>481</v>
      </c>
      <c r="L184">
        <v>1368</v>
      </c>
      <c r="N184">
        <v>1011</v>
      </c>
      <c r="O184" t="s">
        <v>366</v>
      </c>
      <c r="P184" t="s">
        <v>366</v>
      </c>
      <c r="Q184">
        <v>1</v>
      </c>
      <c r="W184">
        <v>0</v>
      </c>
      <c r="X184">
        <v>1922779253</v>
      </c>
      <c r="Y184">
        <v>2.052</v>
      </c>
      <c r="AA184">
        <v>0</v>
      </c>
      <c r="AB184">
        <v>871.56</v>
      </c>
      <c r="AC184">
        <v>219.75</v>
      </c>
      <c r="AD184">
        <v>0</v>
      </c>
      <c r="AE184">
        <v>0</v>
      </c>
      <c r="AF184">
        <v>113.19</v>
      </c>
      <c r="AG184">
        <v>11.84</v>
      </c>
      <c r="AH184">
        <v>0</v>
      </c>
      <c r="AI184">
        <v>1</v>
      </c>
      <c r="AJ184">
        <v>7.7</v>
      </c>
      <c r="AK184">
        <v>18.559999999999999</v>
      </c>
      <c r="AL184">
        <v>1</v>
      </c>
      <c r="AN184">
        <v>0</v>
      </c>
      <c r="AO184">
        <v>1</v>
      </c>
      <c r="AP184">
        <v>1</v>
      </c>
      <c r="AQ184">
        <v>0</v>
      </c>
      <c r="AR184">
        <v>0</v>
      </c>
      <c r="AS184" t="s">
        <v>719</v>
      </c>
      <c r="AT184">
        <v>3.42</v>
      </c>
      <c r="AU184" t="s">
        <v>63</v>
      </c>
      <c r="AV184">
        <v>0</v>
      </c>
      <c r="AW184">
        <v>2</v>
      </c>
      <c r="AX184">
        <v>28925784</v>
      </c>
      <c r="AY184">
        <v>1</v>
      </c>
      <c r="AZ184">
        <v>0</v>
      </c>
      <c r="BA184">
        <v>188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X184">
        <f>Y184*Source!I87</f>
        <v>18.878399999999999</v>
      </c>
      <c r="CY184">
        <f t="shared" ref="CY184:CY191" si="18">AB184</f>
        <v>871.56</v>
      </c>
      <c r="CZ184">
        <f t="shared" ref="CZ184:CZ191" si="19">AF184</f>
        <v>113.19</v>
      </c>
      <c r="DA184">
        <f t="shared" ref="DA184:DA191" si="20">AJ184</f>
        <v>7.7</v>
      </c>
      <c r="DB184">
        <v>0</v>
      </c>
    </row>
    <row r="185" spans="1:106" x14ac:dyDescent="0.2">
      <c r="A185">
        <f>ROW(Source!A87)</f>
        <v>87</v>
      </c>
      <c r="B185">
        <v>28925308</v>
      </c>
      <c r="C185">
        <v>28925762</v>
      </c>
      <c r="D185">
        <v>28336862</v>
      </c>
      <c r="E185">
        <v>1</v>
      </c>
      <c r="F185">
        <v>1</v>
      </c>
      <c r="G185">
        <v>1</v>
      </c>
      <c r="H185">
        <v>2</v>
      </c>
      <c r="I185" t="s">
        <v>482</v>
      </c>
      <c r="J185" t="s">
        <v>483</v>
      </c>
      <c r="K185" t="s">
        <v>484</v>
      </c>
      <c r="L185">
        <v>1368</v>
      </c>
      <c r="N185">
        <v>1011</v>
      </c>
      <c r="O185" t="s">
        <v>366</v>
      </c>
      <c r="P185" t="s">
        <v>366</v>
      </c>
      <c r="Q185">
        <v>1</v>
      </c>
      <c r="W185">
        <v>0</v>
      </c>
      <c r="X185">
        <v>-1684488578</v>
      </c>
      <c r="Y185">
        <v>5.3999999999999999E-2</v>
      </c>
      <c r="AA185">
        <v>0</v>
      </c>
      <c r="AB185">
        <v>53.82</v>
      </c>
      <c r="AC185">
        <v>0</v>
      </c>
      <c r="AD185">
        <v>0</v>
      </c>
      <c r="AE185">
        <v>0</v>
      </c>
      <c r="AF185">
        <v>6.99</v>
      </c>
      <c r="AG185">
        <v>0</v>
      </c>
      <c r="AH185">
        <v>0</v>
      </c>
      <c r="AI185">
        <v>1</v>
      </c>
      <c r="AJ185">
        <v>7.7</v>
      </c>
      <c r="AK185">
        <v>18.559999999999999</v>
      </c>
      <c r="AL185">
        <v>1</v>
      </c>
      <c r="AN185">
        <v>0</v>
      </c>
      <c r="AO185">
        <v>1</v>
      </c>
      <c r="AP185">
        <v>1</v>
      </c>
      <c r="AQ185">
        <v>0</v>
      </c>
      <c r="AR185">
        <v>0</v>
      </c>
      <c r="AS185" t="s">
        <v>719</v>
      </c>
      <c r="AT185">
        <v>0.09</v>
      </c>
      <c r="AU185" t="s">
        <v>63</v>
      </c>
      <c r="AV185">
        <v>0</v>
      </c>
      <c r="AW185">
        <v>2</v>
      </c>
      <c r="AX185">
        <v>28925785</v>
      </c>
      <c r="AY185">
        <v>1</v>
      </c>
      <c r="AZ185">
        <v>0</v>
      </c>
      <c r="BA185">
        <v>189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X185">
        <f>Y185*Source!I87</f>
        <v>0.49679999999999996</v>
      </c>
      <c r="CY185">
        <f t="shared" si="18"/>
        <v>53.82</v>
      </c>
      <c r="CZ185">
        <f t="shared" si="19"/>
        <v>6.99</v>
      </c>
      <c r="DA185">
        <f t="shared" si="20"/>
        <v>7.7</v>
      </c>
      <c r="DB185">
        <v>0</v>
      </c>
    </row>
    <row r="186" spans="1:106" x14ac:dyDescent="0.2">
      <c r="A186">
        <f>ROW(Source!A87)</f>
        <v>87</v>
      </c>
      <c r="B186">
        <v>28925308</v>
      </c>
      <c r="C186">
        <v>28925762</v>
      </c>
      <c r="D186">
        <v>28337603</v>
      </c>
      <c r="E186">
        <v>1</v>
      </c>
      <c r="F186">
        <v>1</v>
      </c>
      <c r="G186">
        <v>1</v>
      </c>
      <c r="H186">
        <v>2</v>
      </c>
      <c r="I186" t="s">
        <v>485</v>
      </c>
      <c r="J186" t="s">
        <v>486</v>
      </c>
      <c r="K186" t="s">
        <v>487</v>
      </c>
      <c r="L186">
        <v>1368</v>
      </c>
      <c r="N186">
        <v>1011</v>
      </c>
      <c r="O186" t="s">
        <v>366</v>
      </c>
      <c r="P186" t="s">
        <v>366</v>
      </c>
      <c r="Q186">
        <v>1</v>
      </c>
      <c r="W186">
        <v>0</v>
      </c>
      <c r="X186">
        <v>783996961</v>
      </c>
      <c r="Y186">
        <v>3.5999999999999997E-2</v>
      </c>
      <c r="AA186">
        <v>0</v>
      </c>
      <c r="AB186">
        <v>1207.21</v>
      </c>
      <c r="AC186">
        <v>234.41</v>
      </c>
      <c r="AD186">
        <v>0</v>
      </c>
      <c r="AE186">
        <v>0</v>
      </c>
      <c r="AF186">
        <v>156.78</v>
      </c>
      <c r="AG186">
        <v>12.63</v>
      </c>
      <c r="AH186">
        <v>0</v>
      </c>
      <c r="AI186">
        <v>1</v>
      </c>
      <c r="AJ186">
        <v>7.7</v>
      </c>
      <c r="AK186">
        <v>18.559999999999999</v>
      </c>
      <c r="AL186">
        <v>1</v>
      </c>
      <c r="AN186">
        <v>0</v>
      </c>
      <c r="AO186">
        <v>1</v>
      </c>
      <c r="AP186">
        <v>1</v>
      </c>
      <c r="AQ186">
        <v>0</v>
      </c>
      <c r="AR186">
        <v>0</v>
      </c>
      <c r="AS186" t="s">
        <v>719</v>
      </c>
      <c r="AT186">
        <v>0.06</v>
      </c>
      <c r="AU186" t="s">
        <v>63</v>
      </c>
      <c r="AV186">
        <v>0</v>
      </c>
      <c r="AW186">
        <v>2</v>
      </c>
      <c r="AX186">
        <v>28925786</v>
      </c>
      <c r="AY186">
        <v>1</v>
      </c>
      <c r="AZ186">
        <v>0</v>
      </c>
      <c r="BA186">
        <v>190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X186">
        <f>Y186*Source!I87</f>
        <v>0.33119999999999994</v>
      </c>
      <c r="CY186">
        <f t="shared" si="18"/>
        <v>1207.21</v>
      </c>
      <c r="CZ186">
        <f t="shared" si="19"/>
        <v>156.78</v>
      </c>
      <c r="DA186">
        <f t="shared" si="20"/>
        <v>7.7</v>
      </c>
      <c r="DB186">
        <v>0</v>
      </c>
    </row>
    <row r="187" spans="1:106" x14ac:dyDescent="0.2">
      <c r="A187">
        <f>ROW(Source!A87)</f>
        <v>87</v>
      </c>
      <c r="B187">
        <v>28925308</v>
      </c>
      <c r="C187">
        <v>28925762</v>
      </c>
      <c r="D187">
        <v>28337857</v>
      </c>
      <c r="E187">
        <v>1</v>
      </c>
      <c r="F187">
        <v>1</v>
      </c>
      <c r="G187">
        <v>1</v>
      </c>
      <c r="H187">
        <v>2</v>
      </c>
      <c r="I187" t="s">
        <v>488</v>
      </c>
      <c r="J187" t="s">
        <v>489</v>
      </c>
      <c r="K187" t="s">
        <v>490</v>
      </c>
      <c r="L187">
        <v>1368</v>
      </c>
      <c r="N187">
        <v>1011</v>
      </c>
      <c r="O187" t="s">
        <v>366</v>
      </c>
      <c r="P187" t="s">
        <v>366</v>
      </c>
      <c r="Q187">
        <v>1</v>
      </c>
      <c r="W187">
        <v>0</v>
      </c>
      <c r="X187">
        <v>-2019686133</v>
      </c>
      <c r="Y187">
        <v>7.8E-2</v>
      </c>
      <c r="AA187">
        <v>0</v>
      </c>
      <c r="AB187">
        <v>984.52</v>
      </c>
      <c r="AC187">
        <v>219.75</v>
      </c>
      <c r="AD187">
        <v>0</v>
      </c>
      <c r="AE187">
        <v>0</v>
      </c>
      <c r="AF187">
        <v>127.86</v>
      </c>
      <c r="AG187">
        <v>11.84</v>
      </c>
      <c r="AH187">
        <v>0</v>
      </c>
      <c r="AI187">
        <v>1</v>
      </c>
      <c r="AJ187">
        <v>7.7</v>
      </c>
      <c r="AK187">
        <v>18.559999999999999</v>
      </c>
      <c r="AL187">
        <v>1</v>
      </c>
      <c r="AN187">
        <v>0</v>
      </c>
      <c r="AO187">
        <v>1</v>
      </c>
      <c r="AP187">
        <v>1</v>
      </c>
      <c r="AQ187">
        <v>0</v>
      </c>
      <c r="AR187">
        <v>0</v>
      </c>
      <c r="AS187" t="s">
        <v>719</v>
      </c>
      <c r="AT187">
        <v>0.13</v>
      </c>
      <c r="AU187" t="s">
        <v>63</v>
      </c>
      <c r="AV187">
        <v>0</v>
      </c>
      <c r="AW187">
        <v>2</v>
      </c>
      <c r="AX187">
        <v>28925787</v>
      </c>
      <c r="AY187">
        <v>1</v>
      </c>
      <c r="AZ187">
        <v>0</v>
      </c>
      <c r="BA187">
        <v>191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X187">
        <f>Y187*Source!I87</f>
        <v>0.7175999999999999</v>
      </c>
      <c r="CY187">
        <f t="shared" si="18"/>
        <v>984.52</v>
      </c>
      <c r="CZ187">
        <f t="shared" si="19"/>
        <v>127.86</v>
      </c>
      <c r="DA187">
        <f t="shared" si="20"/>
        <v>7.7</v>
      </c>
      <c r="DB187">
        <v>0</v>
      </c>
    </row>
    <row r="188" spans="1:106" x14ac:dyDescent="0.2">
      <c r="A188">
        <f>ROW(Source!A87)</f>
        <v>87</v>
      </c>
      <c r="B188">
        <v>28925308</v>
      </c>
      <c r="C188">
        <v>28925762</v>
      </c>
      <c r="D188">
        <v>28337866</v>
      </c>
      <c r="E188">
        <v>1</v>
      </c>
      <c r="F188">
        <v>1</v>
      </c>
      <c r="G188">
        <v>1</v>
      </c>
      <c r="H188">
        <v>2</v>
      </c>
      <c r="I188" t="s">
        <v>491</v>
      </c>
      <c r="J188" t="s">
        <v>492</v>
      </c>
      <c r="K188" t="s">
        <v>493</v>
      </c>
      <c r="L188">
        <v>1368</v>
      </c>
      <c r="N188">
        <v>1011</v>
      </c>
      <c r="O188" t="s">
        <v>366</v>
      </c>
      <c r="P188" t="s">
        <v>366</v>
      </c>
      <c r="Q188">
        <v>1</v>
      </c>
      <c r="W188">
        <v>0</v>
      </c>
      <c r="X188">
        <v>1232549298</v>
      </c>
      <c r="Y188">
        <v>7.8E-2</v>
      </c>
      <c r="AA188">
        <v>0</v>
      </c>
      <c r="AB188">
        <v>92.4</v>
      </c>
      <c r="AC188">
        <v>0</v>
      </c>
      <c r="AD188">
        <v>0</v>
      </c>
      <c r="AE188">
        <v>0</v>
      </c>
      <c r="AF188">
        <v>12</v>
      </c>
      <c r="AG188">
        <v>0</v>
      </c>
      <c r="AH188">
        <v>0</v>
      </c>
      <c r="AI188">
        <v>1</v>
      </c>
      <c r="AJ188">
        <v>7.7</v>
      </c>
      <c r="AK188">
        <v>18.559999999999999</v>
      </c>
      <c r="AL188">
        <v>1</v>
      </c>
      <c r="AN188">
        <v>0</v>
      </c>
      <c r="AO188">
        <v>1</v>
      </c>
      <c r="AP188">
        <v>1</v>
      </c>
      <c r="AQ188">
        <v>0</v>
      </c>
      <c r="AR188">
        <v>0</v>
      </c>
      <c r="AS188" t="s">
        <v>719</v>
      </c>
      <c r="AT188">
        <v>0.13</v>
      </c>
      <c r="AU188" t="s">
        <v>63</v>
      </c>
      <c r="AV188">
        <v>0</v>
      </c>
      <c r="AW188">
        <v>2</v>
      </c>
      <c r="AX188">
        <v>28925788</v>
      </c>
      <c r="AY188">
        <v>1</v>
      </c>
      <c r="AZ188">
        <v>0</v>
      </c>
      <c r="BA188">
        <v>192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X188">
        <f>Y188*Source!I87</f>
        <v>0.7175999999999999</v>
      </c>
      <c r="CY188">
        <f t="shared" si="18"/>
        <v>92.4</v>
      </c>
      <c r="CZ188">
        <f t="shared" si="19"/>
        <v>12</v>
      </c>
      <c r="DA188">
        <f t="shared" si="20"/>
        <v>7.7</v>
      </c>
      <c r="DB188">
        <v>0</v>
      </c>
    </row>
    <row r="189" spans="1:106" x14ac:dyDescent="0.2">
      <c r="A189">
        <f>ROW(Source!A87)</f>
        <v>87</v>
      </c>
      <c r="B189">
        <v>28925308</v>
      </c>
      <c r="C189">
        <v>28925762</v>
      </c>
      <c r="D189">
        <v>28337996</v>
      </c>
      <c r="E189">
        <v>1</v>
      </c>
      <c r="F189">
        <v>1</v>
      </c>
      <c r="G189">
        <v>1</v>
      </c>
      <c r="H189">
        <v>2</v>
      </c>
      <c r="I189" t="s">
        <v>494</v>
      </c>
      <c r="J189" t="s">
        <v>495</v>
      </c>
      <c r="K189" t="s">
        <v>496</v>
      </c>
      <c r="L189">
        <v>1368</v>
      </c>
      <c r="N189">
        <v>1011</v>
      </c>
      <c r="O189" t="s">
        <v>366</v>
      </c>
      <c r="P189" t="s">
        <v>366</v>
      </c>
      <c r="Q189">
        <v>1</v>
      </c>
      <c r="W189">
        <v>0</v>
      </c>
      <c r="X189">
        <v>2006915083</v>
      </c>
      <c r="Y189">
        <v>6.6000000000000003E-2</v>
      </c>
      <c r="AA189">
        <v>0</v>
      </c>
      <c r="AB189">
        <v>57.9</v>
      </c>
      <c r="AC189">
        <v>0</v>
      </c>
      <c r="AD189">
        <v>0</v>
      </c>
      <c r="AE189">
        <v>0</v>
      </c>
      <c r="AF189">
        <v>7.52</v>
      </c>
      <c r="AG189">
        <v>0</v>
      </c>
      <c r="AH189">
        <v>0</v>
      </c>
      <c r="AI189">
        <v>1</v>
      </c>
      <c r="AJ189">
        <v>7.7</v>
      </c>
      <c r="AK189">
        <v>18.559999999999999</v>
      </c>
      <c r="AL189">
        <v>1</v>
      </c>
      <c r="AN189">
        <v>0</v>
      </c>
      <c r="AO189">
        <v>1</v>
      </c>
      <c r="AP189">
        <v>1</v>
      </c>
      <c r="AQ189">
        <v>0</v>
      </c>
      <c r="AR189">
        <v>0</v>
      </c>
      <c r="AS189" t="s">
        <v>719</v>
      </c>
      <c r="AT189">
        <v>0.11</v>
      </c>
      <c r="AU189" t="s">
        <v>63</v>
      </c>
      <c r="AV189">
        <v>0</v>
      </c>
      <c r="AW189">
        <v>2</v>
      </c>
      <c r="AX189">
        <v>28925789</v>
      </c>
      <c r="AY189">
        <v>1</v>
      </c>
      <c r="AZ189">
        <v>0</v>
      </c>
      <c r="BA189">
        <v>193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CX189">
        <f>Y189*Source!I87</f>
        <v>0.60719999999999996</v>
      </c>
      <c r="CY189">
        <f t="shared" si="18"/>
        <v>57.9</v>
      </c>
      <c r="CZ189">
        <f t="shared" si="19"/>
        <v>7.52</v>
      </c>
      <c r="DA189">
        <f t="shared" si="20"/>
        <v>7.7</v>
      </c>
      <c r="DB189">
        <v>0</v>
      </c>
    </row>
    <row r="190" spans="1:106" x14ac:dyDescent="0.2">
      <c r="A190">
        <f>ROW(Source!A87)</f>
        <v>87</v>
      </c>
      <c r="B190">
        <v>28925308</v>
      </c>
      <c r="C190">
        <v>28925762</v>
      </c>
      <c r="D190">
        <v>28338136</v>
      </c>
      <c r="E190">
        <v>1</v>
      </c>
      <c r="F190">
        <v>1</v>
      </c>
      <c r="G190">
        <v>1</v>
      </c>
      <c r="H190">
        <v>2</v>
      </c>
      <c r="I190" t="s">
        <v>401</v>
      </c>
      <c r="J190" t="s">
        <v>402</v>
      </c>
      <c r="K190" t="s">
        <v>403</v>
      </c>
      <c r="L190">
        <v>1368</v>
      </c>
      <c r="N190">
        <v>1011</v>
      </c>
      <c r="O190" t="s">
        <v>366</v>
      </c>
      <c r="P190" t="s">
        <v>366</v>
      </c>
      <c r="Q190">
        <v>1</v>
      </c>
      <c r="W190">
        <v>0</v>
      </c>
      <c r="X190">
        <v>-1277097320</v>
      </c>
      <c r="Y190">
        <v>5.61</v>
      </c>
      <c r="AA190">
        <v>0</v>
      </c>
      <c r="AB190">
        <v>66.84</v>
      </c>
      <c r="AC190">
        <v>0</v>
      </c>
      <c r="AD190">
        <v>0</v>
      </c>
      <c r="AE190">
        <v>0</v>
      </c>
      <c r="AF190">
        <v>8.68</v>
      </c>
      <c r="AG190">
        <v>0</v>
      </c>
      <c r="AH190">
        <v>0</v>
      </c>
      <c r="AI190">
        <v>1</v>
      </c>
      <c r="AJ190">
        <v>7.7</v>
      </c>
      <c r="AK190">
        <v>18.559999999999999</v>
      </c>
      <c r="AL190">
        <v>1</v>
      </c>
      <c r="AN190">
        <v>0</v>
      </c>
      <c r="AO190">
        <v>1</v>
      </c>
      <c r="AP190">
        <v>1</v>
      </c>
      <c r="AQ190">
        <v>0</v>
      </c>
      <c r="AR190">
        <v>0</v>
      </c>
      <c r="AS190" t="s">
        <v>719</v>
      </c>
      <c r="AT190">
        <v>9.35</v>
      </c>
      <c r="AU190" t="s">
        <v>63</v>
      </c>
      <c r="AV190">
        <v>0</v>
      </c>
      <c r="AW190">
        <v>2</v>
      </c>
      <c r="AX190">
        <v>28925790</v>
      </c>
      <c r="AY190">
        <v>1</v>
      </c>
      <c r="AZ190">
        <v>0</v>
      </c>
      <c r="BA190">
        <v>194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X190">
        <f>Y190*Source!I87</f>
        <v>51.612000000000002</v>
      </c>
      <c r="CY190">
        <f t="shared" si="18"/>
        <v>66.84</v>
      </c>
      <c r="CZ190">
        <f t="shared" si="19"/>
        <v>8.68</v>
      </c>
      <c r="DA190">
        <f t="shared" si="20"/>
        <v>7.7</v>
      </c>
      <c r="DB190">
        <v>0</v>
      </c>
    </row>
    <row r="191" spans="1:106" x14ac:dyDescent="0.2">
      <c r="A191">
        <f>ROW(Source!A87)</f>
        <v>87</v>
      </c>
      <c r="B191">
        <v>28925308</v>
      </c>
      <c r="C191">
        <v>28925762</v>
      </c>
      <c r="D191">
        <v>28338781</v>
      </c>
      <c r="E191">
        <v>1</v>
      </c>
      <c r="F191">
        <v>1</v>
      </c>
      <c r="G191">
        <v>1</v>
      </c>
      <c r="H191">
        <v>2</v>
      </c>
      <c r="I191" t="s">
        <v>497</v>
      </c>
      <c r="J191" t="s">
        <v>498</v>
      </c>
      <c r="K191" t="s">
        <v>499</v>
      </c>
      <c r="L191">
        <v>1368</v>
      </c>
      <c r="N191">
        <v>1011</v>
      </c>
      <c r="O191" t="s">
        <v>366</v>
      </c>
      <c r="P191" t="s">
        <v>366</v>
      </c>
      <c r="Q191">
        <v>1</v>
      </c>
      <c r="W191">
        <v>0</v>
      </c>
      <c r="X191">
        <v>1984034196</v>
      </c>
      <c r="Y191">
        <v>6.6000000000000003E-2</v>
      </c>
      <c r="AA191">
        <v>0</v>
      </c>
      <c r="AB191">
        <v>142.37</v>
      </c>
      <c r="AC191">
        <v>188.01</v>
      </c>
      <c r="AD191">
        <v>0</v>
      </c>
      <c r="AE191">
        <v>0</v>
      </c>
      <c r="AF191">
        <v>18.489999999999998</v>
      </c>
      <c r="AG191">
        <v>10.130000000000001</v>
      </c>
      <c r="AH191">
        <v>0</v>
      </c>
      <c r="AI191">
        <v>1</v>
      </c>
      <c r="AJ191">
        <v>7.7</v>
      </c>
      <c r="AK191">
        <v>18.559999999999999</v>
      </c>
      <c r="AL191">
        <v>1</v>
      </c>
      <c r="AN191">
        <v>0</v>
      </c>
      <c r="AO191">
        <v>1</v>
      </c>
      <c r="AP191">
        <v>1</v>
      </c>
      <c r="AQ191">
        <v>0</v>
      </c>
      <c r="AR191">
        <v>0</v>
      </c>
      <c r="AS191" t="s">
        <v>719</v>
      </c>
      <c r="AT191">
        <v>0.11</v>
      </c>
      <c r="AU191" t="s">
        <v>63</v>
      </c>
      <c r="AV191">
        <v>0</v>
      </c>
      <c r="AW191">
        <v>2</v>
      </c>
      <c r="AX191">
        <v>28925791</v>
      </c>
      <c r="AY191">
        <v>1</v>
      </c>
      <c r="AZ191">
        <v>0</v>
      </c>
      <c r="BA191">
        <v>195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CX191">
        <f>Y191*Source!I87</f>
        <v>0.60719999999999996</v>
      </c>
      <c r="CY191">
        <f t="shared" si="18"/>
        <v>142.37</v>
      </c>
      <c r="CZ191">
        <f t="shared" si="19"/>
        <v>18.489999999999998</v>
      </c>
      <c r="DA191">
        <f t="shared" si="20"/>
        <v>7.7</v>
      </c>
      <c r="DB191">
        <v>0</v>
      </c>
    </row>
    <row r="192" spans="1:106" x14ac:dyDescent="0.2">
      <c r="A192">
        <f>ROW(Source!A87)</f>
        <v>87</v>
      </c>
      <c r="B192">
        <v>28925308</v>
      </c>
      <c r="C192">
        <v>28925762</v>
      </c>
      <c r="D192">
        <v>28251457</v>
      </c>
      <c r="E192">
        <v>1</v>
      </c>
      <c r="F192">
        <v>1</v>
      </c>
      <c r="G192">
        <v>1</v>
      </c>
      <c r="H192">
        <v>3</v>
      </c>
      <c r="I192" t="s">
        <v>500</v>
      </c>
      <c r="J192" t="s">
        <v>501</v>
      </c>
      <c r="K192" t="s">
        <v>502</v>
      </c>
      <c r="L192">
        <v>1339</v>
      </c>
      <c r="N192">
        <v>1007</v>
      </c>
      <c r="O192" t="s">
        <v>742</v>
      </c>
      <c r="P192" t="s">
        <v>742</v>
      </c>
      <c r="Q192">
        <v>1</v>
      </c>
      <c r="W192">
        <v>0</v>
      </c>
      <c r="X192">
        <v>-1718793076</v>
      </c>
      <c r="Y192">
        <v>0</v>
      </c>
      <c r="AA192">
        <v>121.97</v>
      </c>
      <c r="AB192">
        <v>0</v>
      </c>
      <c r="AC192">
        <v>0</v>
      </c>
      <c r="AD192">
        <v>0</v>
      </c>
      <c r="AE192">
        <v>23.41</v>
      </c>
      <c r="AF192">
        <v>0</v>
      </c>
      <c r="AG192">
        <v>0</v>
      </c>
      <c r="AH192">
        <v>0</v>
      </c>
      <c r="AI192">
        <v>5.21</v>
      </c>
      <c r="AJ192">
        <v>1</v>
      </c>
      <c r="AK192">
        <v>1</v>
      </c>
      <c r="AL192">
        <v>1</v>
      </c>
      <c r="AN192">
        <v>0</v>
      </c>
      <c r="AO192">
        <v>1</v>
      </c>
      <c r="AP192">
        <v>1</v>
      </c>
      <c r="AQ192">
        <v>0</v>
      </c>
      <c r="AR192">
        <v>0</v>
      </c>
      <c r="AS192" t="s">
        <v>719</v>
      </c>
      <c r="AT192">
        <v>0.61</v>
      </c>
      <c r="AU192" t="s">
        <v>758</v>
      </c>
      <c r="AV192">
        <v>0</v>
      </c>
      <c r="AW192">
        <v>2</v>
      </c>
      <c r="AX192">
        <v>28925792</v>
      </c>
      <c r="AY192">
        <v>1</v>
      </c>
      <c r="AZ192">
        <v>0</v>
      </c>
      <c r="BA192">
        <v>196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CX192">
        <f>Y192*Source!I87</f>
        <v>0</v>
      </c>
      <c r="CY192">
        <f t="shared" ref="CY192:CY200" si="21">AA192</f>
        <v>121.97</v>
      </c>
      <c r="CZ192">
        <f t="shared" ref="CZ192:CZ200" si="22">AE192</f>
        <v>23.41</v>
      </c>
      <c r="DA192">
        <f t="shared" ref="DA192:DA200" si="23">AI192</f>
        <v>5.21</v>
      </c>
      <c r="DB192">
        <v>0</v>
      </c>
    </row>
    <row r="193" spans="1:106" x14ac:dyDescent="0.2">
      <c r="A193">
        <f>ROW(Source!A87)</f>
        <v>87</v>
      </c>
      <c r="B193">
        <v>28925308</v>
      </c>
      <c r="C193">
        <v>28925762</v>
      </c>
      <c r="D193">
        <v>28251479</v>
      </c>
      <c r="E193">
        <v>1</v>
      </c>
      <c r="F193">
        <v>1</v>
      </c>
      <c r="G193">
        <v>1</v>
      </c>
      <c r="H193">
        <v>3</v>
      </c>
      <c r="I193" t="s">
        <v>503</v>
      </c>
      <c r="J193" t="s">
        <v>504</v>
      </c>
      <c r="K193" t="s">
        <v>505</v>
      </c>
      <c r="L193">
        <v>1339</v>
      </c>
      <c r="N193">
        <v>1007</v>
      </c>
      <c r="O193" t="s">
        <v>742</v>
      </c>
      <c r="P193" t="s">
        <v>742</v>
      </c>
      <c r="Q193">
        <v>1</v>
      </c>
      <c r="W193">
        <v>0</v>
      </c>
      <c r="X193">
        <v>1597319531</v>
      </c>
      <c r="Y193">
        <v>0</v>
      </c>
      <c r="AA193">
        <v>45.8</v>
      </c>
      <c r="AB193">
        <v>0</v>
      </c>
      <c r="AC193">
        <v>0</v>
      </c>
      <c r="AD193">
        <v>0</v>
      </c>
      <c r="AE193">
        <v>8.7899999999999991</v>
      </c>
      <c r="AF193">
        <v>0</v>
      </c>
      <c r="AG193">
        <v>0</v>
      </c>
      <c r="AH193">
        <v>0</v>
      </c>
      <c r="AI193">
        <v>5.21</v>
      </c>
      <c r="AJ193">
        <v>1</v>
      </c>
      <c r="AK193">
        <v>1</v>
      </c>
      <c r="AL193">
        <v>1</v>
      </c>
      <c r="AN193">
        <v>0</v>
      </c>
      <c r="AO193">
        <v>1</v>
      </c>
      <c r="AP193">
        <v>1</v>
      </c>
      <c r="AQ193">
        <v>0</v>
      </c>
      <c r="AR193">
        <v>0</v>
      </c>
      <c r="AS193" t="s">
        <v>719</v>
      </c>
      <c r="AT193">
        <v>1.95</v>
      </c>
      <c r="AU193" t="s">
        <v>758</v>
      </c>
      <c r="AV193">
        <v>0</v>
      </c>
      <c r="AW193">
        <v>2</v>
      </c>
      <c r="AX193">
        <v>28925793</v>
      </c>
      <c r="AY193">
        <v>1</v>
      </c>
      <c r="AZ193">
        <v>0</v>
      </c>
      <c r="BA193">
        <v>197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CX193">
        <f>Y193*Source!I87</f>
        <v>0</v>
      </c>
      <c r="CY193">
        <f t="shared" si="21"/>
        <v>45.8</v>
      </c>
      <c r="CZ193">
        <f t="shared" si="22"/>
        <v>8.7899999999999991</v>
      </c>
      <c r="DA193">
        <f t="shared" si="23"/>
        <v>5.21</v>
      </c>
      <c r="DB193">
        <v>0</v>
      </c>
    </row>
    <row r="194" spans="1:106" x14ac:dyDescent="0.2">
      <c r="A194">
        <f>ROW(Source!A87)</f>
        <v>87</v>
      </c>
      <c r="B194">
        <v>28925308</v>
      </c>
      <c r="C194">
        <v>28925762</v>
      </c>
      <c r="D194">
        <v>28251486</v>
      </c>
      <c r="E194">
        <v>1</v>
      </c>
      <c r="F194">
        <v>1</v>
      </c>
      <c r="G194">
        <v>1</v>
      </c>
      <c r="H194">
        <v>3</v>
      </c>
      <c r="I194" t="s">
        <v>506</v>
      </c>
      <c r="J194" t="s">
        <v>507</v>
      </c>
      <c r="K194" t="s">
        <v>508</v>
      </c>
      <c r="L194">
        <v>1346</v>
      </c>
      <c r="N194">
        <v>1009</v>
      </c>
      <c r="O194" t="s">
        <v>509</v>
      </c>
      <c r="P194" t="s">
        <v>509</v>
      </c>
      <c r="Q194">
        <v>1</v>
      </c>
      <c r="W194">
        <v>0</v>
      </c>
      <c r="X194">
        <v>-1411127917</v>
      </c>
      <c r="Y194">
        <v>0</v>
      </c>
      <c r="AA194">
        <v>23.29</v>
      </c>
      <c r="AB194">
        <v>0</v>
      </c>
      <c r="AC194">
        <v>0</v>
      </c>
      <c r="AD194">
        <v>0</v>
      </c>
      <c r="AE194">
        <v>4.47</v>
      </c>
      <c r="AF194">
        <v>0</v>
      </c>
      <c r="AG194">
        <v>0</v>
      </c>
      <c r="AH194">
        <v>0</v>
      </c>
      <c r="AI194">
        <v>5.21</v>
      </c>
      <c r="AJ194">
        <v>1</v>
      </c>
      <c r="AK194">
        <v>1</v>
      </c>
      <c r="AL194">
        <v>1</v>
      </c>
      <c r="AN194">
        <v>0</v>
      </c>
      <c r="AO194">
        <v>1</v>
      </c>
      <c r="AP194">
        <v>1</v>
      </c>
      <c r="AQ194">
        <v>0</v>
      </c>
      <c r="AR194">
        <v>0</v>
      </c>
      <c r="AS194" t="s">
        <v>719</v>
      </c>
      <c r="AT194">
        <v>0.55000000000000004</v>
      </c>
      <c r="AU194" t="s">
        <v>758</v>
      </c>
      <c r="AV194">
        <v>0</v>
      </c>
      <c r="AW194">
        <v>2</v>
      </c>
      <c r="AX194">
        <v>28925794</v>
      </c>
      <c r="AY194">
        <v>1</v>
      </c>
      <c r="AZ194">
        <v>0</v>
      </c>
      <c r="BA194">
        <v>198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X194">
        <f>Y194*Source!I87</f>
        <v>0</v>
      </c>
      <c r="CY194">
        <f t="shared" si="21"/>
        <v>23.29</v>
      </c>
      <c r="CZ194">
        <f t="shared" si="22"/>
        <v>4.47</v>
      </c>
      <c r="DA194">
        <f t="shared" si="23"/>
        <v>5.21</v>
      </c>
      <c r="DB194">
        <v>0</v>
      </c>
    </row>
    <row r="195" spans="1:106" x14ac:dyDescent="0.2">
      <c r="A195">
        <f>ROW(Source!A87)</f>
        <v>87</v>
      </c>
      <c r="B195">
        <v>28925308</v>
      </c>
      <c r="C195">
        <v>28925762</v>
      </c>
      <c r="D195">
        <v>28254721</v>
      </c>
      <c r="E195">
        <v>1</v>
      </c>
      <c r="F195">
        <v>1</v>
      </c>
      <c r="G195">
        <v>1</v>
      </c>
      <c r="H195">
        <v>3</v>
      </c>
      <c r="I195" t="s">
        <v>510</v>
      </c>
      <c r="J195" t="s">
        <v>511</v>
      </c>
      <c r="K195" t="s">
        <v>512</v>
      </c>
      <c r="L195">
        <v>1348</v>
      </c>
      <c r="N195">
        <v>1009</v>
      </c>
      <c r="O195" t="s">
        <v>61</v>
      </c>
      <c r="P195" t="s">
        <v>61</v>
      </c>
      <c r="Q195">
        <v>1000</v>
      </c>
      <c r="W195">
        <v>0</v>
      </c>
      <c r="X195">
        <v>-1204589871</v>
      </c>
      <c r="Y195">
        <v>0</v>
      </c>
      <c r="AA195">
        <v>66815.539999999994</v>
      </c>
      <c r="AB195">
        <v>0</v>
      </c>
      <c r="AC195">
        <v>0</v>
      </c>
      <c r="AD195">
        <v>0</v>
      </c>
      <c r="AE195">
        <v>12824.48</v>
      </c>
      <c r="AF195">
        <v>0</v>
      </c>
      <c r="AG195">
        <v>0</v>
      </c>
      <c r="AH195">
        <v>0</v>
      </c>
      <c r="AI195">
        <v>5.21</v>
      </c>
      <c r="AJ195">
        <v>1</v>
      </c>
      <c r="AK195">
        <v>1</v>
      </c>
      <c r="AL195">
        <v>1</v>
      </c>
      <c r="AN195">
        <v>0</v>
      </c>
      <c r="AO195">
        <v>1</v>
      </c>
      <c r="AP195">
        <v>1</v>
      </c>
      <c r="AQ195">
        <v>0</v>
      </c>
      <c r="AR195">
        <v>0</v>
      </c>
      <c r="AS195" t="s">
        <v>719</v>
      </c>
      <c r="AT195">
        <v>1.1999999999999999E-3</v>
      </c>
      <c r="AU195" t="s">
        <v>758</v>
      </c>
      <c r="AV195">
        <v>0</v>
      </c>
      <c r="AW195">
        <v>2</v>
      </c>
      <c r="AX195">
        <v>28925795</v>
      </c>
      <c r="AY195">
        <v>1</v>
      </c>
      <c r="AZ195">
        <v>0</v>
      </c>
      <c r="BA195">
        <v>199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X195">
        <f>Y195*Source!I87</f>
        <v>0</v>
      </c>
      <c r="CY195">
        <f t="shared" si="21"/>
        <v>66815.539999999994</v>
      </c>
      <c r="CZ195">
        <f t="shared" si="22"/>
        <v>12824.48</v>
      </c>
      <c r="DA195">
        <f t="shared" si="23"/>
        <v>5.21</v>
      </c>
      <c r="DB195">
        <v>0</v>
      </c>
    </row>
    <row r="196" spans="1:106" x14ac:dyDescent="0.2">
      <c r="A196">
        <f>ROW(Source!A87)</f>
        <v>87</v>
      </c>
      <c r="B196">
        <v>28925308</v>
      </c>
      <c r="C196">
        <v>28925762</v>
      </c>
      <c r="D196">
        <v>28276411</v>
      </c>
      <c r="E196">
        <v>1</v>
      </c>
      <c r="F196">
        <v>1</v>
      </c>
      <c r="G196">
        <v>1</v>
      </c>
      <c r="H196">
        <v>3</v>
      </c>
      <c r="I196" t="s">
        <v>513</v>
      </c>
      <c r="J196" t="s">
        <v>514</v>
      </c>
      <c r="K196" t="s">
        <v>515</v>
      </c>
      <c r="L196">
        <v>1348</v>
      </c>
      <c r="N196">
        <v>1009</v>
      </c>
      <c r="O196" t="s">
        <v>61</v>
      </c>
      <c r="P196" t="s">
        <v>61</v>
      </c>
      <c r="Q196">
        <v>1000</v>
      </c>
      <c r="W196">
        <v>0</v>
      </c>
      <c r="X196">
        <v>-1377340231</v>
      </c>
      <c r="Y196">
        <v>0</v>
      </c>
      <c r="AA196">
        <v>53016.07</v>
      </c>
      <c r="AB196">
        <v>0</v>
      </c>
      <c r="AC196">
        <v>0</v>
      </c>
      <c r="AD196">
        <v>0</v>
      </c>
      <c r="AE196">
        <v>10175.83</v>
      </c>
      <c r="AF196">
        <v>0</v>
      </c>
      <c r="AG196">
        <v>0</v>
      </c>
      <c r="AH196">
        <v>0</v>
      </c>
      <c r="AI196">
        <v>5.21</v>
      </c>
      <c r="AJ196">
        <v>1</v>
      </c>
      <c r="AK196">
        <v>1</v>
      </c>
      <c r="AL196">
        <v>1</v>
      </c>
      <c r="AN196">
        <v>0</v>
      </c>
      <c r="AO196">
        <v>1</v>
      </c>
      <c r="AP196">
        <v>1</v>
      </c>
      <c r="AQ196">
        <v>0</v>
      </c>
      <c r="AR196">
        <v>0</v>
      </c>
      <c r="AS196" t="s">
        <v>719</v>
      </c>
      <c r="AT196">
        <v>0.01</v>
      </c>
      <c r="AU196" t="s">
        <v>758</v>
      </c>
      <c r="AV196">
        <v>0</v>
      </c>
      <c r="AW196">
        <v>2</v>
      </c>
      <c r="AX196">
        <v>28925796</v>
      </c>
      <c r="AY196">
        <v>1</v>
      </c>
      <c r="AZ196">
        <v>0</v>
      </c>
      <c r="BA196">
        <v>200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X196">
        <f>Y196*Source!I87</f>
        <v>0</v>
      </c>
      <c r="CY196">
        <f t="shared" si="21"/>
        <v>53016.07</v>
      </c>
      <c r="CZ196">
        <f t="shared" si="22"/>
        <v>10175.83</v>
      </c>
      <c r="DA196">
        <f t="shared" si="23"/>
        <v>5.21</v>
      </c>
      <c r="DB196">
        <v>0</v>
      </c>
    </row>
    <row r="197" spans="1:106" x14ac:dyDescent="0.2">
      <c r="A197">
        <f>ROW(Source!A87)</f>
        <v>87</v>
      </c>
      <c r="B197">
        <v>28925308</v>
      </c>
      <c r="C197">
        <v>28925762</v>
      </c>
      <c r="D197">
        <v>28279355</v>
      </c>
      <c r="E197">
        <v>1</v>
      </c>
      <c r="F197">
        <v>1</v>
      </c>
      <c r="G197">
        <v>1</v>
      </c>
      <c r="H197">
        <v>3</v>
      </c>
      <c r="I197" t="s">
        <v>516</v>
      </c>
      <c r="J197" t="s">
        <v>517</v>
      </c>
      <c r="K197" t="s">
        <v>526</v>
      </c>
      <c r="L197">
        <v>1348</v>
      </c>
      <c r="N197">
        <v>1009</v>
      </c>
      <c r="O197" t="s">
        <v>61</v>
      </c>
      <c r="P197" t="s">
        <v>61</v>
      </c>
      <c r="Q197">
        <v>1000</v>
      </c>
      <c r="W197">
        <v>0</v>
      </c>
      <c r="X197">
        <v>-1448781914</v>
      </c>
      <c r="Y197">
        <v>0</v>
      </c>
      <c r="AA197">
        <v>38757.61</v>
      </c>
      <c r="AB197">
        <v>0</v>
      </c>
      <c r="AC197">
        <v>0</v>
      </c>
      <c r="AD197">
        <v>0</v>
      </c>
      <c r="AE197">
        <v>7439.08</v>
      </c>
      <c r="AF197">
        <v>0</v>
      </c>
      <c r="AG197">
        <v>0</v>
      </c>
      <c r="AH197">
        <v>0</v>
      </c>
      <c r="AI197">
        <v>5.21</v>
      </c>
      <c r="AJ197">
        <v>1</v>
      </c>
      <c r="AK197">
        <v>1</v>
      </c>
      <c r="AL197">
        <v>1</v>
      </c>
      <c r="AN197">
        <v>0</v>
      </c>
      <c r="AO197">
        <v>1</v>
      </c>
      <c r="AP197">
        <v>1</v>
      </c>
      <c r="AQ197">
        <v>0</v>
      </c>
      <c r="AR197">
        <v>0</v>
      </c>
      <c r="AS197" t="s">
        <v>719</v>
      </c>
      <c r="AT197">
        <v>0.01</v>
      </c>
      <c r="AU197" t="s">
        <v>758</v>
      </c>
      <c r="AV197">
        <v>0</v>
      </c>
      <c r="AW197">
        <v>2</v>
      </c>
      <c r="AX197">
        <v>28925797</v>
      </c>
      <c r="AY197">
        <v>1</v>
      </c>
      <c r="AZ197">
        <v>0</v>
      </c>
      <c r="BA197">
        <v>201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X197">
        <f>Y197*Source!I87</f>
        <v>0</v>
      </c>
      <c r="CY197">
        <f t="shared" si="21"/>
        <v>38757.61</v>
      </c>
      <c r="CZ197">
        <f t="shared" si="22"/>
        <v>7439.08</v>
      </c>
      <c r="DA197">
        <f t="shared" si="23"/>
        <v>5.21</v>
      </c>
      <c r="DB197">
        <v>0</v>
      </c>
    </row>
    <row r="198" spans="1:106" x14ac:dyDescent="0.2">
      <c r="A198">
        <f>ROW(Source!A87)</f>
        <v>87</v>
      </c>
      <c r="B198">
        <v>28925308</v>
      </c>
      <c r="C198">
        <v>28925762</v>
      </c>
      <c r="D198">
        <v>28279427</v>
      </c>
      <c r="E198">
        <v>1</v>
      </c>
      <c r="F198">
        <v>1</v>
      </c>
      <c r="G198">
        <v>1</v>
      </c>
      <c r="H198">
        <v>3</v>
      </c>
      <c r="I198" t="s">
        <v>527</v>
      </c>
      <c r="J198" t="s">
        <v>528</v>
      </c>
      <c r="K198" t="s">
        <v>529</v>
      </c>
      <c r="L198">
        <v>1348</v>
      </c>
      <c r="N198">
        <v>1009</v>
      </c>
      <c r="O198" t="s">
        <v>61</v>
      </c>
      <c r="P198" t="s">
        <v>61</v>
      </c>
      <c r="Q198">
        <v>1000</v>
      </c>
      <c r="W198">
        <v>0</v>
      </c>
      <c r="X198">
        <v>-1728450025</v>
      </c>
      <c r="Y198">
        <v>0</v>
      </c>
      <c r="AA198">
        <v>27837.55</v>
      </c>
      <c r="AB198">
        <v>0</v>
      </c>
      <c r="AC198">
        <v>0</v>
      </c>
      <c r="AD198">
        <v>0</v>
      </c>
      <c r="AE198">
        <v>5343.1</v>
      </c>
      <c r="AF198">
        <v>0</v>
      </c>
      <c r="AG198">
        <v>0</v>
      </c>
      <c r="AH198">
        <v>0</v>
      </c>
      <c r="AI198">
        <v>5.21</v>
      </c>
      <c r="AJ198">
        <v>1</v>
      </c>
      <c r="AK198">
        <v>1</v>
      </c>
      <c r="AL198">
        <v>1</v>
      </c>
      <c r="AN198">
        <v>0</v>
      </c>
      <c r="AO198">
        <v>1</v>
      </c>
      <c r="AP198">
        <v>1</v>
      </c>
      <c r="AQ198">
        <v>0</v>
      </c>
      <c r="AR198">
        <v>0</v>
      </c>
      <c r="AS198" t="s">
        <v>719</v>
      </c>
      <c r="AT198">
        <v>0.01</v>
      </c>
      <c r="AU198" t="s">
        <v>758</v>
      </c>
      <c r="AV198">
        <v>0</v>
      </c>
      <c r="AW198">
        <v>2</v>
      </c>
      <c r="AX198">
        <v>28925798</v>
      </c>
      <c r="AY198">
        <v>1</v>
      </c>
      <c r="AZ198">
        <v>0</v>
      </c>
      <c r="BA198">
        <v>202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X198">
        <f>Y198*Source!I87</f>
        <v>0</v>
      </c>
      <c r="CY198">
        <f t="shared" si="21"/>
        <v>27837.55</v>
      </c>
      <c r="CZ198">
        <f t="shared" si="22"/>
        <v>5343.1</v>
      </c>
      <c r="DA198">
        <f t="shared" si="23"/>
        <v>5.21</v>
      </c>
      <c r="DB198">
        <v>0</v>
      </c>
    </row>
    <row r="199" spans="1:106" x14ac:dyDescent="0.2">
      <c r="A199">
        <f>ROW(Source!A87)</f>
        <v>87</v>
      </c>
      <c r="B199">
        <v>28925308</v>
      </c>
      <c r="C199">
        <v>28925762</v>
      </c>
      <c r="D199">
        <v>28324742</v>
      </c>
      <c r="E199">
        <v>1</v>
      </c>
      <c r="F199">
        <v>1</v>
      </c>
      <c r="G199">
        <v>1</v>
      </c>
      <c r="H199">
        <v>3</v>
      </c>
      <c r="I199" t="s">
        <v>530</v>
      </c>
      <c r="J199" t="s">
        <v>531</v>
      </c>
      <c r="K199" t="s">
        <v>532</v>
      </c>
      <c r="L199">
        <v>1354</v>
      </c>
      <c r="N199">
        <v>1010</v>
      </c>
      <c r="O199" t="s">
        <v>106</v>
      </c>
      <c r="P199" t="s">
        <v>106</v>
      </c>
      <c r="Q199">
        <v>1</v>
      </c>
      <c r="W199">
        <v>0</v>
      </c>
      <c r="X199">
        <v>576468319</v>
      </c>
      <c r="Y199">
        <v>0</v>
      </c>
      <c r="AA199">
        <v>265.35000000000002</v>
      </c>
      <c r="AB199">
        <v>0</v>
      </c>
      <c r="AC199">
        <v>0</v>
      </c>
      <c r="AD199">
        <v>0</v>
      </c>
      <c r="AE199">
        <v>50.93</v>
      </c>
      <c r="AF199">
        <v>0</v>
      </c>
      <c r="AG199">
        <v>0</v>
      </c>
      <c r="AH199">
        <v>0</v>
      </c>
      <c r="AI199">
        <v>5.21</v>
      </c>
      <c r="AJ199">
        <v>1</v>
      </c>
      <c r="AK199">
        <v>1</v>
      </c>
      <c r="AL199">
        <v>1</v>
      </c>
      <c r="AN199">
        <v>0</v>
      </c>
      <c r="AO199">
        <v>1</v>
      </c>
      <c r="AP199">
        <v>1</v>
      </c>
      <c r="AQ199">
        <v>0</v>
      </c>
      <c r="AR199">
        <v>0</v>
      </c>
      <c r="AS199" t="s">
        <v>719</v>
      </c>
      <c r="AT199">
        <v>1</v>
      </c>
      <c r="AU199" t="s">
        <v>758</v>
      </c>
      <c r="AV199">
        <v>0</v>
      </c>
      <c r="AW199">
        <v>2</v>
      </c>
      <c r="AX199">
        <v>28925799</v>
      </c>
      <c r="AY199">
        <v>1</v>
      </c>
      <c r="AZ199">
        <v>0</v>
      </c>
      <c r="BA199">
        <v>203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CX199">
        <f>Y199*Source!I87</f>
        <v>0</v>
      </c>
      <c r="CY199">
        <f t="shared" si="21"/>
        <v>265.35000000000002</v>
      </c>
      <c r="CZ199">
        <f t="shared" si="22"/>
        <v>50.93</v>
      </c>
      <c r="DA199">
        <f t="shared" si="23"/>
        <v>5.21</v>
      </c>
      <c r="DB199">
        <v>0</v>
      </c>
    </row>
    <row r="200" spans="1:106" x14ac:dyDescent="0.2">
      <c r="A200">
        <f>ROW(Source!A87)</f>
        <v>87</v>
      </c>
      <c r="B200">
        <v>28925308</v>
      </c>
      <c r="C200">
        <v>28925762</v>
      </c>
      <c r="D200">
        <v>28247531</v>
      </c>
      <c r="E200">
        <v>21</v>
      </c>
      <c r="F200">
        <v>1</v>
      </c>
      <c r="G200">
        <v>1</v>
      </c>
      <c r="H200">
        <v>3</v>
      </c>
      <c r="I200" t="s">
        <v>533</v>
      </c>
      <c r="J200" t="s">
        <v>719</v>
      </c>
      <c r="K200" t="s">
        <v>534</v>
      </c>
      <c r="L200">
        <v>1374</v>
      </c>
      <c r="N200">
        <v>1013</v>
      </c>
      <c r="O200" t="s">
        <v>535</v>
      </c>
      <c r="P200" t="s">
        <v>535</v>
      </c>
      <c r="Q200">
        <v>1</v>
      </c>
      <c r="W200">
        <v>0</v>
      </c>
      <c r="X200">
        <v>-1731369543</v>
      </c>
      <c r="Y200">
        <v>0</v>
      </c>
      <c r="AA200">
        <v>1</v>
      </c>
      <c r="AB200">
        <v>0</v>
      </c>
      <c r="AC200">
        <v>0</v>
      </c>
      <c r="AD200">
        <v>0</v>
      </c>
      <c r="AE200">
        <v>1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N200">
        <v>0</v>
      </c>
      <c r="AO200">
        <v>1</v>
      </c>
      <c r="AP200">
        <v>1</v>
      </c>
      <c r="AQ200">
        <v>0</v>
      </c>
      <c r="AR200">
        <v>0</v>
      </c>
      <c r="AS200" t="s">
        <v>719</v>
      </c>
      <c r="AT200">
        <v>8.09</v>
      </c>
      <c r="AU200" t="s">
        <v>758</v>
      </c>
      <c r="AV200">
        <v>0</v>
      </c>
      <c r="AW200">
        <v>2</v>
      </c>
      <c r="AX200">
        <v>28925800</v>
      </c>
      <c r="AY200">
        <v>1</v>
      </c>
      <c r="AZ200">
        <v>0</v>
      </c>
      <c r="BA200">
        <v>204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X200">
        <f>Y200*Source!I87</f>
        <v>0</v>
      </c>
      <c r="CY200">
        <f t="shared" si="21"/>
        <v>1</v>
      </c>
      <c r="CZ200">
        <f t="shared" si="22"/>
        <v>1</v>
      </c>
      <c r="DA200">
        <f t="shared" si="23"/>
        <v>1</v>
      </c>
      <c r="DB200">
        <v>0</v>
      </c>
    </row>
    <row r="201" spans="1:106" x14ac:dyDescent="0.2">
      <c r="A201">
        <f>ROW(Source!A88)</f>
        <v>88</v>
      </c>
      <c r="B201">
        <v>28925307</v>
      </c>
      <c r="C201">
        <v>28925801</v>
      </c>
      <c r="D201">
        <v>28425676</v>
      </c>
      <c r="E201">
        <v>1</v>
      </c>
      <c r="F201">
        <v>1</v>
      </c>
      <c r="G201">
        <v>1</v>
      </c>
      <c r="H201">
        <v>1</v>
      </c>
      <c r="I201" t="s">
        <v>536</v>
      </c>
      <c r="J201" t="s">
        <v>719</v>
      </c>
      <c r="K201" t="s">
        <v>537</v>
      </c>
      <c r="L201">
        <v>1191</v>
      </c>
      <c r="N201">
        <v>1013</v>
      </c>
      <c r="O201" t="s">
        <v>360</v>
      </c>
      <c r="P201" t="s">
        <v>360</v>
      </c>
      <c r="Q201">
        <v>1</v>
      </c>
      <c r="W201">
        <v>0</v>
      </c>
      <c r="X201">
        <v>-1853062777</v>
      </c>
      <c r="Y201">
        <v>11.1</v>
      </c>
      <c r="AA201">
        <v>0</v>
      </c>
      <c r="AB201">
        <v>0</v>
      </c>
      <c r="AC201">
        <v>0</v>
      </c>
      <c r="AD201">
        <v>8.59</v>
      </c>
      <c r="AE201">
        <v>0</v>
      </c>
      <c r="AF201">
        <v>0</v>
      </c>
      <c r="AG201">
        <v>0</v>
      </c>
      <c r="AH201">
        <v>8.59</v>
      </c>
      <c r="AI201">
        <v>1</v>
      </c>
      <c r="AJ201">
        <v>1</v>
      </c>
      <c r="AK201">
        <v>1</v>
      </c>
      <c r="AL201">
        <v>1</v>
      </c>
      <c r="AN201">
        <v>0</v>
      </c>
      <c r="AO201">
        <v>1</v>
      </c>
      <c r="AP201">
        <v>1</v>
      </c>
      <c r="AQ201">
        <v>0</v>
      </c>
      <c r="AR201">
        <v>0</v>
      </c>
      <c r="AS201" t="s">
        <v>719</v>
      </c>
      <c r="AT201">
        <v>18.5</v>
      </c>
      <c r="AU201" t="s">
        <v>63</v>
      </c>
      <c r="AV201">
        <v>1</v>
      </c>
      <c r="AW201">
        <v>2</v>
      </c>
      <c r="AX201">
        <v>28925819</v>
      </c>
      <c r="AY201">
        <v>1</v>
      </c>
      <c r="AZ201">
        <v>0</v>
      </c>
      <c r="BA201">
        <v>205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CX201">
        <f>Y201*Source!I88</f>
        <v>37.739999999999995</v>
      </c>
      <c r="CY201">
        <f>AD201</f>
        <v>8.59</v>
      </c>
      <c r="CZ201">
        <f>AH201</f>
        <v>8.59</v>
      </c>
      <c r="DA201">
        <f>AL201</f>
        <v>1</v>
      </c>
      <c r="DB201">
        <v>0</v>
      </c>
    </row>
    <row r="202" spans="1:106" x14ac:dyDescent="0.2">
      <c r="A202">
        <f>ROW(Source!A88)</f>
        <v>88</v>
      </c>
      <c r="B202">
        <v>28925307</v>
      </c>
      <c r="C202">
        <v>28925801</v>
      </c>
      <c r="D202">
        <v>28419515</v>
      </c>
      <c r="E202">
        <v>1</v>
      </c>
      <c r="F202">
        <v>1</v>
      </c>
      <c r="G202">
        <v>1</v>
      </c>
      <c r="H202">
        <v>1</v>
      </c>
      <c r="I202" t="s">
        <v>361</v>
      </c>
      <c r="J202" t="s">
        <v>719</v>
      </c>
      <c r="K202" t="s">
        <v>362</v>
      </c>
      <c r="L202">
        <v>1191</v>
      </c>
      <c r="N202">
        <v>1013</v>
      </c>
      <c r="O202" t="s">
        <v>360</v>
      </c>
      <c r="P202" t="s">
        <v>360</v>
      </c>
      <c r="Q202">
        <v>1</v>
      </c>
      <c r="W202">
        <v>0</v>
      </c>
      <c r="X202">
        <v>-383101862</v>
      </c>
      <c r="Y202">
        <v>2.95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1</v>
      </c>
      <c r="AJ202">
        <v>1</v>
      </c>
      <c r="AK202">
        <v>1</v>
      </c>
      <c r="AL202">
        <v>1</v>
      </c>
      <c r="AN202">
        <v>0</v>
      </c>
      <c r="AO202">
        <v>1</v>
      </c>
      <c r="AP202">
        <v>0</v>
      </c>
      <c r="AQ202">
        <v>0</v>
      </c>
      <c r="AR202">
        <v>0</v>
      </c>
      <c r="AS202" t="s">
        <v>719</v>
      </c>
      <c r="AT202">
        <v>2.95</v>
      </c>
      <c r="AU202" t="s">
        <v>719</v>
      </c>
      <c r="AV202">
        <v>2</v>
      </c>
      <c r="AW202">
        <v>2</v>
      </c>
      <c r="AX202">
        <v>28925820</v>
      </c>
      <c r="AY202">
        <v>1</v>
      </c>
      <c r="AZ202">
        <v>2048</v>
      </c>
      <c r="BA202">
        <v>206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CX202">
        <f>Y202*Source!I88</f>
        <v>10.030000000000001</v>
      </c>
      <c r="CY202">
        <f>AD202</f>
        <v>0</v>
      </c>
      <c r="CZ202">
        <f>AH202</f>
        <v>0</v>
      </c>
      <c r="DA202">
        <f>AL202</f>
        <v>1</v>
      </c>
      <c r="DB202">
        <v>0</v>
      </c>
    </row>
    <row r="203" spans="1:106" x14ac:dyDescent="0.2">
      <c r="A203">
        <f>ROW(Source!A88)</f>
        <v>88</v>
      </c>
      <c r="B203">
        <v>28925307</v>
      </c>
      <c r="C203">
        <v>28925801</v>
      </c>
      <c r="D203">
        <v>28336687</v>
      </c>
      <c r="E203">
        <v>1</v>
      </c>
      <c r="F203">
        <v>1</v>
      </c>
      <c r="G203">
        <v>1</v>
      </c>
      <c r="H203">
        <v>2</v>
      </c>
      <c r="I203" t="s">
        <v>479</v>
      </c>
      <c r="J203" t="s">
        <v>480</v>
      </c>
      <c r="K203" t="s">
        <v>481</v>
      </c>
      <c r="L203">
        <v>1368</v>
      </c>
      <c r="N203">
        <v>1011</v>
      </c>
      <c r="O203" t="s">
        <v>366</v>
      </c>
      <c r="P203" t="s">
        <v>366</v>
      </c>
      <c r="Q203">
        <v>1</v>
      </c>
      <c r="W203">
        <v>0</v>
      </c>
      <c r="X203">
        <v>1922779253</v>
      </c>
      <c r="Y203">
        <v>1.6379999999999999</v>
      </c>
      <c r="AA203">
        <v>0</v>
      </c>
      <c r="AB203">
        <v>113.19</v>
      </c>
      <c r="AC203">
        <v>11.84</v>
      </c>
      <c r="AD203">
        <v>0</v>
      </c>
      <c r="AE203">
        <v>0</v>
      </c>
      <c r="AF203">
        <v>113.19</v>
      </c>
      <c r="AG203">
        <v>11.84</v>
      </c>
      <c r="AH203">
        <v>0</v>
      </c>
      <c r="AI203">
        <v>1</v>
      </c>
      <c r="AJ203">
        <v>1</v>
      </c>
      <c r="AK203">
        <v>1</v>
      </c>
      <c r="AL203">
        <v>1</v>
      </c>
      <c r="AN203">
        <v>0</v>
      </c>
      <c r="AO203">
        <v>1</v>
      </c>
      <c r="AP203">
        <v>1</v>
      </c>
      <c r="AQ203">
        <v>0</v>
      </c>
      <c r="AR203">
        <v>0</v>
      </c>
      <c r="AS203" t="s">
        <v>719</v>
      </c>
      <c r="AT203">
        <v>2.73</v>
      </c>
      <c r="AU203" t="s">
        <v>63</v>
      </c>
      <c r="AV203">
        <v>0</v>
      </c>
      <c r="AW203">
        <v>2</v>
      </c>
      <c r="AX203">
        <v>28925821</v>
      </c>
      <c r="AY203">
        <v>1</v>
      </c>
      <c r="AZ203">
        <v>0</v>
      </c>
      <c r="BA203">
        <v>207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X203">
        <f>Y203*Source!I88</f>
        <v>5.5691999999999995</v>
      </c>
      <c r="CY203">
        <f t="shared" ref="CY203:CY208" si="24">AB203</f>
        <v>113.19</v>
      </c>
      <c r="CZ203">
        <f t="shared" ref="CZ203:CZ208" si="25">AF203</f>
        <v>113.19</v>
      </c>
      <c r="DA203">
        <f t="shared" ref="DA203:DA208" si="26">AJ203</f>
        <v>1</v>
      </c>
      <c r="DB203">
        <v>0</v>
      </c>
    </row>
    <row r="204" spans="1:106" x14ac:dyDescent="0.2">
      <c r="A204">
        <f>ROW(Source!A88)</f>
        <v>88</v>
      </c>
      <c r="B204">
        <v>28925307</v>
      </c>
      <c r="C204">
        <v>28925801</v>
      </c>
      <c r="D204">
        <v>28337857</v>
      </c>
      <c r="E204">
        <v>1</v>
      </c>
      <c r="F204">
        <v>1</v>
      </c>
      <c r="G204">
        <v>1</v>
      </c>
      <c r="H204">
        <v>2</v>
      </c>
      <c r="I204" t="s">
        <v>488</v>
      </c>
      <c r="J204" t="s">
        <v>489</v>
      </c>
      <c r="K204" t="s">
        <v>490</v>
      </c>
      <c r="L204">
        <v>1368</v>
      </c>
      <c r="N204">
        <v>1011</v>
      </c>
      <c r="O204" t="s">
        <v>366</v>
      </c>
      <c r="P204" t="s">
        <v>366</v>
      </c>
      <c r="Q204">
        <v>1</v>
      </c>
      <c r="W204">
        <v>0</v>
      </c>
      <c r="X204">
        <v>-2019686133</v>
      </c>
      <c r="Y204">
        <v>0.09</v>
      </c>
      <c r="AA204">
        <v>0</v>
      </c>
      <c r="AB204">
        <v>127.86</v>
      </c>
      <c r="AC204">
        <v>11.84</v>
      </c>
      <c r="AD204">
        <v>0</v>
      </c>
      <c r="AE204">
        <v>0</v>
      </c>
      <c r="AF204">
        <v>127.86</v>
      </c>
      <c r="AG204">
        <v>11.84</v>
      </c>
      <c r="AH204">
        <v>0</v>
      </c>
      <c r="AI204">
        <v>1</v>
      </c>
      <c r="AJ204">
        <v>1</v>
      </c>
      <c r="AK204">
        <v>1</v>
      </c>
      <c r="AL204">
        <v>1</v>
      </c>
      <c r="AN204">
        <v>0</v>
      </c>
      <c r="AO204">
        <v>1</v>
      </c>
      <c r="AP204">
        <v>1</v>
      </c>
      <c r="AQ204">
        <v>0</v>
      </c>
      <c r="AR204">
        <v>0</v>
      </c>
      <c r="AS204" t="s">
        <v>719</v>
      </c>
      <c r="AT204">
        <v>0.15</v>
      </c>
      <c r="AU204" t="s">
        <v>63</v>
      </c>
      <c r="AV204">
        <v>0</v>
      </c>
      <c r="AW204">
        <v>2</v>
      </c>
      <c r="AX204">
        <v>28925822</v>
      </c>
      <c r="AY204">
        <v>1</v>
      </c>
      <c r="AZ204">
        <v>0</v>
      </c>
      <c r="BA204">
        <v>208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CX204">
        <f>Y204*Source!I88</f>
        <v>0.30599999999999999</v>
      </c>
      <c r="CY204">
        <f t="shared" si="24"/>
        <v>127.86</v>
      </c>
      <c r="CZ204">
        <f t="shared" si="25"/>
        <v>127.86</v>
      </c>
      <c r="DA204">
        <f t="shared" si="26"/>
        <v>1</v>
      </c>
      <c r="DB204">
        <v>0</v>
      </c>
    </row>
    <row r="205" spans="1:106" x14ac:dyDescent="0.2">
      <c r="A205">
        <f>ROW(Source!A88)</f>
        <v>88</v>
      </c>
      <c r="B205">
        <v>28925307</v>
      </c>
      <c r="C205">
        <v>28925801</v>
      </c>
      <c r="D205">
        <v>28337866</v>
      </c>
      <c r="E205">
        <v>1</v>
      </c>
      <c r="F205">
        <v>1</v>
      </c>
      <c r="G205">
        <v>1</v>
      </c>
      <c r="H205">
        <v>2</v>
      </c>
      <c r="I205" t="s">
        <v>491</v>
      </c>
      <c r="J205" t="s">
        <v>492</v>
      </c>
      <c r="K205" t="s">
        <v>493</v>
      </c>
      <c r="L205">
        <v>1368</v>
      </c>
      <c r="N205">
        <v>1011</v>
      </c>
      <c r="O205" t="s">
        <v>366</v>
      </c>
      <c r="P205" t="s">
        <v>366</v>
      </c>
      <c r="Q205">
        <v>1</v>
      </c>
      <c r="W205">
        <v>0</v>
      </c>
      <c r="X205">
        <v>1232549298</v>
      </c>
      <c r="Y205">
        <v>0.09</v>
      </c>
      <c r="AA205">
        <v>0</v>
      </c>
      <c r="AB205">
        <v>12</v>
      </c>
      <c r="AC205">
        <v>0</v>
      </c>
      <c r="AD205">
        <v>0</v>
      </c>
      <c r="AE205">
        <v>0</v>
      </c>
      <c r="AF205">
        <v>12</v>
      </c>
      <c r="AG205">
        <v>0</v>
      </c>
      <c r="AH205">
        <v>0</v>
      </c>
      <c r="AI205">
        <v>1</v>
      </c>
      <c r="AJ205">
        <v>1</v>
      </c>
      <c r="AK205">
        <v>1</v>
      </c>
      <c r="AL205">
        <v>1</v>
      </c>
      <c r="AN205">
        <v>0</v>
      </c>
      <c r="AO205">
        <v>1</v>
      </c>
      <c r="AP205">
        <v>1</v>
      </c>
      <c r="AQ205">
        <v>0</v>
      </c>
      <c r="AR205">
        <v>0</v>
      </c>
      <c r="AS205" t="s">
        <v>719</v>
      </c>
      <c r="AT205">
        <v>0.15</v>
      </c>
      <c r="AU205" t="s">
        <v>63</v>
      </c>
      <c r="AV205">
        <v>0</v>
      </c>
      <c r="AW205">
        <v>2</v>
      </c>
      <c r="AX205">
        <v>28925823</v>
      </c>
      <c r="AY205">
        <v>1</v>
      </c>
      <c r="AZ205">
        <v>0</v>
      </c>
      <c r="BA205">
        <v>209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CX205">
        <f>Y205*Source!I88</f>
        <v>0.30599999999999999</v>
      </c>
      <c r="CY205">
        <f t="shared" si="24"/>
        <v>12</v>
      </c>
      <c r="CZ205">
        <f t="shared" si="25"/>
        <v>12</v>
      </c>
      <c r="DA205">
        <f t="shared" si="26"/>
        <v>1</v>
      </c>
      <c r="DB205">
        <v>0</v>
      </c>
    </row>
    <row r="206" spans="1:106" x14ac:dyDescent="0.2">
      <c r="A206">
        <f>ROW(Source!A88)</f>
        <v>88</v>
      </c>
      <c r="B206">
        <v>28925307</v>
      </c>
      <c r="C206">
        <v>28925801</v>
      </c>
      <c r="D206">
        <v>28337996</v>
      </c>
      <c r="E206">
        <v>1</v>
      </c>
      <c r="F206">
        <v>1</v>
      </c>
      <c r="G206">
        <v>1</v>
      </c>
      <c r="H206">
        <v>2</v>
      </c>
      <c r="I206" t="s">
        <v>494</v>
      </c>
      <c r="J206" t="s">
        <v>495</v>
      </c>
      <c r="K206" t="s">
        <v>496</v>
      </c>
      <c r="L206">
        <v>1368</v>
      </c>
      <c r="N206">
        <v>1011</v>
      </c>
      <c r="O206" t="s">
        <v>366</v>
      </c>
      <c r="P206" t="s">
        <v>366</v>
      </c>
      <c r="Q206">
        <v>1</v>
      </c>
      <c r="W206">
        <v>0</v>
      </c>
      <c r="X206">
        <v>2006915083</v>
      </c>
      <c r="Y206">
        <v>8.4000000000000005E-2</v>
      </c>
      <c r="AA206">
        <v>0</v>
      </c>
      <c r="AB206">
        <v>7.52</v>
      </c>
      <c r="AC206">
        <v>0</v>
      </c>
      <c r="AD206">
        <v>0</v>
      </c>
      <c r="AE206">
        <v>0</v>
      </c>
      <c r="AF206">
        <v>7.52</v>
      </c>
      <c r="AG206">
        <v>0</v>
      </c>
      <c r="AH206">
        <v>0</v>
      </c>
      <c r="AI206">
        <v>1</v>
      </c>
      <c r="AJ206">
        <v>1</v>
      </c>
      <c r="AK206">
        <v>1</v>
      </c>
      <c r="AL206">
        <v>1</v>
      </c>
      <c r="AN206">
        <v>0</v>
      </c>
      <c r="AO206">
        <v>1</v>
      </c>
      <c r="AP206">
        <v>1</v>
      </c>
      <c r="AQ206">
        <v>0</v>
      </c>
      <c r="AR206">
        <v>0</v>
      </c>
      <c r="AS206" t="s">
        <v>719</v>
      </c>
      <c r="AT206">
        <v>0.14000000000000001</v>
      </c>
      <c r="AU206" t="s">
        <v>63</v>
      </c>
      <c r="AV206">
        <v>0</v>
      </c>
      <c r="AW206">
        <v>2</v>
      </c>
      <c r="AX206">
        <v>28925824</v>
      </c>
      <c r="AY206">
        <v>1</v>
      </c>
      <c r="AZ206">
        <v>0</v>
      </c>
      <c r="BA206">
        <v>210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CX206">
        <f>Y206*Source!I88</f>
        <v>0.28560000000000002</v>
      </c>
      <c r="CY206">
        <f t="shared" si="24"/>
        <v>7.52</v>
      </c>
      <c r="CZ206">
        <f t="shared" si="25"/>
        <v>7.52</v>
      </c>
      <c r="DA206">
        <f t="shared" si="26"/>
        <v>1</v>
      </c>
      <c r="DB206">
        <v>0</v>
      </c>
    </row>
    <row r="207" spans="1:106" x14ac:dyDescent="0.2">
      <c r="A207">
        <f>ROW(Source!A88)</f>
        <v>88</v>
      </c>
      <c r="B207">
        <v>28925307</v>
      </c>
      <c r="C207">
        <v>28925801</v>
      </c>
      <c r="D207">
        <v>28338136</v>
      </c>
      <c r="E207">
        <v>1</v>
      </c>
      <c r="F207">
        <v>1</v>
      </c>
      <c r="G207">
        <v>1</v>
      </c>
      <c r="H207">
        <v>2</v>
      </c>
      <c r="I207" t="s">
        <v>401</v>
      </c>
      <c r="J207" t="s">
        <v>402</v>
      </c>
      <c r="K207" t="s">
        <v>403</v>
      </c>
      <c r="L207">
        <v>1368</v>
      </c>
      <c r="N207">
        <v>1011</v>
      </c>
      <c r="O207" t="s">
        <v>366</v>
      </c>
      <c r="P207" t="s">
        <v>366</v>
      </c>
      <c r="Q207">
        <v>1</v>
      </c>
      <c r="W207">
        <v>0</v>
      </c>
      <c r="X207">
        <v>-1277097320</v>
      </c>
      <c r="Y207">
        <v>1.494</v>
      </c>
      <c r="AA207">
        <v>0</v>
      </c>
      <c r="AB207">
        <v>8.68</v>
      </c>
      <c r="AC207">
        <v>0</v>
      </c>
      <c r="AD207">
        <v>0</v>
      </c>
      <c r="AE207">
        <v>0</v>
      </c>
      <c r="AF207">
        <v>8.68</v>
      </c>
      <c r="AG207">
        <v>0</v>
      </c>
      <c r="AH207">
        <v>0</v>
      </c>
      <c r="AI207">
        <v>1</v>
      </c>
      <c r="AJ207">
        <v>1</v>
      </c>
      <c r="AK207">
        <v>1</v>
      </c>
      <c r="AL207">
        <v>1</v>
      </c>
      <c r="AN207">
        <v>0</v>
      </c>
      <c r="AO207">
        <v>1</v>
      </c>
      <c r="AP207">
        <v>1</v>
      </c>
      <c r="AQ207">
        <v>0</v>
      </c>
      <c r="AR207">
        <v>0</v>
      </c>
      <c r="AS207" t="s">
        <v>719</v>
      </c>
      <c r="AT207">
        <v>2.4900000000000002</v>
      </c>
      <c r="AU207" t="s">
        <v>63</v>
      </c>
      <c r="AV207">
        <v>0</v>
      </c>
      <c r="AW207">
        <v>2</v>
      </c>
      <c r="AX207">
        <v>28925825</v>
      </c>
      <c r="AY207">
        <v>1</v>
      </c>
      <c r="AZ207">
        <v>0</v>
      </c>
      <c r="BA207">
        <v>211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CX207">
        <f>Y207*Source!I88</f>
        <v>5.0796000000000001</v>
      </c>
      <c r="CY207">
        <f t="shared" si="24"/>
        <v>8.68</v>
      </c>
      <c r="CZ207">
        <f t="shared" si="25"/>
        <v>8.68</v>
      </c>
      <c r="DA207">
        <f t="shared" si="26"/>
        <v>1</v>
      </c>
      <c r="DB207">
        <v>0</v>
      </c>
    </row>
    <row r="208" spans="1:106" x14ac:dyDescent="0.2">
      <c r="A208">
        <f>ROW(Source!A88)</f>
        <v>88</v>
      </c>
      <c r="B208">
        <v>28925307</v>
      </c>
      <c r="C208">
        <v>28925801</v>
      </c>
      <c r="D208">
        <v>28338781</v>
      </c>
      <c r="E208">
        <v>1</v>
      </c>
      <c r="F208">
        <v>1</v>
      </c>
      <c r="G208">
        <v>1</v>
      </c>
      <c r="H208">
        <v>2</v>
      </c>
      <c r="I208" t="s">
        <v>497</v>
      </c>
      <c r="J208" t="s">
        <v>498</v>
      </c>
      <c r="K208" t="s">
        <v>499</v>
      </c>
      <c r="L208">
        <v>1368</v>
      </c>
      <c r="N208">
        <v>1011</v>
      </c>
      <c r="O208" t="s">
        <v>366</v>
      </c>
      <c r="P208" t="s">
        <v>366</v>
      </c>
      <c r="Q208">
        <v>1</v>
      </c>
      <c r="W208">
        <v>0</v>
      </c>
      <c r="X208">
        <v>1984034196</v>
      </c>
      <c r="Y208">
        <v>4.2000000000000003E-2</v>
      </c>
      <c r="AA208">
        <v>0</v>
      </c>
      <c r="AB208">
        <v>18.489999999999998</v>
      </c>
      <c r="AC208">
        <v>10.130000000000001</v>
      </c>
      <c r="AD208">
        <v>0</v>
      </c>
      <c r="AE208">
        <v>0</v>
      </c>
      <c r="AF208">
        <v>18.489999999999998</v>
      </c>
      <c r="AG208">
        <v>10.130000000000001</v>
      </c>
      <c r="AH208">
        <v>0</v>
      </c>
      <c r="AI208">
        <v>1</v>
      </c>
      <c r="AJ208">
        <v>1</v>
      </c>
      <c r="AK208">
        <v>1</v>
      </c>
      <c r="AL208">
        <v>1</v>
      </c>
      <c r="AN208">
        <v>0</v>
      </c>
      <c r="AO208">
        <v>1</v>
      </c>
      <c r="AP208">
        <v>1</v>
      </c>
      <c r="AQ208">
        <v>0</v>
      </c>
      <c r="AR208">
        <v>0</v>
      </c>
      <c r="AS208" t="s">
        <v>719</v>
      </c>
      <c r="AT208">
        <v>7.0000000000000007E-2</v>
      </c>
      <c r="AU208" t="s">
        <v>63</v>
      </c>
      <c r="AV208">
        <v>0</v>
      </c>
      <c r="AW208">
        <v>2</v>
      </c>
      <c r="AX208">
        <v>28925826</v>
      </c>
      <c r="AY208">
        <v>1</v>
      </c>
      <c r="AZ208">
        <v>0</v>
      </c>
      <c r="BA208">
        <v>212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X208">
        <f>Y208*Source!I88</f>
        <v>0.14280000000000001</v>
      </c>
      <c r="CY208">
        <f t="shared" si="24"/>
        <v>18.489999999999998</v>
      </c>
      <c r="CZ208">
        <f t="shared" si="25"/>
        <v>18.489999999999998</v>
      </c>
      <c r="DA208">
        <f t="shared" si="26"/>
        <v>1</v>
      </c>
      <c r="DB208">
        <v>0</v>
      </c>
    </row>
    <row r="209" spans="1:106" x14ac:dyDescent="0.2">
      <c r="A209">
        <f>ROW(Source!A88)</f>
        <v>88</v>
      </c>
      <c r="B209">
        <v>28925307</v>
      </c>
      <c r="C209">
        <v>28925801</v>
      </c>
      <c r="D209">
        <v>28251457</v>
      </c>
      <c r="E209">
        <v>1</v>
      </c>
      <c r="F209">
        <v>1</v>
      </c>
      <c r="G209">
        <v>1</v>
      </c>
      <c r="H209">
        <v>3</v>
      </c>
      <c r="I209" t="s">
        <v>500</v>
      </c>
      <c r="J209" t="s">
        <v>501</v>
      </c>
      <c r="K209" t="s">
        <v>502</v>
      </c>
      <c r="L209">
        <v>1339</v>
      </c>
      <c r="N209">
        <v>1007</v>
      </c>
      <c r="O209" t="s">
        <v>742</v>
      </c>
      <c r="P209" t="s">
        <v>742</v>
      </c>
      <c r="Q209">
        <v>1</v>
      </c>
      <c r="W209">
        <v>0</v>
      </c>
      <c r="X209">
        <v>-1718793076</v>
      </c>
      <c r="Y209">
        <v>0</v>
      </c>
      <c r="AA209">
        <v>23.41</v>
      </c>
      <c r="AB209">
        <v>0</v>
      </c>
      <c r="AC209">
        <v>0</v>
      </c>
      <c r="AD209">
        <v>0</v>
      </c>
      <c r="AE209">
        <v>23.41</v>
      </c>
      <c r="AF209">
        <v>0</v>
      </c>
      <c r="AG209">
        <v>0</v>
      </c>
      <c r="AH209">
        <v>0</v>
      </c>
      <c r="AI209">
        <v>1</v>
      </c>
      <c r="AJ209">
        <v>1</v>
      </c>
      <c r="AK209">
        <v>1</v>
      </c>
      <c r="AL209">
        <v>1</v>
      </c>
      <c r="AN209">
        <v>0</v>
      </c>
      <c r="AO209">
        <v>1</v>
      </c>
      <c r="AP209">
        <v>1</v>
      </c>
      <c r="AQ209">
        <v>0</v>
      </c>
      <c r="AR209">
        <v>0</v>
      </c>
      <c r="AS209" t="s">
        <v>719</v>
      </c>
      <c r="AT209">
        <v>0.08</v>
      </c>
      <c r="AU209" t="s">
        <v>758</v>
      </c>
      <c r="AV209">
        <v>0</v>
      </c>
      <c r="AW209">
        <v>2</v>
      </c>
      <c r="AX209">
        <v>28925827</v>
      </c>
      <c r="AY209">
        <v>1</v>
      </c>
      <c r="AZ209">
        <v>0</v>
      </c>
      <c r="BA209">
        <v>213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CX209">
        <f>Y209*Source!I88</f>
        <v>0</v>
      </c>
      <c r="CY209">
        <f t="shared" ref="CY209:CY217" si="27">AA209</f>
        <v>23.41</v>
      </c>
      <c r="CZ209">
        <f t="shared" ref="CZ209:CZ217" si="28">AE209</f>
        <v>23.41</v>
      </c>
      <c r="DA209">
        <f t="shared" ref="DA209:DA217" si="29">AI209</f>
        <v>1</v>
      </c>
      <c r="DB209">
        <v>0</v>
      </c>
    </row>
    <row r="210" spans="1:106" x14ac:dyDescent="0.2">
      <c r="A210">
        <f>ROW(Source!A88)</f>
        <v>88</v>
      </c>
      <c r="B210">
        <v>28925307</v>
      </c>
      <c r="C210">
        <v>28925801</v>
      </c>
      <c r="D210">
        <v>28251479</v>
      </c>
      <c r="E210">
        <v>1</v>
      </c>
      <c r="F210">
        <v>1</v>
      </c>
      <c r="G210">
        <v>1</v>
      </c>
      <c r="H210">
        <v>3</v>
      </c>
      <c r="I210" t="s">
        <v>503</v>
      </c>
      <c r="J210" t="s">
        <v>504</v>
      </c>
      <c r="K210" t="s">
        <v>505</v>
      </c>
      <c r="L210">
        <v>1339</v>
      </c>
      <c r="N210">
        <v>1007</v>
      </c>
      <c r="O210" t="s">
        <v>742</v>
      </c>
      <c r="P210" t="s">
        <v>742</v>
      </c>
      <c r="Q210">
        <v>1</v>
      </c>
      <c r="W210">
        <v>0</v>
      </c>
      <c r="X210">
        <v>1597319531</v>
      </c>
      <c r="Y210">
        <v>0</v>
      </c>
      <c r="AA210">
        <v>8.7899999999999991</v>
      </c>
      <c r="AB210">
        <v>0</v>
      </c>
      <c r="AC210">
        <v>0</v>
      </c>
      <c r="AD210">
        <v>0</v>
      </c>
      <c r="AE210">
        <v>8.7899999999999991</v>
      </c>
      <c r="AF210">
        <v>0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N210">
        <v>0</v>
      </c>
      <c r="AO210">
        <v>1</v>
      </c>
      <c r="AP210">
        <v>1</v>
      </c>
      <c r="AQ210">
        <v>0</v>
      </c>
      <c r="AR210">
        <v>0</v>
      </c>
      <c r="AS210" t="s">
        <v>719</v>
      </c>
      <c r="AT210">
        <v>1.64</v>
      </c>
      <c r="AU210" t="s">
        <v>758</v>
      </c>
      <c r="AV210">
        <v>0</v>
      </c>
      <c r="AW210">
        <v>2</v>
      </c>
      <c r="AX210">
        <v>28925828</v>
      </c>
      <c r="AY210">
        <v>1</v>
      </c>
      <c r="AZ210">
        <v>0</v>
      </c>
      <c r="BA210">
        <v>214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CX210">
        <f>Y210*Source!I88</f>
        <v>0</v>
      </c>
      <c r="CY210">
        <f t="shared" si="27"/>
        <v>8.7899999999999991</v>
      </c>
      <c r="CZ210">
        <f t="shared" si="28"/>
        <v>8.7899999999999991</v>
      </c>
      <c r="DA210">
        <f t="shared" si="29"/>
        <v>1</v>
      </c>
      <c r="DB210">
        <v>0</v>
      </c>
    </row>
    <row r="211" spans="1:106" x14ac:dyDescent="0.2">
      <c r="A211">
        <f>ROW(Source!A88)</f>
        <v>88</v>
      </c>
      <c r="B211">
        <v>28925307</v>
      </c>
      <c r="C211">
        <v>28925801</v>
      </c>
      <c r="D211">
        <v>28251486</v>
      </c>
      <c r="E211">
        <v>1</v>
      </c>
      <c r="F211">
        <v>1</v>
      </c>
      <c r="G211">
        <v>1</v>
      </c>
      <c r="H211">
        <v>3</v>
      </c>
      <c r="I211" t="s">
        <v>506</v>
      </c>
      <c r="J211" t="s">
        <v>507</v>
      </c>
      <c r="K211" t="s">
        <v>508</v>
      </c>
      <c r="L211">
        <v>1346</v>
      </c>
      <c r="N211">
        <v>1009</v>
      </c>
      <c r="O211" t="s">
        <v>509</v>
      </c>
      <c r="P211" t="s">
        <v>509</v>
      </c>
      <c r="Q211">
        <v>1</v>
      </c>
      <c r="W211">
        <v>0</v>
      </c>
      <c r="X211">
        <v>-1411127917</v>
      </c>
      <c r="Y211">
        <v>0</v>
      </c>
      <c r="AA211">
        <v>4.47</v>
      </c>
      <c r="AB211">
        <v>0</v>
      </c>
      <c r="AC211">
        <v>0</v>
      </c>
      <c r="AD211">
        <v>0</v>
      </c>
      <c r="AE211">
        <v>4.47</v>
      </c>
      <c r="AF211">
        <v>0</v>
      </c>
      <c r="AG211">
        <v>0</v>
      </c>
      <c r="AH211">
        <v>0</v>
      </c>
      <c r="AI211">
        <v>1</v>
      </c>
      <c r="AJ211">
        <v>1</v>
      </c>
      <c r="AK211">
        <v>1</v>
      </c>
      <c r="AL211">
        <v>1</v>
      </c>
      <c r="AN211">
        <v>0</v>
      </c>
      <c r="AO211">
        <v>1</v>
      </c>
      <c r="AP211">
        <v>1</v>
      </c>
      <c r="AQ211">
        <v>0</v>
      </c>
      <c r="AR211">
        <v>0</v>
      </c>
      <c r="AS211" t="s">
        <v>719</v>
      </c>
      <c r="AT211">
        <v>0.47</v>
      </c>
      <c r="AU211" t="s">
        <v>758</v>
      </c>
      <c r="AV211">
        <v>0</v>
      </c>
      <c r="AW211">
        <v>2</v>
      </c>
      <c r="AX211">
        <v>28925829</v>
      </c>
      <c r="AY211">
        <v>1</v>
      </c>
      <c r="AZ211">
        <v>0</v>
      </c>
      <c r="BA211">
        <v>215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CX211">
        <f>Y211*Source!I88</f>
        <v>0</v>
      </c>
      <c r="CY211">
        <f t="shared" si="27"/>
        <v>4.47</v>
      </c>
      <c r="CZ211">
        <f t="shared" si="28"/>
        <v>4.47</v>
      </c>
      <c r="DA211">
        <f t="shared" si="29"/>
        <v>1</v>
      </c>
      <c r="DB211">
        <v>0</v>
      </c>
    </row>
    <row r="212" spans="1:106" x14ac:dyDescent="0.2">
      <c r="A212">
        <f>ROW(Source!A88)</f>
        <v>88</v>
      </c>
      <c r="B212">
        <v>28925307</v>
      </c>
      <c r="C212">
        <v>28925801</v>
      </c>
      <c r="D212">
        <v>28254721</v>
      </c>
      <c r="E212">
        <v>1</v>
      </c>
      <c r="F212">
        <v>1</v>
      </c>
      <c r="G212">
        <v>1</v>
      </c>
      <c r="H212">
        <v>3</v>
      </c>
      <c r="I212" t="s">
        <v>510</v>
      </c>
      <c r="J212" t="s">
        <v>511</v>
      </c>
      <c r="K212" t="s">
        <v>512</v>
      </c>
      <c r="L212">
        <v>1348</v>
      </c>
      <c r="N212">
        <v>1009</v>
      </c>
      <c r="O212" t="s">
        <v>61</v>
      </c>
      <c r="P212" t="s">
        <v>61</v>
      </c>
      <c r="Q212">
        <v>1000</v>
      </c>
      <c r="W212">
        <v>0</v>
      </c>
      <c r="X212">
        <v>-1204589871</v>
      </c>
      <c r="Y212">
        <v>0</v>
      </c>
      <c r="AA212">
        <v>12824.48</v>
      </c>
      <c r="AB212">
        <v>0</v>
      </c>
      <c r="AC212">
        <v>0</v>
      </c>
      <c r="AD212">
        <v>0</v>
      </c>
      <c r="AE212">
        <v>12824.48</v>
      </c>
      <c r="AF212">
        <v>0</v>
      </c>
      <c r="AG212">
        <v>0</v>
      </c>
      <c r="AH212">
        <v>0</v>
      </c>
      <c r="AI212">
        <v>1</v>
      </c>
      <c r="AJ212">
        <v>1</v>
      </c>
      <c r="AK212">
        <v>1</v>
      </c>
      <c r="AL212">
        <v>1</v>
      </c>
      <c r="AN212">
        <v>0</v>
      </c>
      <c r="AO212">
        <v>1</v>
      </c>
      <c r="AP212">
        <v>1</v>
      </c>
      <c r="AQ212">
        <v>0</v>
      </c>
      <c r="AR212">
        <v>0</v>
      </c>
      <c r="AS212" t="s">
        <v>719</v>
      </c>
      <c r="AT212">
        <v>1.24E-3</v>
      </c>
      <c r="AU212" t="s">
        <v>758</v>
      </c>
      <c r="AV212">
        <v>0</v>
      </c>
      <c r="AW212">
        <v>2</v>
      </c>
      <c r="AX212">
        <v>28925830</v>
      </c>
      <c r="AY212">
        <v>1</v>
      </c>
      <c r="AZ212">
        <v>0</v>
      </c>
      <c r="BA212">
        <v>216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CX212">
        <f>Y212*Source!I88</f>
        <v>0</v>
      </c>
      <c r="CY212">
        <f t="shared" si="27"/>
        <v>12824.48</v>
      </c>
      <c r="CZ212">
        <f t="shared" si="28"/>
        <v>12824.48</v>
      </c>
      <c r="DA212">
        <f t="shared" si="29"/>
        <v>1</v>
      </c>
      <c r="DB212">
        <v>0</v>
      </c>
    </row>
    <row r="213" spans="1:106" x14ac:dyDescent="0.2">
      <c r="A213">
        <f>ROW(Source!A88)</f>
        <v>88</v>
      </c>
      <c r="B213">
        <v>28925307</v>
      </c>
      <c r="C213">
        <v>28925801</v>
      </c>
      <c r="D213">
        <v>28276411</v>
      </c>
      <c r="E213">
        <v>1</v>
      </c>
      <c r="F213">
        <v>1</v>
      </c>
      <c r="G213">
        <v>1</v>
      </c>
      <c r="H213">
        <v>3</v>
      </c>
      <c r="I213" t="s">
        <v>513</v>
      </c>
      <c r="J213" t="s">
        <v>514</v>
      </c>
      <c r="K213" t="s">
        <v>515</v>
      </c>
      <c r="L213">
        <v>1348</v>
      </c>
      <c r="N213">
        <v>1009</v>
      </c>
      <c r="O213" t="s">
        <v>61</v>
      </c>
      <c r="P213" t="s">
        <v>61</v>
      </c>
      <c r="Q213">
        <v>1000</v>
      </c>
      <c r="W213">
        <v>0</v>
      </c>
      <c r="X213">
        <v>-1377340231</v>
      </c>
      <c r="Y213">
        <v>0</v>
      </c>
      <c r="AA213">
        <v>10175.83</v>
      </c>
      <c r="AB213">
        <v>0</v>
      </c>
      <c r="AC213">
        <v>0</v>
      </c>
      <c r="AD213">
        <v>0</v>
      </c>
      <c r="AE213">
        <v>10175.83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N213">
        <v>0</v>
      </c>
      <c r="AO213">
        <v>1</v>
      </c>
      <c r="AP213">
        <v>1</v>
      </c>
      <c r="AQ213">
        <v>0</v>
      </c>
      <c r="AR213">
        <v>0</v>
      </c>
      <c r="AS213" t="s">
        <v>719</v>
      </c>
      <c r="AT213">
        <v>0.01</v>
      </c>
      <c r="AU213" t="s">
        <v>758</v>
      </c>
      <c r="AV213">
        <v>0</v>
      </c>
      <c r="AW213">
        <v>2</v>
      </c>
      <c r="AX213">
        <v>28925831</v>
      </c>
      <c r="AY213">
        <v>1</v>
      </c>
      <c r="AZ213">
        <v>0</v>
      </c>
      <c r="BA213">
        <v>217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X213">
        <f>Y213*Source!I88</f>
        <v>0</v>
      </c>
      <c r="CY213">
        <f t="shared" si="27"/>
        <v>10175.83</v>
      </c>
      <c r="CZ213">
        <f t="shared" si="28"/>
        <v>10175.83</v>
      </c>
      <c r="DA213">
        <f t="shared" si="29"/>
        <v>1</v>
      </c>
      <c r="DB213">
        <v>0</v>
      </c>
    </row>
    <row r="214" spans="1:106" x14ac:dyDescent="0.2">
      <c r="A214">
        <f>ROW(Source!A88)</f>
        <v>88</v>
      </c>
      <c r="B214">
        <v>28925307</v>
      </c>
      <c r="C214">
        <v>28925801</v>
      </c>
      <c r="D214">
        <v>28279355</v>
      </c>
      <c r="E214">
        <v>1</v>
      </c>
      <c r="F214">
        <v>1</v>
      </c>
      <c r="G214">
        <v>1</v>
      </c>
      <c r="H214">
        <v>3</v>
      </c>
      <c r="I214" t="s">
        <v>516</v>
      </c>
      <c r="J214" t="s">
        <v>517</v>
      </c>
      <c r="K214" t="s">
        <v>526</v>
      </c>
      <c r="L214">
        <v>1348</v>
      </c>
      <c r="N214">
        <v>1009</v>
      </c>
      <c r="O214" t="s">
        <v>61</v>
      </c>
      <c r="P214" t="s">
        <v>61</v>
      </c>
      <c r="Q214">
        <v>1000</v>
      </c>
      <c r="W214">
        <v>0</v>
      </c>
      <c r="X214">
        <v>-1448781914</v>
      </c>
      <c r="Y214">
        <v>0</v>
      </c>
      <c r="AA214">
        <v>7439.08</v>
      </c>
      <c r="AB214">
        <v>0</v>
      </c>
      <c r="AC214">
        <v>0</v>
      </c>
      <c r="AD214">
        <v>0</v>
      </c>
      <c r="AE214">
        <v>7439.08</v>
      </c>
      <c r="AF214">
        <v>0</v>
      </c>
      <c r="AG214">
        <v>0</v>
      </c>
      <c r="AH214">
        <v>0</v>
      </c>
      <c r="AI214">
        <v>1</v>
      </c>
      <c r="AJ214">
        <v>1</v>
      </c>
      <c r="AK214">
        <v>1</v>
      </c>
      <c r="AL214">
        <v>1</v>
      </c>
      <c r="AN214">
        <v>0</v>
      </c>
      <c r="AO214">
        <v>1</v>
      </c>
      <c r="AP214">
        <v>1</v>
      </c>
      <c r="AQ214">
        <v>0</v>
      </c>
      <c r="AR214">
        <v>0</v>
      </c>
      <c r="AS214" t="s">
        <v>719</v>
      </c>
      <c r="AT214">
        <v>0.01</v>
      </c>
      <c r="AU214" t="s">
        <v>758</v>
      </c>
      <c r="AV214">
        <v>0</v>
      </c>
      <c r="AW214">
        <v>2</v>
      </c>
      <c r="AX214">
        <v>28925832</v>
      </c>
      <c r="AY214">
        <v>1</v>
      </c>
      <c r="AZ214">
        <v>0</v>
      </c>
      <c r="BA214">
        <v>218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CX214">
        <f>Y214*Source!I88</f>
        <v>0</v>
      </c>
      <c r="CY214">
        <f t="shared" si="27"/>
        <v>7439.08</v>
      </c>
      <c r="CZ214">
        <f t="shared" si="28"/>
        <v>7439.08</v>
      </c>
      <c r="DA214">
        <f t="shared" si="29"/>
        <v>1</v>
      </c>
      <c r="DB214">
        <v>0</v>
      </c>
    </row>
    <row r="215" spans="1:106" x14ac:dyDescent="0.2">
      <c r="A215">
        <f>ROW(Source!A88)</f>
        <v>88</v>
      </c>
      <c r="B215">
        <v>28925307</v>
      </c>
      <c r="C215">
        <v>28925801</v>
      </c>
      <c r="D215">
        <v>28279427</v>
      </c>
      <c r="E215">
        <v>1</v>
      </c>
      <c r="F215">
        <v>1</v>
      </c>
      <c r="G215">
        <v>1</v>
      </c>
      <c r="H215">
        <v>3</v>
      </c>
      <c r="I215" t="s">
        <v>527</v>
      </c>
      <c r="J215" t="s">
        <v>528</v>
      </c>
      <c r="K215" t="s">
        <v>529</v>
      </c>
      <c r="L215">
        <v>1348</v>
      </c>
      <c r="N215">
        <v>1009</v>
      </c>
      <c r="O215" t="s">
        <v>61</v>
      </c>
      <c r="P215" t="s">
        <v>61</v>
      </c>
      <c r="Q215">
        <v>1000</v>
      </c>
      <c r="W215">
        <v>0</v>
      </c>
      <c r="X215">
        <v>-1728450025</v>
      </c>
      <c r="Y215">
        <v>0</v>
      </c>
      <c r="AA215">
        <v>5343.1</v>
      </c>
      <c r="AB215">
        <v>0</v>
      </c>
      <c r="AC215">
        <v>0</v>
      </c>
      <c r="AD215">
        <v>0</v>
      </c>
      <c r="AE215">
        <v>5343.1</v>
      </c>
      <c r="AF215">
        <v>0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N215">
        <v>0</v>
      </c>
      <c r="AO215">
        <v>1</v>
      </c>
      <c r="AP215">
        <v>1</v>
      </c>
      <c r="AQ215">
        <v>0</v>
      </c>
      <c r="AR215">
        <v>0</v>
      </c>
      <c r="AS215" t="s">
        <v>719</v>
      </c>
      <c r="AT215">
        <v>0.01</v>
      </c>
      <c r="AU215" t="s">
        <v>758</v>
      </c>
      <c r="AV215">
        <v>0</v>
      </c>
      <c r="AW215">
        <v>2</v>
      </c>
      <c r="AX215">
        <v>28925833</v>
      </c>
      <c r="AY215">
        <v>1</v>
      </c>
      <c r="AZ215">
        <v>0</v>
      </c>
      <c r="BA215">
        <v>219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CX215">
        <f>Y215*Source!I88</f>
        <v>0</v>
      </c>
      <c r="CY215">
        <f t="shared" si="27"/>
        <v>5343.1</v>
      </c>
      <c r="CZ215">
        <f t="shared" si="28"/>
        <v>5343.1</v>
      </c>
      <c r="DA215">
        <f t="shared" si="29"/>
        <v>1</v>
      </c>
      <c r="DB215">
        <v>0</v>
      </c>
    </row>
    <row r="216" spans="1:106" x14ac:dyDescent="0.2">
      <c r="A216">
        <f>ROW(Source!A88)</f>
        <v>88</v>
      </c>
      <c r="B216">
        <v>28925307</v>
      </c>
      <c r="C216">
        <v>28925801</v>
      </c>
      <c r="D216">
        <v>28324742</v>
      </c>
      <c r="E216">
        <v>1</v>
      </c>
      <c r="F216">
        <v>1</v>
      </c>
      <c r="G216">
        <v>1</v>
      </c>
      <c r="H216">
        <v>3</v>
      </c>
      <c r="I216" t="s">
        <v>530</v>
      </c>
      <c r="J216" t="s">
        <v>531</v>
      </c>
      <c r="K216" t="s">
        <v>532</v>
      </c>
      <c r="L216">
        <v>1354</v>
      </c>
      <c r="N216">
        <v>1010</v>
      </c>
      <c r="O216" t="s">
        <v>106</v>
      </c>
      <c r="P216" t="s">
        <v>106</v>
      </c>
      <c r="Q216">
        <v>1</v>
      </c>
      <c r="W216">
        <v>0</v>
      </c>
      <c r="X216">
        <v>576468319</v>
      </c>
      <c r="Y216">
        <v>0</v>
      </c>
      <c r="AA216">
        <v>50.93</v>
      </c>
      <c r="AB216">
        <v>0</v>
      </c>
      <c r="AC216">
        <v>0</v>
      </c>
      <c r="AD216">
        <v>0</v>
      </c>
      <c r="AE216">
        <v>50.93</v>
      </c>
      <c r="AF216">
        <v>0</v>
      </c>
      <c r="AG216">
        <v>0</v>
      </c>
      <c r="AH216">
        <v>0</v>
      </c>
      <c r="AI216">
        <v>1</v>
      </c>
      <c r="AJ216">
        <v>1</v>
      </c>
      <c r="AK216">
        <v>1</v>
      </c>
      <c r="AL216">
        <v>1</v>
      </c>
      <c r="AN216">
        <v>0</v>
      </c>
      <c r="AO216">
        <v>1</v>
      </c>
      <c r="AP216">
        <v>1</v>
      </c>
      <c r="AQ216">
        <v>0</v>
      </c>
      <c r="AR216">
        <v>0</v>
      </c>
      <c r="AS216" t="s">
        <v>719</v>
      </c>
      <c r="AT216">
        <v>9</v>
      </c>
      <c r="AU216" t="s">
        <v>758</v>
      </c>
      <c r="AV216">
        <v>0</v>
      </c>
      <c r="AW216">
        <v>2</v>
      </c>
      <c r="AX216">
        <v>28925834</v>
      </c>
      <c r="AY216">
        <v>1</v>
      </c>
      <c r="AZ216">
        <v>0</v>
      </c>
      <c r="BA216">
        <v>220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CX216">
        <f>Y216*Source!I88</f>
        <v>0</v>
      </c>
      <c r="CY216">
        <f t="shared" si="27"/>
        <v>50.93</v>
      </c>
      <c r="CZ216">
        <f t="shared" si="28"/>
        <v>50.93</v>
      </c>
      <c r="DA216">
        <f t="shared" si="29"/>
        <v>1</v>
      </c>
      <c r="DB216">
        <v>0</v>
      </c>
    </row>
    <row r="217" spans="1:106" x14ac:dyDescent="0.2">
      <c r="A217">
        <f>ROW(Source!A88)</f>
        <v>88</v>
      </c>
      <c r="B217">
        <v>28925307</v>
      </c>
      <c r="C217">
        <v>28925801</v>
      </c>
      <c r="D217">
        <v>28247531</v>
      </c>
      <c r="E217">
        <v>21</v>
      </c>
      <c r="F217">
        <v>1</v>
      </c>
      <c r="G217">
        <v>1</v>
      </c>
      <c r="H217">
        <v>3</v>
      </c>
      <c r="I217" t="s">
        <v>533</v>
      </c>
      <c r="J217" t="s">
        <v>719</v>
      </c>
      <c r="K217" t="s">
        <v>534</v>
      </c>
      <c r="L217">
        <v>1374</v>
      </c>
      <c r="N217">
        <v>1013</v>
      </c>
      <c r="O217" t="s">
        <v>535</v>
      </c>
      <c r="P217" t="s">
        <v>535</v>
      </c>
      <c r="Q217">
        <v>1</v>
      </c>
      <c r="W217">
        <v>0</v>
      </c>
      <c r="X217">
        <v>-1731369543</v>
      </c>
      <c r="Y217">
        <v>0</v>
      </c>
      <c r="AA217">
        <v>1</v>
      </c>
      <c r="AB217">
        <v>0</v>
      </c>
      <c r="AC217">
        <v>0</v>
      </c>
      <c r="AD217">
        <v>0</v>
      </c>
      <c r="AE217">
        <v>1</v>
      </c>
      <c r="AF217">
        <v>0</v>
      </c>
      <c r="AG217">
        <v>0</v>
      </c>
      <c r="AH217">
        <v>0</v>
      </c>
      <c r="AI217">
        <v>1</v>
      </c>
      <c r="AJ217">
        <v>1</v>
      </c>
      <c r="AK217">
        <v>1</v>
      </c>
      <c r="AL217">
        <v>1</v>
      </c>
      <c r="AN217">
        <v>0</v>
      </c>
      <c r="AO217">
        <v>1</v>
      </c>
      <c r="AP217">
        <v>1</v>
      </c>
      <c r="AQ217">
        <v>0</v>
      </c>
      <c r="AR217">
        <v>0</v>
      </c>
      <c r="AS217" t="s">
        <v>719</v>
      </c>
      <c r="AT217">
        <v>3.18</v>
      </c>
      <c r="AU217" t="s">
        <v>758</v>
      </c>
      <c r="AV217">
        <v>0</v>
      </c>
      <c r="AW217">
        <v>2</v>
      </c>
      <c r="AX217">
        <v>28925835</v>
      </c>
      <c r="AY217">
        <v>1</v>
      </c>
      <c r="AZ217">
        <v>0</v>
      </c>
      <c r="BA217">
        <v>221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CX217">
        <f>Y217*Source!I88</f>
        <v>0</v>
      </c>
      <c r="CY217">
        <f t="shared" si="27"/>
        <v>1</v>
      </c>
      <c r="CZ217">
        <f t="shared" si="28"/>
        <v>1</v>
      </c>
      <c r="DA217">
        <f t="shared" si="29"/>
        <v>1</v>
      </c>
      <c r="DB217">
        <v>0</v>
      </c>
    </row>
    <row r="218" spans="1:106" x14ac:dyDescent="0.2">
      <c r="A218">
        <f>ROW(Source!A89)</f>
        <v>89</v>
      </c>
      <c r="B218">
        <v>28925308</v>
      </c>
      <c r="C218">
        <v>28925801</v>
      </c>
      <c r="D218">
        <v>28425676</v>
      </c>
      <c r="E218">
        <v>1</v>
      </c>
      <c r="F218">
        <v>1</v>
      </c>
      <c r="G218">
        <v>1</v>
      </c>
      <c r="H218">
        <v>1</v>
      </c>
      <c r="I218" t="s">
        <v>536</v>
      </c>
      <c r="J218" t="s">
        <v>719</v>
      </c>
      <c r="K218" t="s">
        <v>537</v>
      </c>
      <c r="L218">
        <v>1191</v>
      </c>
      <c r="N218">
        <v>1013</v>
      </c>
      <c r="O218" t="s">
        <v>360</v>
      </c>
      <c r="P218" t="s">
        <v>360</v>
      </c>
      <c r="Q218">
        <v>1</v>
      </c>
      <c r="W218">
        <v>0</v>
      </c>
      <c r="X218">
        <v>-1853062777</v>
      </c>
      <c r="Y218">
        <v>11.1</v>
      </c>
      <c r="AA218">
        <v>0</v>
      </c>
      <c r="AB218">
        <v>0</v>
      </c>
      <c r="AC218">
        <v>0</v>
      </c>
      <c r="AD218">
        <v>159.43</v>
      </c>
      <c r="AE218">
        <v>0</v>
      </c>
      <c r="AF218">
        <v>0</v>
      </c>
      <c r="AG218">
        <v>0</v>
      </c>
      <c r="AH218">
        <v>8.59</v>
      </c>
      <c r="AI218">
        <v>1</v>
      </c>
      <c r="AJ218">
        <v>1</v>
      </c>
      <c r="AK218">
        <v>1</v>
      </c>
      <c r="AL218">
        <v>18.559999999999999</v>
      </c>
      <c r="AN218">
        <v>0</v>
      </c>
      <c r="AO218">
        <v>1</v>
      </c>
      <c r="AP218">
        <v>1</v>
      </c>
      <c r="AQ218">
        <v>0</v>
      </c>
      <c r="AR218">
        <v>0</v>
      </c>
      <c r="AS218" t="s">
        <v>719</v>
      </c>
      <c r="AT218">
        <v>18.5</v>
      </c>
      <c r="AU218" t="s">
        <v>63</v>
      </c>
      <c r="AV218">
        <v>1</v>
      </c>
      <c r="AW218">
        <v>2</v>
      </c>
      <c r="AX218">
        <v>28925819</v>
      </c>
      <c r="AY218">
        <v>1</v>
      </c>
      <c r="AZ218">
        <v>0</v>
      </c>
      <c r="BA218">
        <v>222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X218">
        <f>Y218*Source!I89</f>
        <v>37.739999999999995</v>
      </c>
      <c r="CY218">
        <f>AD218</f>
        <v>159.43</v>
      </c>
      <c r="CZ218">
        <f>AH218</f>
        <v>8.59</v>
      </c>
      <c r="DA218">
        <f>AL218</f>
        <v>18.559999999999999</v>
      </c>
      <c r="DB218">
        <v>0</v>
      </c>
    </row>
    <row r="219" spans="1:106" x14ac:dyDescent="0.2">
      <c r="A219">
        <f>ROW(Source!A89)</f>
        <v>89</v>
      </c>
      <c r="B219">
        <v>28925308</v>
      </c>
      <c r="C219">
        <v>28925801</v>
      </c>
      <c r="D219">
        <v>28419515</v>
      </c>
      <c r="E219">
        <v>1</v>
      </c>
      <c r="F219">
        <v>1</v>
      </c>
      <c r="G219">
        <v>1</v>
      </c>
      <c r="H219">
        <v>1</v>
      </c>
      <c r="I219" t="s">
        <v>361</v>
      </c>
      <c r="J219" t="s">
        <v>719</v>
      </c>
      <c r="K219" t="s">
        <v>362</v>
      </c>
      <c r="L219">
        <v>1191</v>
      </c>
      <c r="N219">
        <v>1013</v>
      </c>
      <c r="O219" t="s">
        <v>360</v>
      </c>
      <c r="P219" t="s">
        <v>360</v>
      </c>
      <c r="Q219">
        <v>1</v>
      </c>
      <c r="W219">
        <v>0</v>
      </c>
      <c r="X219">
        <v>-383101862</v>
      </c>
      <c r="Y219">
        <v>2.95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1</v>
      </c>
      <c r="AK219">
        <v>18.559999999999999</v>
      </c>
      <c r="AL219">
        <v>1</v>
      </c>
      <c r="AN219">
        <v>0</v>
      </c>
      <c r="AO219">
        <v>1</v>
      </c>
      <c r="AP219">
        <v>0</v>
      </c>
      <c r="AQ219">
        <v>0</v>
      </c>
      <c r="AR219">
        <v>0</v>
      </c>
      <c r="AS219" t="s">
        <v>719</v>
      </c>
      <c r="AT219">
        <v>2.95</v>
      </c>
      <c r="AU219" t="s">
        <v>719</v>
      </c>
      <c r="AV219">
        <v>2</v>
      </c>
      <c r="AW219">
        <v>2</v>
      </c>
      <c r="AX219">
        <v>28925820</v>
      </c>
      <c r="AY219">
        <v>1</v>
      </c>
      <c r="AZ219">
        <v>2048</v>
      </c>
      <c r="BA219">
        <v>223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CX219">
        <f>Y219*Source!I89</f>
        <v>10.030000000000001</v>
      </c>
      <c r="CY219">
        <f>AD219</f>
        <v>0</v>
      </c>
      <c r="CZ219">
        <f>AH219</f>
        <v>0</v>
      </c>
      <c r="DA219">
        <f>AL219</f>
        <v>1</v>
      </c>
      <c r="DB219">
        <v>0</v>
      </c>
    </row>
    <row r="220" spans="1:106" x14ac:dyDescent="0.2">
      <c r="A220">
        <f>ROW(Source!A89)</f>
        <v>89</v>
      </c>
      <c r="B220">
        <v>28925308</v>
      </c>
      <c r="C220">
        <v>28925801</v>
      </c>
      <c r="D220">
        <v>28336687</v>
      </c>
      <c r="E220">
        <v>1</v>
      </c>
      <c r="F220">
        <v>1</v>
      </c>
      <c r="G220">
        <v>1</v>
      </c>
      <c r="H220">
        <v>2</v>
      </c>
      <c r="I220" t="s">
        <v>479</v>
      </c>
      <c r="J220" t="s">
        <v>480</v>
      </c>
      <c r="K220" t="s">
        <v>481</v>
      </c>
      <c r="L220">
        <v>1368</v>
      </c>
      <c r="N220">
        <v>1011</v>
      </c>
      <c r="O220" t="s">
        <v>366</v>
      </c>
      <c r="P220" t="s">
        <v>366</v>
      </c>
      <c r="Q220">
        <v>1</v>
      </c>
      <c r="W220">
        <v>0</v>
      </c>
      <c r="X220">
        <v>1922779253</v>
      </c>
      <c r="Y220">
        <v>1.6379999999999999</v>
      </c>
      <c r="AA220">
        <v>0</v>
      </c>
      <c r="AB220">
        <v>871.56</v>
      </c>
      <c r="AC220">
        <v>219.75</v>
      </c>
      <c r="AD220">
        <v>0</v>
      </c>
      <c r="AE220">
        <v>0</v>
      </c>
      <c r="AF220">
        <v>113.19</v>
      </c>
      <c r="AG220">
        <v>11.84</v>
      </c>
      <c r="AH220">
        <v>0</v>
      </c>
      <c r="AI220">
        <v>1</v>
      </c>
      <c r="AJ220">
        <v>7.7</v>
      </c>
      <c r="AK220">
        <v>18.559999999999999</v>
      </c>
      <c r="AL220">
        <v>1</v>
      </c>
      <c r="AN220">
        <v>0</v>
      </c>
      <c r="AO220">
        <v>1</v>
      </c>
      <c r="AP220">
        <v>1</v>
      </c>
      <c r="AQ220">
        <v>0</v>
      </c>
      <c r="AR220">
        <v>0</v>
      </c>
      <c r="AS220" t="s">
        <v>719</v>
      </c>
      <c r="AT220">
        <v>2.73</v>
      </c>
      <c r="AU220" t="s">
        <v>63</v>
      </c>
      <c r="AV220">
        <v>0</v>
      </c>
      <c r="AW220">
        <v>2</v>
      </c>
      <c r="AX220">
        <v>28925821</v>
      </c>
      <c r="AY220">
        <v>1</v>
      </c>
      <c r="AZ220">
        <v>0</v>
      </c>
      <c r="BA220">
        <v>224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CX220">
        <f>Y220*Source!I89</f>
        <v>5.5691999999999995</v>
      </c>
      <c r="CY220">
        <f t="shared" ref="CY220:CY225" si="30">AB220</f>
        <v>871.56</v>
      </c>
      <c r="CZ220">
        <f t="shared" ref="CZ220:CZ225" si="31">AF220</f>
        <v>113.19</v>
      </c>
      <c r="DA220">
        <f t="shared" ref="DA220:DA225" si="32">AJ220</f>
        <v>7.7</v>
      </c>
      <c r="DB220">
        <v>0</v>
      </c>
    </row>
    <row r="221" spans="1:106" x14ac:dyDescent="0.2">
      <c r="A221">
        <f>ROW(Source!A89)</f>
        <v>89</v>
      </c>
      <c r="B221">
        <v>28925308</v>
      </c>
      <c r="C221">
        <v>28925801</v>
      </c>
      <c r="D221">
        <v>28337857</v>
      </c>
      <c r="E221">
        <v>1</v>
      </c>
      <c r="F221">
        <v>1</v>
      </c>
      <c r="G221">
        <v>1</v>
      </c>
      <c r="H221">
        <v>2</v>
      </c>
      <c r="I221" t="s">
        <v>488</v>
      </c>
      <c r="J221" t="s">
        <v>489</v>
      </c>
      <c r="K221" t="s">
        <v>490</v>
      </c>
      <c r="L221">
        <v>1368</v>
      </c>
      <c r="N221">
        <v>1011</v>
      </c>
      <c r="O221" t="s">
        <v>366</v>
      </c>
      <c r="P221" t="s">
        <v>366</v>
      </c>
      <c r="Q221">
        <v>1</v>
      </c>
      <c r="W221">
        <v>0</v>
      </c>
      <c r="X221">
        <v>-2019686133</v>
      </c>
      <c r="Y221">
        <v>0.09</v>
      </c>
      <c r="AA221">
        <v>0</v>
      </c>
      <c r="AB221">
        <v>984.52</v>
      </c>
      <c r="AC221">
        <v>219.75</v>
      </c>
      <c r="AD221">
        <v>0</v>
      </c>
      <c r="AE221">
        <v>0</v>
      </c>
      <c r="AF221">
        <v>127.86</v>
      </c>
      <c r="AG221">
        <v>11.84</v>
      </c>
      <c r="AH221">
        <v>0</v>
      </c>
      <c r="AI221">
        <v>1</v>
      </c>
      <c r="AJ221">
        <v>7.7</v>
      </c>
      <c r="AK221">
        <v>18.559999999999999</v>
      </c>
      <c r="AL221">
        <v>1</v>
      </c>
      <c r="AN221">
        <v>0</v>
      </c>
      <c r="AO221">
        <v>1</v>
      </c>
      <c r="AP221">
        <v>1</v>
      </c>
      <c r="AQ221">
        <v>0</v>
      </c>
      <c r="AR221">
        <v>0</v>
      </c>
      <c r="AS221" t="s">
        <v>719</v>
      </c>
      <c r="AT221">
        <v>0.15</v>
      </c>
      <c r="AU221" t="s">
        <v>63</v>
      </c>
      <c r="AV221">
        <v>0</v>
      </c>
      <c r="AW221">
        <v>2</v>
      </c>
      <c r="AX221">
        <v>28925822</v>
      </c>
      <c r="AY221">
        <v>1</v>
      </c>
      <c r="AZ221">
        <v>0</v>
      </c>
      <c r="BA221">
        <v>225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CX221">
        <f>Y221*Source!I89</f>
        <v>0.30599999999999999</v>
      </c>
      <c r="CY221">
        <f t="shared" si="30"/>
        <v>984.52</v>
      </c>
      <c r="CZ221">
        <f t="shared" si="31"/>
        <v>127.86</v>
      </c>
      <c r="DA221">
        <f t="shared" si="32"/>
        <v>7.7</v>
      </c>
      <c r="DB221">
        <v>0</v>
      </c>
    </row>
    <row r="222" spans="1:106" x14ac:dyDescent="0.2">
      <c r="A222">
        <f>ROW(Source!A89)</f>
        <v>89</v>
      </c>
      <c r="B222">
        <v>28925308</v>
      </c>
      <c r="C222">
        <v>28925801</v>
      </c>
      <c r="D222">
        <v>28337866</v>
      </c>
      <c r="E222">
        <v>1</v>
      </c>
      <c r="F222">
        <v>1</v>
      </c>
      <c r="G222">
        <v>1</v>
      </c>
      <c r="H222">
        <v>2</v>
      </c>
      <c r="I222" t="s">
        <v>491</v>
      </c>
      <c r="J222" t="s">
        <v>492</v>
      </c>
      <c r="K222" t="s">
        <v>493</v>
      </c>
      <c r="L222">
        <v>1368</v>
      </c>
      <c r="N222">
        <v>1011</v>
      </c>
      <c r="O222" t="s">
        <v>366</v>
      </c>
      <c r="P222" t="s">
        <v>366</v>
      </c>
      <c r="Q222">
        <v>1</v>
      </c>
      <c r="W222">
        <v>0</v>
      </c>
      <c r="X222">
        <v>1232549298</v>
      </c>
      <c r="Y222">
        <v>0.09</v>
      </c>
      <c r="AA222">
        <v>0</v>
      </c>
      <c r="AB222">
        <v>92.4</v>
      </c>
      <c r="AC222">
        <v>0</v>
      </c>
      <c r="AD222">
        <v>0</v>
      </c>
      <c r="AE222">
        <v>0</v>
      </c>
      <c r="AF222">
        <v>12</v>
      </c>
      <c r="AG222">
        <v>0</v>
      </c>
      <c r="AH222">
        <v>0</v>
      </c>
      <c r="AI222">
        <v>1</v>
      </c>
      <c r="AJ222">
        <v>7.7</v>
      </c>
      <c r="AK222">
        <v>18.559999999999999</v>
      </c>
      <c r="AL222">
        <v>1</v>
      </c>
      <c r="AN222">
        <v>0</v>
      </c>
      <c r="AO222">
        <v>1</v>
      </c>
      <c r="AP222">
        <v>1</v>
      </c>
      <c r="AQ222">
        <v>0</v>
      </c>
      <c r="AR222">
        <v>0</v>
      </c>
      <c r="AS222" t="s">
        <v>719</v>
      </c>
      <c r="AT222">
        <v>0.15</v>
      </c>
      <c r="AU222" t="s">
        <v>63</v>
      </c>
      <c r="AV222">
        <v>0</v>
      </c>
      <c r="AW222">
        <v>2</v>
      </c>
      <c r="AX222">
        <v>28925823</v>
      </c>
      <c r="AY222">
        <v>1</v>
      </c>
      <c r="AZ222">
        <v>0</v>
      </c>
      <c r="BA222">
        <v>226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CX222">
        <f>Y222*Source!I89</f>
        <v>0.30599999999999999</v>
      </c>
      <c r="CY222">
        <f t="shared" si="30"/>
        <v>92.4</v>
      </c>
      <c r="CZ222">
        <f t="shared" si="31"/>
        <v>12</v>
      </c>
      <c r="DA222">
        <f t="shared" si="32"/>
        <v>7.7</v>
      </c>
      <c r="DB222">
        <v>0</v>
      </c>
    </row>
    <row r="223" spans="1:106" x14ac:dyDescent="0.2">
      <c r="A223">
        <f>ROW(Source!A89)</f>
        <v>89</v>
      </c>
      <c r="B223">
        <v>28925308</v>
      </c>
      <c r="C223">
        <v>28925801</v>
      </c>
      <c r="D223">
        <v>28337996</v>
      </c>
      <c r="E223">
        <v>1</v>
      </c>
      <c r="F223">
        <v>1</v>
      </c>
      <c r="G223">
        <v>1</v>
      </c>
      <c r="H223">
        <v>2</v>
      </c>
      <c r="I223" t="s">
        <v>494</v>
      </c>
      <c r="J223" t="s">
        <v>495</v>
      </c>
      <c r="K223" t="s">
        <v>496</v>
      </c>
      <c r="L223">
        <v>1368</v>
      </c>
      <c r="N223">
        <v>1011</v>
      </c>
      <c r="O223" t="s">
        <v>366</v>
      </c>
      <c r="P223" t="s">
        <v>366</v>
      </c>
      <c r="Q223">
        <v>1</v>
      </c>
      <c r="W223">
        <v>0</v>
      </c>
      <c r="X223">
        <v>2006915083</v>
      </c>
      <c r="Y223">
        <v>8.4000000000000005E-2</v>
      </c>
      <c r="AA223">
        <v>0</v>
      </c>
      <c r="AB223">
        <v>57.9</v>
      </c>
      <c r="AC223">
        <v>0</v>
      </c>
      <c r="AD223">
        <v>0</v>
      </c>
      <c r="AE223">
        <v>0</v>
      </c>
      <c r="AF223">
        <v>7.52</v>
      </c>
      <c r="AG223">
        <v>0</v>
      </c>
      <c r="AH223">
        <v>0</v>
      </c>
      <c r="AI223">
        <v>1</v>
      </c>
      <c r="AJ223">
        <v>7.7</v>
      </c>
      <c r="AK223">
        <v>18.559999999999999</v>
      </c>
      <c r="AL223">
        <v>1</v>
      </c>
      <c r="AN223">
        <v>0</v>
      </c>
      <c r="AO223">
        <v>1</v>
      </c>
      <c r="AP223">
        <v>1</v>
      </c>
      <c r="AQ223">
        <v>0</v>
      </c>
      <c r="AR223">
        <v>0</v>
      </c>
      <c r="AS223" t="s">
        <v>719</v>
      </c>
      <c r="AT223">
        <v>0.14000000000000001</v>
      </c>
      <c r="AU223" t="s">
        <v>63</v>
      </c>
      <c r="AV223">
        <v>0</v>
      </c>
      <c r="AW223">
        <v>2</v>
      </c>
      <c r="AX223">
        <v>28925824</v>
      </c>
      <c r="AY223">
        <v>1</v>
      </c>
      <c r="AZ223">
        <v>0</v>
      </c>
      <c r="BA223">
        <v>227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X223">
        <f>Y223*Source!I89</f>
        <v>0.28560000000000002</v>
      </c>
      <c r="CY223">
        <f t="shared" si="30"/>
        <v>57.9</v>
      </c>
      <c r="CZ223">
        <f t="shared" si="31"/>
        <v>7.52</v>
      </c>
      <c r="DA223">
        <f t="shared" si="32"/>
        <v>7.7</v>
      </c>
      <c r="DB223">
        <v>0</v>
      </c>
    </row>
    <row r="224" spans="1:106" x14ac:dyDescent="0.2">
      <c r="A224">
        <f>ROW(Source!A89)</f>
        <v>89</v>
      </c>
      <c r="B224">
        <v>28925308</v>
      </c>
      <c r="C224">
        <v>28925801</v>
      </c>
      <c r="D224">
        <v>28338136</v>
      </c>
      <c r="E224">
        <v>1</v>
      </c>
      <c r="F224">
        <v>1</v>
      </c>
      <c r="G224">
        <v>1</v>
      </c>
      <c r="H224">
        <v>2</v>
      </c>
      <c r="I224" t="s">
        <v>401</v>
      </c>
      <c r="J224" t="s">
        <v>402</v>
      </c>
      <c r="K224" t="s">
        <v>403</v>
      </c>
      <c r="L224">
        <v>1368</v>
      </c>
      <c r="N224">
        <v>1011</v>
      </c>
      <c r="O224" t="s">
        <v>366</v>
      </c>
      <c r="P224" t="s">
        <v>366</v>
      </c>
      <c r="Q224">
        <v>1</v>
      </c>
      <c r="W224">
        <v>0</v>
      </c>
      <c r="X224">
        <v>-1277097320</v>
      </c>
      <c r="Y224">
        <v>1.494</v>
      </c>
      <c r="AA224">
        <v>0</v>
      </c>
      <c r="AB224">
        <v>66.84</v>
      </c>
      <c r="AC224">
        <v>0</v>
      </c>
      <c r="AD224">
        <v>0</v>
      </c>
      <c r="AE224">
        <v>0</v>
      </c>
      <c r="AF224">
        <v>8.68</v>
      </c>
      <c r="AG224">
        <v>0</v>
      </c>
      <c r="AH224">
        <v>0</v>
      </c>
      <c r="AI224">
        <v>1</v>
      </c>
      <c r="AJ224">
        <v>7.7</v>
      </c>
      <c r="AK224">
        <v>18.559999999999999</v>
      </c>
      <c r="AL224">
        <v>1</v>
      </c>
      <c r="AN224">
        <v>0</v>
      </c>
      <c r="AO224">
        <v>1</v>
      </c>
      <c r="AP224">
        <v>1</v>
      </c>
      <c r="AQ224">
        <v>0</v>
      </c>
      <c r="AR224">
        <v>0</v>
      </c>
      <c r="AS224" t="s">
        <v>719</v>
      </c>
      <c r="AT224">
        <v>2.4900000000000002</v>
      </c>
      <c r="AU224" t="s">
        <v>63</v>
      </c>
      <c r="AV224">
        <v>0</v>
      </c>
      <c r="AW224">
        <v>2</v>
      </c>
      <c r="AX224">
        <v>28925825</v>
      </c>
      <c r="AY224">
        <v>1</v>
      </c>
      <c r="AZ224">
        <v>0</v>
      </c>
      <c r="BA224">
        <v>228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CX224">
        <f>Y224*Source!I89</f>
        <v>5.0796000000000001</v>
      </c>
      <c r="CY224">
        <f t="shared" si="30"/>
        <v>66.84</v>
      </c>
      <c r="CZ224">
        <f t="shared" si="31"/>
        <v>8.68</v>
      </c>
      <c r="DA224">
        <f t="shared" si="32"/>
        <v>7.7</v>
      </c>
      <c r="DB224">
        <v>0</v>
      </c>
    </row>
    <row r="225" spans="1:106" x14ac:dyDescent="0.2">
      <c r="A225">
        <f>ROW(Source!A89)</f>
        <v>89</v>
      </c>
      <c r="B225">
        <v>28925308</v>
      </c>
      <c r="C225">
        <v>28925801</v>
      </c>
      <c r="D225">
        <v>28338781</v>
      </c>
      <c r="E225">
        <v>1</v>
      </c>
      <c r="F225">
        <v>1</v>
      </c>
      <c r="G225">
        <v>1</v>
      </c>
      <c r="H225">
        <v>2</v>
      </c>
      <c r="I225" t="s">
        <v>497</v>
      </c>
      <c r="J225" t="s">
        <v>498</v>
      </c>
      <c r="K225" t="s">
        <v>499</v>
      </c>
      <c r="L225">
        <v>1368</v>
      </c>
      <c r="N225">
        <v>1011</v>
      </c>
      <c r="O225" t="s">
        <v>366</v>
      </c>
      <c r="P225" t="s">
        <v>366</v>
      </c>
      <c r="Q225">
        <v>1</v>
      </c>
      <c r="W225">
        <v>0</v>
      </c>
      <c r="X225">
        <v>1984034196</v>
      </c>
      <c r="Y225">
        <v>4.2000000000000003E-2</v>
      </c>
      <c r="AA225">
        <v>0</v>
      </c>
      <c r="AB225">
        <v>142.37</v>
      </c>
      <c r="AC225">
        <v>188.01</v>
      </c>
      <c r="AD225">
        <v>0</v>
      </c>
      <c r="AE225">
        <v>0</v>
      </c>
      <c r="AF225">
        <v>18.489999999999998</v>
      </c>
      <c r="AG225">
        <v>10.130000000000001</v>
      </c>
      <c r="AH225">
        <v>0</v>
      </c>
      <c r="AI225">
        <v>1</v>
      </c>
      <c r="AJ225">
        <v>7.7</v>
      </c>
      <c r="AK225">
        <v>18.559999999999999</v>
      </c>
      <c r="AL225">
        <v>1</v>
      </c>
      <c r="AN225">
        <v>0</v>
      </c>
      <c r="AO225">
        <v>1</v>
      </c>
      <c r="AP225">
        <v>1</v>
      </c>
      <c r="AQ225">
        <v>0</v>
      </c>
      <c r="AR225">
        <v>0</v>
      </c>
      <c r="AS225" t="s">
        <v>719</v>
      </c>
      <c r="AT225">
        <v>7.0000000000000007E-2</v>
      </c>
      <c r="AU225" t="s">
        <v>63</v>
      </c>
      <c r="AV225">
        <v>0</v>
      </c>
      <c r="AW225">
        <v>2</v>
      </c>
      <c r="AX225">
        <v>28925826</v>
      </c>
      <c r="AY225">
        <v>1</v>
      </c>
      <c r="AZ225">
        <v>0</v>
      </c>
      <c r="BA225">
        <v>229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CX225">
        <f>Y225*Source!I89</f>
        <v>0.14280000000000001</v>
      </c>
      <c r="CY225">
        <f t="shared" si="30"/>
        <v>142.37</v>
      </c>
      <c r="CZ225">
        <f t="shared" si="31"/>
        <v>18.489999999999998</v>
      </c>
      <c r="DA225">
        <f t="shared" si="32"/>
        <v>7.7</v>
      </c>
      <c r="DB225">
        <v>0</v>
      </c>
    </row>
    <row r="226" spans="1:106" x14ac:dyDescent="0.2">
      <c r="A226">
        <f>ROW(Source!A89)</f>
        <v>89</v>
      </c>
      <c r="B226">
        <v>28925308</v>
      </c>
      <c r="C226">
        <v>28925801</v>
      </c>
      <c r="D226">
        <v>28251457</v>
      </c>
      <c r="E226">
        <v>1</v>
      </c>
      <c r="F226">
        <v>1</v>
      </c>
      <c r="G226">
        <v>1</v>
      </c>
      <c r="H226">
        <v>3</v>
      </c>
      <c r="I226" t="s">
        <v>500</v>
      </c>
      <c r="J226" t="s">
        <v>501</v>
      </c>
      <c r="K226" t="s">
        <v>502</v>
      </c>
      <c r="L226">
        <v>1339</v>
      </c>
      <c r="N226">
        <v>1007</v>
      </c>
      <c r="O226" t="s">
        <v>742</v>
      </c>
      <c r="P226" t="s">
        <v>742</v>
      </c>
      <c r="Q226">
        <v>1</v>
      </c>
      <c r="W226">
        <v>0</v>
      </c>
      <c r="X226">
        <v>-1718793076</v>
      </c>
      <c r="Y226">
        <v>0</v>
      </c>
      <c r="AA226">
        <v>121.97</v>
      </c>
      <c r="AB226">
        <v>0</v>
      </c>
      <c r="AC226">
        <v>0</v>
      </c>
      <c r="AD226">
        <v>0</v>
      </c>
      <c r="AE226">
        <v>23.41</v>
      </c>
      <c r="AF226">
        <v>0</v>
      </c>
      <c r="AG226">
        <v>0</v>
      </c>
      <c r="AH226">
        <v>0</v>
      </c>
      <c r="AI226">
        <v>5.21</v>
      </c>
      <c r="AJ226">
        <v>1</v>
      </c>
      <c r="AK226">
        <v>1</v>
      </c>
      <c r="AL226">
        <v>1</v>
      </c>
      <c r="AN226">
        <v>0</v>
      </c>
      <c r="AO226">
        <v>1</v>
      </c>
      <c r="AP226">
        <v>1</v>
      </c>
      <c r="AQ226">
        <v>0</v>
      </c>
      <c r="AR226">
        <v>0</v>
      </c>
      <c r="AS226" t="s">
        <v>719</v>
      </c>
      <c r="AT226">
        <v>0.08</v>
      </c>
      <c r="AU226" t="s">
        <v>758</v>
      </c>
      <c r="AV226">
        <v>0</v>
      </c>
      <c r="AW226">
        <v>2</v>
      </c>
      <c r="AX226">
        <v>28925827</v>
      </c>
      <c r="AY226">
        <v>1</v>
      </c>
      <c r="AZ226">
        <v>0</v>
      </c>
      <c r="BA226">
        <v>230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CX226">
        <f>Y226*Source!I89</f>
        <v>0</v>
      </c>
      <c r="CY226">
        <f t="shared" ref="CY226:CY234" si="33">AA226</f>
        <v>121.97</v>
      </c>
      <c r="CZ226">
        <f t="shared" ref="CZ226:CZ234" si="34">AE226</f>
        <v>23.41</v>
      </c>
      <c r="DA226">
        <f t="shared" ref="DA226:DA234" si="35">AI226</f>
        <v>5.21</v>
      </c>
      <c r="DB226">
        <v>0</v>
      </c>
    </row>
    <row r="227" spans="1:106" x14ac:dyDescent="0.2">
      <c r="A227">
        <f>ROW(Source!A89)</f>
        <v>89</v>
      </c>
      <c r="B227">
        <v>28925308</v>
      </c>
      <c r="C227">
        <v>28925801</v>
      </c>
      <c r="D227">
        <v>28251479</v>
      </c>
      <c r="E227">
        <v>1</v>
      </c>
      <c r="F227">
        <v>1</v>
      </c>
      <c r="G227">
        <v>1</v>
      </c>
      <c r="H227">
        <v>3</v>
      </c>
      <c r="I227" t="s">
        <v>503</v>
      </c>
      <c r="J227" t="s">
        <v>504</v>
      </c>
      <c r="K227" t="s">
        <v>505</v>
      </c>
      <c r="L227">
        <v>1339</v>
      </c>
      <c r="N227">
        <v>1007</v>
      </c>
      <c r="O227" t="s">
        <v>742</v>
      </c>
      <c r="P227" t="s">
        <v>742</v>
      </c>
      <c r="Q227">
        <v>1</v>
      </c>
      <c r="W227">
        <v>0</v>
      </c>
      <c r="X227">
        <v>1597319531</v>
      </c>
      <c r="Y227">
        <v>0</v>
      </c>
      <c r="AA227">
        <v>45.8</v>
      </c>
      <c r="AB227">
        <v>0</v>
      </c>
      <c r="AC227">
        <v>0</v>
      </c>
      <c r="AD227">
        <v>0</v>
      </c>
      <c r="AE227">
        <v>8.7899999999999991</v>
      </c>
      <c r="AF227">
        <v>0</v>
      </c>
      <c r="AG227">
        <v>0</v>
      </c>
      <c r="AH227">
        <v>0</v>
      </c>
      <c r="AI227">
        <v>5.21</v>
      </c>
      <c r="AJ227">
        <v>1</v>
      </c>
      <c r="AK227">
        <v>1</v>
      </c>
      <c r="AL227">
        <v>1</v>
      </c>
      <c r="AN227">
        <v>0</v>
      </c>
      <c r="AO227">
        <v>1</v>
      </c>
      <c r="AP227">
        <v>1</v>
      </c>
      <c r="AQ227">
        <v>0</v>
      </c>
      <c r="AR227">
        <v>0</v>
      </c>
      <c r="AS227" t="s">
        <v>719</v>
      </c>
      <c r="AT227">
        <v>1.64</v>
      </c>
      <c r="AU227" t="s">
        <v>758</v>
      </c>
      <c r="AV227">
        <v>0</v>
      </c>
      <c r="AW227">
        <v>2</v>
      </c>
      <c r="AX227">
        <v>28925828</v>
      </c>
      <c r="AY227">
        <v>1</v>
      </c>
      <c r="AZ227">
        <v>0</v>
      </c>
      <c r="BA227">
        <v>231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CX227">
        <f>Y227*Source!I89</f>
        <v>0</v>
      </c>
      <c r="CY227">
        <f t="shared" si="33"/>
        <v>45.8</v>
      </c>
      <c r="CZ227">
        <f t="shared" si="34"/>
        <v>8.7899999999999991</v>
      </c>
      <c r="DA227">
        <f t="shared" si="35"/>
        <v>5.21</v>
      </c>
      <c r="DB227">
        <v>0</v>
      </c>
    </row>
    <row r="228" spans="1:106" x14ac:dyDescent="0.2">
      <c r="A228">
        <f>ROW(Source!A89)</f>
        <v>89</v>
      </c>
      <c r="B228">
        <v>28925308</v>
      </c>
      <c r="C228">
        <v>28925801</v>
      </c>
      <c r="D228">
        <v>28251486</v>
      </c>
      <c r="E228">
        <v>1</v>
      </c>
      <c r="F228">
        <v>1</v>
      </c>
      <c r="G228">
        <v>1</v>
      </c>
      <c r="H228">
        <v>3</v>
      </c>
      <c r="I228" t="s">
        <v>506</v>
      </c>
      <c r="J228" t="s">
        <v>507</v>
      </c>
      <c r="K228" t="s">
        <v>508</v>
      </c>
      <c r="L228">
        <v>1346</v>
      </c>
      <c r="N228">
        <v>1009</v>
      </c>
      <c r="O228" t="s">
        <v>509</v>
      </c>
      <c r="P228" t="s">
        <v>509</v>
      </c>
      <c r="Q228">
        <v>1</v>
      </c>
      <c r="W228">
        <v>0</v>
      </c>
      <c r="X228">
        <v>-1411127917</v>
      </c>
      <c r="Y228">
        <v>0</v>
      </c>
      <c r="AA228">
        <v>23.29</v>
      </c>
      <c r="AB228">
        <v>0</v>
      </c>
      <c r="AC228">
        <v>0</v>
      </c>
      <c r="AD228">
        <v>0</v>
      </c>
      <c r="AE228">
        <v>4.47</v>
      </c>
      <c r="AF228">
        <v>0</v>
      </c>
      <c r="AG228">
        <v>0</v>
      </c>
      <c r="AH228">
        <v>0</v>
      </c>
      <c r="AI228">
        <v>5.21</v>
      </c>
      <c r="AJ228">
        <v>1</v>
      </c>
      <c r="AK228">
        <v>1</v>
      </c>
      <c r="AL228">
        <v>1</v>
      </c>
      <c r="AN228">
        <v>0</v>
      </c>
      <c r="AO228">
        <v>1</v>
      </c>
      <c r="AP228">
        <v>1</v>
      </c>
      <c r="AQ228">
        <v>0</v>
      </c>
      <c r="AR228">
        <v>0</v>
      </c>
      <c r="AS228" t="s">
        <v>719</v>
      </c>
      <c r="AT228">
        <v>0.47</v>
      </c>
      <c r="AU228" t="s">
        <v>758</v>
      </c>
      <c r="AV228">
        <v>0</v>
      </c>
      <c r="AW228">
        <v>2</v>
      </c>
      <c r="AX228">
        <v>28925829</v>
      </c>
      <c r="AY228">
        <v>1</v>
      </c>
      <c r="AZ228">
        <v>0</v>
      </c>
      <c r="BA228">
        <v>232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X228">
        <f>Y228*Source!I89</f>
        <v>0</v>
      </c>
      <c r="CY228">
        <f t="shared" si="33"/>
        <v>23.29</v>
      </c>
      <c r="CZ228">
        <f t="shared" si="34"/>
        <v>4.47</v>
      </c>
      <c r="DA228">
        <f t="shared" si="35"/>
        <v>5.21</v>
      </c>
      <c r="DB228">
        <v>0</v>
      </c>
    </row>
    <row r="229" spans="1:106" x14ac:dyDescent="0.2">
      <c r="A229">
        <f>ROW(Source!A89)</f>
        <v>89</v>
      </c>
      <c r="B229">
        <v>28925308</v>
      </c>
      <c r="C229">
        <v>28925801</v>
      </c>
      <c r="D229">
        <v>28254721</v>
      </c>
      <c r="E229">
        <v>1</v>
      </c>
      <c r="F229">
        <v>1</v>
      </c>
      <c r="G229">
        <v>1</v>
      </c>
      <c r="H229">
        <v>3</v>
      </c>
      <c r="I229" t="s">
        <v>510</v>
      </c>
      <c r="J229" t="s">
        <v>511</v>
      </c>
      <c r="K229" t="s">
        <v>512</v>
      </c>
      <c r="L229">
        <v>1348</v>
      </c>
      <c r="N229">
        <v>1009</v>
      </c>
      <c r="O229" t="s">
        <v>61</v>
      </c>
      <c r="P229" t="s">
        <v>61</v>
      </c>
      <c r="Q229">
        <v>1000</v>
      </c>
      <c r="W229">
        <v>0</v>
      </c>
      <c r="X229">
        <v>-1204589871</v>
      </c>
      <c r="Y229">
        <v>0</v>
      </c>
      <c r="AA229">
        <v>66815.539999999994</v>
      </c>
      <c r="AB229">
        <v>0</v>
      </c>
      <c r="AC229">
        <v>0</v>
      </c>
      <c r="AD229">
        <v>0</v>
      </c>
      <c r="AE229">
        <v>12824.48</v>
      </c>
      <c r="AF229">
        <v>0</v>
      </c>
      <c r="AG229">
        <v>0</v>
      </c>
      <c r="AH229">
        <v>0</v>
      </c>
      <c r="AI229">
        <v>5.21</v>
      </c>
      <c r="AJ229">
        <v>1</v>
      </c>
      <c r="AK229">
        <v>1</v>
      </c>
      <c r="AL229">
        <v>1</v>
      </c>
      <c r="AN229">
        <v>0</v>
      </c>
      <c r="AO229">
        <v>1</v>
      </c>
      <c r="AP229">
        <v>1</v>
      </c>
      <c r="AQ229">
        <v>0</v>
      </c>
      <c r="AR229">
        <v>0</v>
      </c>
      <c r="AS229" t="s">
        <v>719</v>
      </c>
      <c r="AT229">
        <v>1.24E-3</v>
      </c>
      <c r="AU229" t="s">
        <v>758</v>
      </c>
      <c r="AV229">
        <v>0</v>
      </c>
      <c r="AW229">
        <v>2</v>
      </c>
      <c r="AX229">
        <v>28925830</v>
      </c>
      <c r="AY229">
        <v>1</v>
      </c>
      <c r="AZ229">
        <v>0</v>
      </c>
      <c r="BA229">
        <v>233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CX229">
        <f>Y229*Source!I89</f>
        <v>0</v>
      </c>
      <c r="CY229">
        <f t="shared" si="33"/>
        <v>66815.539999999994</v>
      </c>
      <c r="CZ229">
        <f t="shared" si="34"/>
        <v>12824.48</v>
      </c>
      <c r="DA229">
        <f t="shared" si="35"/>
        <v>5.21</v>
      </c>
      <c r="DB229">
        <v>0</v>
      </c>
    </row>
    <row r="230" spans="1:106" x14ac:dyDescent="0.2">
      <c r="A230">
        <f>ROW(Source!A89)</f>
        <v>89</v>
      </c>
      <c r="B230">
        <v>28925308</v>
      </c>
      <c r="C230">
        <v>28925801</v>
      </c>
      <c r="D230">
        <v>28276411</v>
      </c>
      <c r="E230">
        <v>1</v>
      </c>
      <c r="F230">
        <v>1</v>
      </c>
      <c r="G230">
        <v>1</v>
      </c>
      <c r="H230">
        <v>3</v>
      </c>
      <c r="I230" t="s">
        <v>513</v>
      </c>
      <c r="J230" t="s">
        <v>514</v>
      </c>
      <c r="K230" t="s">
        <v>515</v>
      </c>
      <c r="L230">
        <v>1348</v>
      </c>
      <c r="N230">
        <v>1009</v>
      </c>
      <c r="O230" t="s">
        <v>61</v>
      </c>
      <c r="P230" t="s">
        <v>61</v>
      </c>
      <c r="Q230">
        <v>1000</v>
      </c>
      <c r="W230">
        <v>0</v>
      </c>
      <c r="X230">
        <v>-1377340231</v>
      </c>
      <c r="Y230">
        <v>0</v>
      </c>
      <c r="AA230">
        <v>53016.07</v>
      </c>
      <c r="AB230">
        <v>0</v>
      </c>
      <c r="AC230">
        <v>0</v>
      </c>
      <c r="AD230">
        <v>0</v>
      </c>
      <c r="AE230">
        <v>10175.83</v>
      </c>
      <c r="AF230">
        <v>0</v>
      </c>
      <c r="AG230">
        <v>0</v>
      </c>
      <c r="AH230">
        <v>0</v>
      </c>
      <c r="AI230">
        <v>5.21</v>
      </c>
      <c r="AJ230">
        <v>1</v>
      </c>
      <c r="AK230">
        <v>1</v>
      </c>
      <c r="AL230">
        <v>1</v>
      </c>
      <c r="AN230">
        <v>0</v>
      </c>
      <c r="AO230">
        <v>1</v>
      </c>
      <c r="AP230">
        <v>1</v>
      </c>
      <c r="AQ230">
        <v>0</v>
      </c>
      <c r="AR230">
        <v>0</v>
      </c>
      <c r="AS230" t="s">
        <v>719</v>
      </c>
      <c r="AT230">
        <v>0.01</v>
      </c>
      <c r="AU230" t="s">
        <v>758</v>
      </c>
      <c r="AV230">
        <v>0</v>
      </c>
      <c r="AW230">
        <v>2</v>
      </c>
      <c r="AX230">
        <v>28925831</v>
      </c>
      <c r="AY230">
        <v>1</v>
      </c>
      <c r="AZ230">
        <v>0</v>
      </c>
      <c r="BA230">
        <v>234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CX230">
        <f>Y230*Source!I89</f>
        <v>0</v>
      </c>
      <c r="CY230">
        <f t="shared" si="33"/>
        <v>53016.07</v>
      </c>
      <c r="CZ230">
        <f t="shared" si="34"/>
        <v>10175.83</v>
      </c>
      <c r="DA230">
        <f t="shared" si="35"/>
        <v>5.21</v>
      </c>
      <c r="DB230">
        <v>0</v>
      </c>
    </row>
    <row r="231" spans="1:106" x14ac:dyDescent="0.2">
      <c r="A231">
        <f>ROW(Source!A89)</f>
        <v>89</v>
      </c>
      <c r="B231">
        <v>28925308</v>
      </c>
      <c r="C231">
        <v>28925801</v>
      </c>
      <c r="D231">
        <v>28279355</v>
      </c>
      <c r="E231">
        <v>1</v>
      </c>
      <c r="F231">
        <v>1</v>
      </c>
      <c r="G231">
        <v>1</v>
      </c>
      <c r="H231">
        <v>3</v>
      </c>
      <c r="I231" t="s">
        <v>516</v>
      </c>
      <c r="J231" t="s">
        <v>517</v>
      </c>
      <c r="K231" t="s">
        <v>526</v>
      </c>
      <c r="L231">
        <v>1348</v>
      </c>
      <c r="N231">
        <v>1009</v>
      </c>
      <c r="O231" t="s">
        <v>61</v>
      </c>
      <c r="P231" t="s">
        <v>61</v>
      </c>
      <c r="Q231">
        <v>1000</v>
      </c>
      <c r="W231">
        <v>0</v>
      </c>
      <c r="X231">
        <v>-1448781914</v>
      </c>
      <c r="Y231">
        <v>0</v>
      </c>
      <c r="AA231">
        <v>38757.61</v>
      </c>
      <c r="AB231">
        <v>0</v>
      </c>
      <c r="AC231">
        <v>0</v>
      </c>
      <c r="AD231">
        <v>0</v>
      </c>
      <c r="AE231">
        <v>7439.08</v>
      </c>
      <c r="AF231">
        <v>0</v>
      </c>
      <c r="AG231">
        <v>0</v>
      </c>
      <c r="AH231">
        <v>0</v>
      </c>
      <c r="AI231">
        <v>5.21</v>
      </c>
      <c r="AJ231">
        <v>1</v>
      </c>
      <c r="AK231">
        <v>1</v>
      </c>
      <c r="AL231">
        <v>1</v>
      </c>
      <c r="AN231">
        <v>0</v>
      </c>
      <c r="AO231">
        <v>1</v>
      </c>
      <c r="AP231">
        <v>1</v>
      </c>
      <c r="AQ231">
        <v>0</v>
      </c>
      <c r="AR231">
        <v>0</v>
      </c>
      <c r="AS231" t="s">
        <v>719</v>
      </c>
      <c r="AT231">
        <v>0.01</v>
      </c>
      <c r="AU231" t="s">
        <v>758</v>
      </c>
      <c r="AV231">
        <v>0</v>
      </c>
      <c r="AW231">
        <v>2</v>
      </c>
      <c r="AX231">
        <v>28925832</v>
      </c>
      <c r="AY231">
        <v>1</v>
      </c>
      <c r="AZ231">
        <v>0</v>
      </c>
      <c r="BA231">
        <v>235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CX231">
        <f>Y231*Source!I89</f>
        <v>0</v>
      </c>
      <c r="CY231">
        <f t="shared" si="33"/>
        <v>38757.61</v>
      </c>
      <c r="CZ231">
        <f t="shared" si="34"/>
        <v>7439.08</v>
      </c>
      <c r="DA231">
        <f t="shared" si="35"/>
        <v>5.21</v>
      </c>
      <c r="DB231">
        <v>0</v>
      </c>
    </row>
    <row r="232" spans="1:106" x14ac:dyDescent="0.2">
      <c r="A232">
        <f>ROW(Source!A89)</f>
        <v>89</v>
      </c>
      <c r="B232">
        <v>28925308</v>
      </c>
      <c r="C232">
        <v>28925801</v>
      </c>
      <c r="D232">
        <v>28279427</v>
      </c>
      <c r="E232">
        <v>1</v>
      </c>
      <c r="F232">
        <v>1</v>
      </c>
      <c r="G232">
        <v>1</v>
      </c>
      <c r="H232">
        <v>3</v>
      </c>
      <c r="I232" t="s">
        <v>527</v>
      </c>
      <c r="J232" t="s">
        <v>528</v>
      </c>
      <c r="K232" t="s">
        <v>529</v>
      </c>
      <c r="L232">
        <v>1348</v>
      </c>
      <c r="N232">
        <v>1009</v>
      </c>
      <c r="O232" t="s">
        <v>61</v>
      </c>
      <c r="P232" t="s">
        <v>61</v>
      </c>
      <c r="Q232">
        <v>1000</v>
      </c>
      <c r="W232">
        <v>0</v>
      </c>
      <c r="X232">
        <v>-1728450025</v>
      </c>
      <c r="Y232">
        <v>0</v>
      </c>
      <c r="AA232">
        <v>27837.55</v>
      </c>
      <c r="AB232">
        <v>0</v>
      </c>
      <c r="AC232">
        <v>0</v>
      </c>
      <c r="AD232">
        <v>0</v>
      </c>
      <c r="AE232">
        <v>5343.1</v>
      </c>
      <c r="AF232">
        <v>0</v>
      </c>
      <c r="AG232">
        <v>0</v>
      </c>
      <c r="AH232">
        <v>0</v>
      </c>
      <c r="AI232">
        <v>5.21</v>
      </c>
      <c r="AJ232">
        <v>1</v>
      </c>
      <c r="AK232">
        <v>1</v>
      </c>
      <c r="AL232">
        <v>1</v>
      </c>
      <c r="AN232">
        <v>0</v>
      </c>
      <c r="AO232">
        <v>1</v>
      </c>
      <c r="AP232">
        <v>1</v>
      </c>
      <c r="AQ232">
        <v>0</v>
      </c>
      <c r="AR232">
        <v>0</v>
      </c>
      <c r="AS232" t="s">
        <v>719</v>
      </c>
      <c r="AT232">
        <v>0.01</v>
      </c>
      <c r="AU232" t="s">
        <v>758</v>
      </c>
      <c r="AV232">
        <v>0</v>
      </c>
      <c r="AW232">
        <v>2</v>
      </c>
      <c r="AX232">
        <v>28925833</v>
      </c>
      <c r="AY232">
        <v>1</v>
      </c>
      <c r="AZ232">
        <v>0</v>
      </c>
      <c r="BA232">
        <v>236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X232">
        <f>Y232*Source!I89</f>
        <v>0</v>
      </c>
      <c r="CY232">
        <f t="shared" si="33"/>
        <v>27837.55</v>
      </c>
      <c r="CZ232">
        <f t="shared" si="34"/>
        <v>5343.1</v>
      </c>
      <c r="DA232">
        <f t="shared" si="35"/>
        <v>5.21</v>
      </c>
      <c r="DB232">
        <v>0</v>
      </c>
    </row>
    <row r="233" spans="1:106" x14ac:dyDescent="0.2">
      <c r="A233">
        <f>ROW(Source!A89)</f>
        <v>89</v>
      </c>
      <c r="B233">
        <v>28925308</v>
      </c>
      <c r="C233">
        <v>28925801</v>
      </c>
      <c r="D233">
        <v>28324742</v>
      </c>
      <c r="E233">
        <v>1</v>
      </c>
      <c r="F233">
        <v>1</v>
      </c>
      <c r="G233">
        <v>1</v>
      </c>
      <c r="H233">
        <v>3</v>
      </c>
      <c r="I233" t="s">
        <v>530</v>
      </c>
      <c r="J233" t="s">
        <v>531</v>
      </c>
      <c r="K233" t="s">
        <v>532</v>
      </c>
      <c r="L233">
        <v>1354</v>
      </c>
      <c r="N233">
        <v>1010</v>
      </c>
      <c r="O233" t="s">
        <v>106</v>
      </c>
      <c r="P233" t="s">
        <v>106</v>
      </c>
      <c r="Q233">
        <v>1</v>
      </c>
      <c r="W233">
        <v>0</v>
      </c>
      <c r="X233">
        <v>576468319</v>
      </c>
      <c r="Y233">
        <v>0</v>
      </c>
      <c r="AA233">
        <v>265.35000000000002</v>
      </c>
      <c r="AB233">
        <v>0</v>
      </c>
      <c r="AC233">
        <v>0</v>
      </c>
      <c r="AD233">
        <v>0</v>
      </c>
      <c r="AE233">
        <v>50.93</v>
      </c>
      <c r="AF233">
        <v>0</v>
      </c>
      <c r="AG233">
        <v>0</v>
      </c>
      <c r="AH233">
        <v>0</v>
      </c>
      <c r="AI233">
        <v>5.21</v>
      </c>
      <c r="AJ233">
        <v>1</v>
      </c>
      <c r="AK233">
        <v>1</v>
      </c>
      <c r="AL233">
        <v>1</v>
      </c>
      <c r="AN233">
        <v>0</v>
      </c>
      <c r="AO233">
        <v>1</v>
      </c>
      <c r="AP233">
        <v>1</v>
      </c>
      <c r="AQ233">
        <v>0</v>
      </c>
      <c r="AR233">
        <v>0</v>
      </c>
      <c r="AS233" t="s">
        <v>719</v>
      </c>
      <c r="AT233">
        <v>9</v>
      </c>
      <c r="AU233" t="s">
        <v>758</v>
      </c>
      <c r="AV233">
        <v>0</v>
      </c>
      <c r="AW233">
        <v>2</v>
      </c>
      <c r="AX233">
        <v>28925834</v>
      </c>
      <c r="AY233">
        <v>1</v>
      </c>
      <c r="AZ233">
        <v>0</v>
      </c>
      <c r="BA233">
        <v>237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CX233">
        <f>Y233*Source!I89</f>
        <v>0</v>
      </c>
      <c r="CY233">
        <f t="shared" si="33"/>
        <v>265.35000000000002</v>
      </c>
      <c r="CZ233">
        <f t="shared" si="34"/>
        <v>50.93</v>
      </c>
      <c r="DA233">
        <f t="shared" si="35"/>
        <v>5.21</v>
      </c>
      <c r="DB233">
        <v>0</v>
      </c>
    </row>
    <row r="234" spans="1:106" x14ac:dyDescent="0.2">
      <c r="A234">
        <f>ROW(Source!A89)</f>
        <v>89</v>
      </c>
      <c r="B234">
        <v>28925308</v>
      </c>
      <c r="C234">
        <v>28925801</v>
      </c>
      <c r="D234">
        <v>28247531</v>
      </c>
      <c r="E234">
        <v>21</v>
      </c>
      <c r="F234">
        <v>1</v>
      </c>
      <c r="G234">
        <v>1</v>
      </c>
      <c r="H234">
        <v>3</v>
      </c>
      <c r="I234" t="s">
        <v>533</v>
      </c>
      <c r="J234" t="s">
        <v>719</v>
      </c>
      <c r="K234" t="s">
        <v>534</v>
      </c>
      <c r="L234">
        <v>1374</v>
      </c>
      <c r="N234">
        <v>1013</v>
      </c>
      <c r="O234" t="s">
        <v>535</v>
      </c>
      <c r="P234" t="s">
        <v>535</v>
      </c>
      <c r="Q234">
        <v>1</v>
      </c>
      <c r="W234">
        <v>0</v>
      </c>
      <c r="X234">
        <v>-1731369543</v>
      </c>
      <c r="Y234">
        <v>0</v>
      </c>
      <c r="AA234">
        <v>1</v>
      </c>
      <c r="AB234">
        <v>0</v>
      </c>
      <c r="AC234">
        <v>0</v>
      </c>
      <c r="AD234">
        <v>0</v>
      </c>
      <c r="AE234">
        <v>1</v>
      </c>
      <c r="AF234">
        <v>0</v>
      </c>
      <c r="AG234">
        <v>0</v>
      </c>
      <c r="AH234">
        <v>0</v>
      </c>
      <c r="AI234">
        <v>1</v>
      </c>
      <c r="AJ234">
        <v>1</v>
      </c>
      <c r="AK234">
        <v>1</v>
      </c>
      <c r="AL234">
        <v>1</v>
      </c>
      <c r="AN234">
        <v>0</v>
      </c>
      <c r="AO234">
        <v>1</v>
      </c>
      <c r="AP234">
        <v>1</v>
      </c>
      <c r="AQ234">
        <v>0</v>
      </c>
      <c r="AR234">
        <v>0</v>
      </c>
      <c r="AS234" t="s">
        <v>719</v>
      </c>
      <c r="AT234">
        <v>3.18</v>
      </c>
      <c r="AU234" t="s">
        <v>758</v>
      </c>
      <c r="AV234">
        <v>0</v>
      </c>
      <c r="AW234">
        <v>2</v>
      </c>
      <c r="AX234">
        <v>28925835</v>
      </c>
      <c r="AY234">
        <v>1</v>
      </c>
      <c r="AZ234">
        <v>0</v>
      </c>
      <c r="BA234">
        <v>238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CX234">
        <f>Y234*Source!I89</f>
        <v>0</v>
      </c>
      <c r="CY234">
        <f t="shared" si="33"/>
        <v>1</v>
      </c>
      <c r="CZ234">
        <f t="shared" si="34"/>
        <v>1</v>
      </c>
      <c r="DA234">
        <f t="shared" si="35"/>
        <v>1</v>
      </c>
      <c r="DB234">
        <v>0</v>
      </c>
    </row>
    <row r="235" spans="1:106" x14ac:dyDescent="0.2">
      <c r="A235">
        <f>ROW(Source!A90)</f>
        <v>90</v>
      </c>
      <c r="B235">
        <v>28925307</v>
      </c>
      <c r="C235">
        <v>28925836</v>
      </c>
      <c r="D235">
        <v>28425676</v>
      </c>
      <c r="E235">
        <v>1</v>
      </c>
      <c r="F235">
        <v>1</v>
      </c>
      <c r="G235">
        <v>1</v>
      </c>
      <c r="H235">
        <v>1</v>
      </c>
      <c r="I235" t="s">
        <v>536</v>
      </c>
      <c r="J235" t="s">
        <v>719</v>
      </c>
      <c r="K235" t="s">
        <v>537</v>
      </c>
      <c r="L235">
        <v>1191</v>
      </c>
      <c r="N235">
        <v>1013</v>
      </c>
      <c r="O235" t="s">
        <v>360</v>
      </c>
      <c r="P235" t="s">
        <v>360</v>
      </c>
      <c r="Q235">
        <v>1</v>
      </c>
      <c r="W235">
        <v>0</v>
      </c>
      <c r="X235">
        <v>-1853062777</v>
      </c>
      <c r="Y235">
        <v>11.1</v>
      </c>
      <c r="AA235">
        <v>0</v>
      </c>
      <c r="AB235">
        <v>0</v>
      </c>
      <c r="AC235">
        <v>0</v>
      </c>
      <c r="AD235">
        <v>8.59</v>
      </c>
      <c r="AE235">
        <v>0</v>
      </c>
      <c r="AF235">
        <v>0</v>
      </c>
      <c r="AG235">
        <v>0</v>
      </c>
      <c r="AH235">
        <v>8.59</v>
      </c>
      <c r="AI235">
        <v>1</v>
      </c>
      <c r="AJ235">
        <v>1</v>
      </c>
      <c r="AK235">
        <v>1</v>
      </c>
      <c r="AL235">
        <v>1</v>
      </c>
      <c r="AN235">
        <v>0</v>
      </c>
      <c r="AO235">
        <v>1</v>
      </c>
      <c r="AP235">
        <v>1</v>
      </c>
      <c r="AQ235">
        <v>0</v>
      </c>
      <c r="AR235">
        <v>0</v>
      </c>
      <c r="AS235" t="s">
        <v>719</v>
      </c>
      <c r="AT235">
        <v>18.5</v>
      </c>
      <c r="AU235" t="s">
        <v>63</v>
      </c>
      <c r="AV235">
        <v>1</v>
      </c>
      <c r="AW235">
        <v>2</v>
      </c>
      <c r="AX235">
        <v>28925854</v>
      </c>
      <c r="AY235">
        <v>1</v>
      </c>
      <c r="AZ235">
        <v>0</v>
      </c>
      <c r="BA235">
        <v>239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CX235">
        <f>Y235*Source!I90</f>
        <v>4.218</v>
      </c>
      <c r="CY235">
        <f>AD235</f>
        <v>8.59</v>
      </c>
      <c r="CZ235">
        <f>AH235</f>
        <v>8.59</v>
      </c>
      <c r="DA235">
        <f>AL235</f>
        <v>1</v>
      </c>
      <c r="DB235">
        <v>0</v>
      </c>
    </row>
    <row r="236" spans="1:106" x14ac:dyDescent="0.2">
      <c r="A236">
        <f>ROW(Source!A90)</f>
        <v>90</v>
      </c>
      <c r="B236">
        <v>28925307</v>
      </c>
      <c r="C236">
        <v>28925836</v>
      </c>
      <c r="D236">
        <v>28419515</v>
      </c>
      <c r="E236">
        <v>1</v>
      </c>
      <c r="F236">
        <v>1</v>
      </c>
      <c r="G236">
        <v>1</v>
      </c>
      <c r="H236">
        <v>1</v>
      </c>
      <c r="I236" t="s">
        <v>361</v>
      </c>
      <c r="J236" t="s">
        <v>719</v>
      </c>
      <c r="K236" t="s">
        <v>362</v>
      </c>
      <c r="L236">
        <v>1191</v>
      </c>
      <c r="N236">
        <v>1013</v>
      </c>
      <c r="O236" t="s">
        <v>360</v>
      </c>
      <c r="P236" t="s">
        <v>360</v>
      </c>
      <c r="Q236">
        <v>1</v>
      </c>
      <c r="W236">
        <v>0</v>
      </c>
      <c r="X236">
        <v>-383101862</v>
      </c>
      <c r="Y236">
        <v>2.95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N236">
        <v>0</v>
      </c>
      <c r="AO236">
        <v>1</v>
      </c>
      <c r="AP236">
        <v>0</v>
      </c>
      <c r="AQ236">
        <v>0</v>
      </c>
      <c r="AR236">
        <v>0</v>
      </c>
      <c r="AS236" t="s">
        <v>719</v>
      </c>
      <c r="AT236">
        <v>2.95</v>
      </c>
      <c r="AU236" t="s">
        <v>719</v>
      </c>
      <c r="AV236">
        <v>2</v>
      </c>
      <c r="AW236">
        <v>2</v>
      </c>
      <c r="AX236">
        <v>28925855</v>
      </c>
      <c r="AY236">
        <v>1</v>
      </c>
      <c r="AZ236">
        <v>2048</v>
      </c>
      <c r="BA236">
        <v>240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X236">
        <f>Y236*Source!I90</f>
        <v>1.121</v>
      </c>
      <c r="CY236">
        <f>AD236</f>
        <v>0</v>
      </c>
      <c r="CZ236">
        <f>AH236</f>
        <v>0</v>
      </c>
      <c r="DA236">
        <f>AL236</f>
        <v>1</v>
      </c>
      <c r="DB236">
        <v>0</v>
      </c>
    </row>
    <row r="237" spans="1:106" x14ac:dyDescent="0.2">
      <c r="A237">
        <f>ROW(Source!A90)</f>
        <v>90</v>
      </c>
      <c r="B237">
        <v>28925307</v>
      </c>
      <c r="C237">
        <v>28925836</v>
      </c>
      <c r="D237">
        <v>28336687</v>
      </c>
      <c r="E237">
        <v>1</v>
      </c>
      <c r="F237">
        <v>1</v>
      </c>
      <c r="G237">
        <v>1</v>
      </c>
      <c r="H237">
        <v>2</v>
      </c>
      <c r="I237" t="s">
        <v>479</v>
      </c>
      <c r="J237" t="s">
        <v>480</v>
      </c>
      <c r="K237" t="s">
        <v>481</v>
      </c>
      <c r="L237">
        <v>1368</v>
      </c>
      <c r="N237">
        <v>1011</v>
      </c>
      <c r="O237" t="s">
        <v>366</v>
      </c>
      <c r="P237" t="s">
        <v>366</v>
      </c>
      <c r="Q237">
        <v>1</v>
      </c>
      <c r="W237">
        <v>0</v>
      </c>
      <c r="X237">
        <v>1922779253</v>
      </c>
      <c r="Y237">
        <v>1.6379999999999999</v>
      </c>
      <c r="AA237">
        <v>0</v>
      </c>
      <c r="AB237">
        <v>113.19</v>
      </c>
      <c r="AC237">
        <v>11.84</v>
      </c>
      <c r="AD237">
        <v>0</v>
      </c>
      <c r="AE237">
        <v>0</v>
      </c>
      <c r="AF237">
        <v>113.19</v>
      </c>
      <c r="AG237">
        <v>11.84</v>
      </c>
      <c r="AH237">
        <v>0</v>
      </c>
      <c r="AI237">
        <v>1</v>
      </c>
      <c r="AJ237">
        <v>1</v>
      </c>
      <c r="AK237">
        <v>1</v>
      </c>
      <c r="AL237">
        <v>1</v>
      </c>
      <c r="AN237">
        <v>0</v>
      </c>
      <c r="AO237">
        <v>1</v>
      </c>
      <c r="AP237">
        <v>1</v>
      </c>
      <c r="AQ237">
        <v>0</v>
      </c>
      <c r="AR237">
        <v>0</v>
      </c>
      <c r="AS237" t="s">
        <v>719</v>
      </c>
      <c r="AT237">
        <v>2.73</v>
      </c>
      <c r="AU237" t="s">
        <v>63</v>
      </c>
      <c r="AV237">
        <v>0</v>
      </c>
      <c r="AW237">
        <v>2</v>
      </c>
      <c r="AX237">
        <v>28925856</v>
      </c>
      <c r="AY237">
        <v>1</v>
      </c>
      <c r="AZ237">
        <v>0</v>
      </c>
      <c r="BA237">
        <v>241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CX237">
        <f>Y237*Source!I90</f>
        <v>0.62243999999999999</v>
      </c>
      <c r="CY237">
        <f t="shared" ref="CY237:CY242" si="36">AB237</f>
        <v>113.19</v>
      </c>
      <c r="CZ237">
        <f t="shared" ref="CZ237:CZ242" si="37">AF237</f>
        <v>113.19</v>
      </c>
      <c r="DA237">
        <f t="shared" ref="DA237:DA242" si="38">AJ237</f>
        <v>1</v>
      </c>
      <c r="DB237">
        <v>0</v>
      </c>
    </row>
    <row r="238" spans="1:106" x14ac:dyDescent="0.2">
      <c r="A238">
        <f>ROW(Source!A90)</f>
        <v>90</v>
      </c>
      <c r="B238">
        <v>28925307</v>
      </c>
      <c r="C238">
        <v>28925836</v>
      </c>
      <c r="D238">
        <v>28337857</v>
      </c>
      <c r="E238">
        <v>1</v>
      </c>
      <c r="F238">
        <v>1</v>
      </c>
      <c r="G238">
        <v>1</v>
      </c>
      <c r="H238">
        <v>2</v>
      </c>
      <c r="I238" t="s">
        <v>488</v>
      </c>
      <c r="J238" t="s">
        <v>489</v>
      </c>
      <c r="K238" t="s">
        <v>490</v>
      </c>
      <c r="L238">
        <v>1368</v>
      </c>
      <c r="N238">
        <v>1011</v>
      </c>
      <c r="O238" t="s">
        <v>366</v>
      </c>
      <c r="P238" t="s">
        <v>366</v>
      </c>
      <c r="Q238">
        <v>1</v>
      </c>
      <c r="W238">
        <v>0</v>
      </c>
      <c r="X238">
        <v>-2019686133</v>
      </c>
      <c r="Y238">
        <v>0.09</v>
      </c>
      <c r="AA238">
        <v>0</v>
      </c>
      <c r="AB238">
        <v>127.86</v>
      </c>
      <c r="AC238">
        <v>11.84</v>
      </c>
      <c r="AD238">
        <v>0</v>
      </c>
      <c r="AE238">
        <v>0</v>
      </c>
      <c r="AF238">
        <v>127.86</v>
      </c>
      <c r="AG238">
        <v>11.84</v>
      </c>
      <c r="AH238">
        <v>0</v>
      </c>
      <c r="AI238">
        <v>1</v>
      </c>
      <c r="AJ238">
        <v>1</v>
      </c>
      <c r="AK238">
        <v>1</v>
      </c>
      <c r="AL238">
        <v>1</v>
      </c>
      <c r="AN238">
        <v>0</v>
      </c>
      <c r="AO238">
        <v>1</v>
      </c>
      <c r="AP238">
        <v>1</v>
      </c>
      <c r="AQ238">
        <v>0</v>
      </c>
      <c r="AR238">
        <v>0</v>
      </c>
      <c r="AS238" t="s">
        <v>719</v>
      </c>
      <c r="AT238">
        <v>0.15</v>
      </c>
      <c r="AU238" t="s">
        <v>63</v>
      </c>
      <c r="AV238">
        <v>0</v>
      </c>
      <c r="AW238">
        <v>2</v>
      </c>
      <c r="AX238">
        <v>28925857</v>
      </c>
      <c r="AY238">
        <v>1</v>
      </c>
      <c r="AZ238">
        <v>0</v>
      </c>
      <c r="BA238">
        <v>242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CX238">
        <f>Y238*Source!I90</f>
        <v>3.4200000000000001E-2</v>
      </c>
      <c r="CY238">
        <f t="shared" si="36"/>
        <v>127.86</v>
      </c>
      <c r="CZ238">
        <f t="shared" si="37"/>
        <v>127.86</v>
      </c>
      <c r="DA238">
        <f t="shared" si="38"/>
        <v>1</v>
      </c>
      <c r="DB238">
        <v>0</v>
      </c>
    </row>
    <row r="239" spans="1:106" x14ac:dyDescent="0.2">
      <c r="A239">
        <f>ROW(Source!A90)</f>
        <v>90</v>
      </c>
      <c r="B239">
        <v>28925307</v>
      </c>
      <c r="C239">
        <v>28925836</v>
      </c>
      <c r="D239">
        <v>28337866</v>
      </c>
      <c r="E239">
        <v>1</v>
      </c>
      <c r="F239">
        <v>1</v>
      </c>
      <c r="G239">
        <v>1</v>
      </c>
      <c r="H239">
        <v>2</v>
      </c>
      <c r="I239" t="s">
        <v>491</v>
      </c>
      <c r="J239" t="s">
        <v>492</v>
      </c>
      <c r="K239" t="s">
        <v>493</v>
      </c>
      <c r="L239">
        <v>1368</v>
      </c>
      <c r="N239">
        <v>1011</v>
      </c>
      <c r="O239" t="s">
        <v>366</v>
      </c>
      <c r="P239" t="s">
        <v>366</v>
      </c>
      <c r="Q239">
        <v>1</v>
      </c>
      <c r="W239">
        <v>0</v>
      </c>
      <c r="X239">
        <v>1232549298</v>
      </c>
      <c r="Y239">
        <v>0.09</v>
      </c>
      <c r="AA239">
        <v>0</v>
      </c>
      <c r="AB239">
        <v>12</v>
      </c>
      <c r="AC239">
        <v>0</v>
      </c>
      <c r="AD239">
        <v>0</v>
      </c>
      <c r="AE239">
        <v>0</v>
      </c>
      <c r="AF239">
        <v>12</v>
      </c>
      <c r="AG239">
        <v>0</v>
      </c>
      <c r="AH239">
        <v>0</v>
      </c>
      <c r="AI239">
        <v>1</v>
      </c>
      <c r="AJ239">
        <v>1</v>
      </c>
      <c r="AK239">
        <v>1</v>
      </c>
      <c r="AL239">
        <v>1</v>
      </c>
      <c r="AN239">
        <v>0</v>
      </c>
      <c r="AO239">
        <v>1</v>
      </c>
      <c r="AP239">
        <v>1</v>
      </c>
      <c r="AQ239">
        <v>0</v>
      </c>
      <c r="AR239">
        <v>0</v>
      </c>
      <c r="AS239" t="s">
        <v>719</v>
      </c>
      <c r="AT239">
        <v>0.15</v>
      </c>
      <c r="AU239" t="s">
        <v>63</v>
      </c>
      <c r="AV239">
        <v>0</v>
      </c>
      <c r="AW239">
        <v>2</v>
      </c>
      <c r="AX239">
        <v>28925858</v>
      </c>
      <c r="AY239">
        <v>1</v>
      </c>
      <c r="AZ239">
        <v>0</v>
      </c>
      <c r="BA239">
        <v>243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CX239">
        <f>Y239*Source!I90</f>
        <v>3.4200000000000001E-2</v>
      </c>
      <c r="CY239">
        <f t="shared" si="36"/>
        <v>12</v>
      </c>
      <c r="CZ239">
        <f t="shared" si="37"/>
        <v>12</v>
      </c>
      <c r="DA239">
        <f t="shared" si="38"/>
        <v>1</v>
      </c>
      <c r="DB239">
        <v>0</v>
      </c>
    </row>
    <row r="240" spans="1:106" x14ac:dyDescent="0.2">
      <c r="A240">
        <f>ROW(Source!A90)</f>
        <v>90</v>
      </c>
      <c r="B240">
        <v>28925307</v>
      </c>
      <c r="C240">
        <v>28925836</v>
      </c>
      <c r="D240">
        <v>28337996</v>
      </c>
      <c r="E240">
        <v>1</v>
      </c>
      <c r="F240">
        <v>1</v>
      </c>
      <c r="G240">
        <v>1</v>
      </c>
      <c r="H240">
        <v>2</v>
      </c>
      <c r="I240" t="s">
        <v>494</v>
      </c>
      <c r="J240" t="s">
        <v>495</v>
      </c>
      <c r="K240" t="s">
        <v>496</v>
      </c>
      <c r="L240">
        <v>1368</v>
      </c>
      <c r="N240">
        <v>1011</v>
      </c>
      <c r="O240" t="s">
        <v>366</v>
      </c>
      <c r="P240" t="s">
        <v>366</v>
      </c>
      <c r="Q240">
        <v>1</v>
      </c>
      <c r="W240">
        <v>0</v>
      </c>
      <c r="X240">
        <v>2006915083</v>
      </c>
      <c r="Y240">
        <v>8.4000000000000005E-2</v>
      </c>
      <c r="AA240">
        <v>0</v>
      </c>
      <c r="AB240">
        <v>7.52</v>
      </c>
      <c r="AC240">
        <v>0</v>
      </c>
      <c r="AD240">
        <v>0</v>
      </c>
      <c r="AE240">
        <v>0</v>
      </c>
      <c r="AF240">
        <v>7.52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N240">
        <v>0</v>
      </c>
      <c r="AO240">
        <v>1</v>
      </c>
      <c r="AP240">
        <v>1</v>
      </c>
      <c r="AQ240">
        <v>0</v>
      </c>
      <c r="AR240">
        <v>0</v>
      </c>
      <c r="AS240" t="s">
        <v>719</v>
      </c>
      <c r="AT240">
        <v>0.14000000000000001</v>
      </c>
      <c r="AU240" t="s">
        <v>63</v>
      </c>
      <c r="AV240">
        <v>0</v>
      </c>
      <c r="AW240">
        <v>2</v>
      </c>
      <c r="AX240">
        <v>28925859</v>
      </c>
      <c r="AY240">
        <v>1</v>
      </c>
      <c r="AZ240">
        <v>0</v>
      </c>
      <c r="BA240">
        <v>244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X240">
        <f>Y240*Source!I90</f>
        <v>3.1920000000000004E-2</v>
      </c>
      <c r="CY240">
        <f t="shared" si="36"/>
        <v>7.52</v>
      </c>
      <c r="CZ240">
        <f t="shared" si="37"/>
        <v>7.52</v>
      </c>
      <c r="DA240">
        <f t="shared" si="38"/>
        <v>1</v>
      </c>
      <c r="DB240">
        <v>0</v>
      </c>
    </row>
    <row r="241" spans="1:106" x14ac:dyDescent="0.2">
      <c r="A241">
        <f>ROW(Source!A90)</f>
        <v>90</v>
      </c>
      <c r="B241">
        <v>28925307</v>
      </c>
      <c r="C241">
        <v>28925836</v>
      </c>
      <c r="D241">
        <v>28338136</v>
      </c>
      <c r="E241">
        <v>1</v>
      </c>
      <c r="F241">
        <v>1</v>
      </c>
      <c r="G241">
        <v>1</v>
      </c>
      <c r="H241">
        <v>2</v>
      </c>
      <c r="I241" t="s">
        <v>401</v>
      </c>
      <c r="J241" t="s">
        <v>402</v>
      </c>
      <c r="K241" t="s">
        <v>403</v>
      </c>
      <c r="L241">
        <v>1368</v>
      </c>
      <c r="N241">
        <v>1011</v>
      </c>
      <c r="O241" t="s">
        <v>366</v>
      </c>
      <c r="P241" t="s">
        <v>366</v>
      </c>
      <c r="Q241">
        <v>1</v>
      </c>
      <c r="W241">
        <v>0</v>
      </c>
      <c r="X241">
        <v>-1277097320</v>
      </c>
      <c r="Y241">
        <v>1.494</v>
      </c>
      <c r="AA241">
        <v>0</v>
      </c>
      <c r="AB241">
        <v>8.68</v>
      </c>
      <c r="AC241">
        <v>0</v>
      </c>
      <c r="AD241">
        <v>0</v>
      </c>
      <c r="AE241">
        <v>0</v>
      </c>
      <c r="AF241">
        <v>8.68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N241">
        <v>0</v>
      </c>
      <c r="AO241">
        <v>1</v>
      </c>
      <c r="AP241">
        <v>1</v>
      </c>
      <c r="AQ241">
        <v>0</v>
      </c>
      <c r="AR241">
        <v>0</v>
      </c>
      <c r="AS241" t="s">
        <v>719</v>
      </c>
      <c r="AT241">
        <v>2.4900000000000002</v>
      </c>
      <c r="AU241" t="s">
        <v>63</v>
      </c>
      <c r="AV241">
        <v>0</v>
      </c>
      <c r="AW241">
        <v>2</v>
      </c>
      <c r="AX241">
        <v>28925860</v>
      </c>
      <c r="AY241">
        <v>1</v>
      </c>
      <c r="AZ241">
        <v>0</v>
      </c>
      <c r="BA241">
        <v>245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CX241">
        <f>Y241*Source!I90</f>
        <v>0.56772</v>
      </c>
      <c r="CY241">
        <f t="shared" si="36"/>
        <v>8.68</v>
      </c>
      <c r="CZ241">
        <f t="shared" si="37"/>
        <v>8.68</v>
      </c>
      <c r="DA241">
        <f t="shared" si="38"/>
        <v>1</v>
      </c>
      <c r="DB241">
        <v>0</v>
      </c>
    </row>
    <row r="242" spans="1:106" x14ac:dyDescent="0.2">
      <c r="A242">
        <f>ROW(Source!A90)</f>
        <v>90</v>
      </c>
      <c r="B242">
        <v>28925307</v>
      </c>
      <c r="C242">
        <v>28925836</v>
      </c>
      <c r="D242">
        <v>28338781</v>
      </c>
      <c r="E242">
        <v>1</v>
      </c>
      <c r="F242">
        <v>1</v>
      </c>
      <c r="G242">
        <v>1</v>
      </c>
      <c r="H242">
        <v>2</v>
      </c>
      <c r="I242" t="s">
        <v>497</v>
      </c>
      <c r="J242" t="s">
        <v>498</v>
      </c>
      <c r="K242" t="s">
        <v>499</v>
      </c>
      <c r="L242">
        <v>1368</v>
      </c>
      <c r="N242">
        <v>1011</v>
      </c>
      <c r="O242" t="s">
        <v>366</v>
      </c>
      <c r="P242" t="s">
        <v>366</v>
      </c>
      <c r="Q242">
        <v>1</v>
      </c>
      <c r="W242">
        <v>0</v>
      </c>
      <c r="X242">
        <v>1984034196</v>
      </c>
      <c r="Y242">
        <v>4.2000000000000003E-2</v>
      </c>
      <c r="AA242">
        <v>0</v>
      </c>
      <c r="AB242">
        <v>18.489999999999998</v>
      </c>
      <c r="AC242">
        <v>10.130000000000001</v>
      </c>
      <c r="AD242">
        <v>0</v>
      </c>
      <c r="AE242">
        <v>0</v>
      </c>
      <c r="AF242">
        <v>18.489999999999998</v>
      </c>
      <c r="AG242">
        <v>10.130000000000001</v>
      </c>
      <c r="AH242">
        <v>0</v>
      </c>
      <c r="AI242">
        <v>1</v>
      </c>
      <c r="AJ242">
        <v>1</v>
      </c>
      <c r="AK242">
        <v>1</v>
      </c>
      <c r="AL242">
        <v>1</v>
      </c>
      <c r="AN242">
        <v>0</v>
      </c>
      <c r="AO242">
        <v>1</v>
      </c>
      <c r="AP242">
        <v>1</v>
      </c>
      <c r="AQ242">
        <v>0</v>
      </c>
      <c r="AR242">
        <v>0</v>
      </c>
      <c r="AS242" t="s">
        <v>719</v>
      </c>
      <c r="AT242">
        <v>7.0000000000000007E-2</v>
      </c>
      <c r="AU242" t="s">
        <v>63</v>
      </c>
      <c r="AV242">
        <v>0</v>
      </c>
      <c r="AW242">
        <v>2</v>
      </c>
      <c r="AX242">
        <v>28925861</v>
      </c>
      <c r="AY242">
        <v>1</v>
      </c>
      <c r="AZ242">
        <v>0</v>
      </c>
      <c r="BA242">
        <v>246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CX242">
        <f>Y242*Source!I90</f>
        <v>1.5960000000000002E-2</v>
      </c>
      <c r="CY242">
        <f t="shared" si="36"/>
        <v>18.489999999999998</v>
      </c>
      <c r="CZ242">
        <f t="shared" si="37"/>
        <v>18.489999999999998</v>
      </c>
      <c r="DA242">
        <f t="shared" si="38"/>
        <v>1</v>
      </c>
      <c r="DB242">
        <v>0</v>
      </c>
    </row>
    <row r="243" spans="1:106" x14ac:dyDescent="0.2">
      <c r="A243">
        <f>ROW(Source!A90)</f>
        <v>90</v>
      </c>
      <c r="B243">
        <v>28925307</v>
      </c>
      <c r="C243">
        <v>28925836</v>
      </c>
      <c r="D243">
        <v>28251457</v>
      </c>
      <c r="E243">
        <v>1</v>
      </c>
      <c r="F243">
        <v>1</v>
      </c>
      <c r="G243">
        <v>1</v>
      </c>
      <c r="H243">
        <v>3</v>
      </c>
      <c r="I243" t="s">
        <v>500</v>
      </c>
      <c r="J243" t="s">
        <v>501</v>
      </c>
      <c r="K243" t="s">
        <v>502</v>
      </c>
      <c r="L243">
        <v>1339</v>
      </c>
      <c r="N243">
        <v>1007</v>
      </c>
      <c r="O243" t="s">
        <v>742</v>
      </c>
      <c r="P243" t="s">
        <v>742</v>
      </c>
      <c r="Q243">
        <v>1</v>
      </c>
      <c r="W243">
        <v>0</v>
      </c>
      <c r="X243">
        <v>-1718793076</v>
      </c>
      <c r="Y243">
        <v>0</v>
      </c>
      <c r="AA243">
        <v>23.41</v>
      </c>
      <c r="AB243">
        <v>0</v>
      </c>
      <c r="AC243">
        <v>0</v>
      </c>
      <c r="AD243">
        <v>0</v>
      </c>
      <c r="AE243">
        <v>23.41</v>
      </c>
      <c r="AF243">
        <v>0</v>
      </c>
      <c r="AG243">
        <v>0</v>
      </c>
      <c r="AH243">
        <v>0</v>
      </c>
      <c r="AI243">
        <v>1</v>
      </c>
      <c r="AJ243">
        <v>1</v>
      </c>
      <c r="AK243">
        <v>1</v>
      </c>
      <c r="AL243">
        <v>1</v>
      </c>
      <c r="AN243">
        <v>0</v>
      </c>
      <c r="AO243">
        <v>1</v>
      </c>
      <c r="AP243">
        <v>1</v>
      </c>
      <c r="AQ243">
        <v>0</v>
      </c>
      <c r="AR243">
        <v>0</v>
      </c>
      <c r="AS243" t="s">
        <v>719</v>
      </c>
      <c r="AT243">
        <v>0.08</v>
      </c>
      <c r="AU243" t="s">
        <v>758</v>
      </c>
      <c r="AV243">
        <v>0</v>
      </c>
      <c r="AW243">
        <v>2</v>
      </c>
      <c r="AX243">
        <v>28925862</v>
      </c>
      <c r="AY243">
        <v>1</v>
      </c>
      <c r="AZ243">
        <v>0</v>
      </c>
      <c r="BA243">
        <v>247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CX243">
        <f>Y243*Source!I90</f>
        <v>0</v>
      </c>
      <c r="CY243">
        <f t="shared" ref="CY243:CY251" si="39">AA243</f>
        <v>23.41</v>
      </c>
      <c r="CZ243">
        <f t="shared" ref="CZ243:CZ251" si="40">AE243</f>
        <v>23.41</v>
      </c>
      <c r="DA243">
        <f t="shared" ref="DA243:DA251" si="41">AI243</f>
        <v>1</v>
      </c>
      <c r="DB243">
        <v>0</v>
      </c>
    </row>
    <row r="244" spans="1:106" x14ac:dyDescent="0.2">
      <c r="A244">
        <f>ROW(Source!A90)</f>
        <v>90</v>
      </c>
      <c r="B244">
        <v>28925307</v>
      </c>
      <c r="C244">
        <v>28925836</v>
      </c>
      <c r="D244">
        <v>28251479</v>
      </c>
      <c r="E244">
        <v>1</v>
      </c>
      <c r="F244">
        <v>1</v>
      </c>
      <c r="G244">
        <v>1</v>
      </c>
      <c r="H244">
        <v>3</v>
      </c>
      <c r="I244" t="s">
        <v>503</v>
      </c>
      <c r="J244" t="s">
        <v>504</v>
      </c>
      <c r="K244" t="s">
        <v>505</v>
      </c>
      <c r="L244">
        <v>1339</v>
      </c>
      <c r="N244">
        <v>1007</v>
      </c>
      <c r="O244" t="s">
        <v>742</v>
      </c>
      <c r="P244" t="s">
        <v>742</v>
      </c>
      <c r="Q244">
        <v>1</v>
      </c>
      <c r="W244">
        <v>0</v>
      </c>
      <c r="X244">
        <v>1597319531</v>
      </c>
      <c r="Y244">
        <v>0</v>
      </c>
      <c r="AA244">
        <v>8.7899999999999991</v>
      </c>
      <c r="AB244">
        <v>0</v>
      </c>
      <c r="AC244">
        <v>0</v>
      </c>
      <c r="AD244">
        <v>0</v>
      </c>
      <c r="AE244">
        <v>8.7899999999999991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N244">
        <v>0</v>
      </c>
      <c r="AO244">
        <v>1</v>
      </c>
      <c r="AP244">
        <v>1</v>
      </c>
      <c r="AQ244">
        <v>0</v>
      </c>
      <c r="AR244">
        <v>0</v>
      </c>
      <c r="AS244" t="s">
        <v>719</v>
      </c>
      <c r="AT244">
        <v>1.64</v>
      </c>
      <c r="AU244" t="s">
        <v>758</v>
      </c>
      <c r="AV244">
        <v>0</v>
      </c>
      <c r="AW244">
        <v>2</v>
      </c>
      <c r="AX244">
        <v>28925863</v>
      </c>
      <c r="AY244">
        <v>1</v>
      </c>
      <c r="AZ244">
        <v>0</v>
      </c>
      <c r="BA244">
        <v>248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X244">
        <f>Y244*Source!I90</f>
        <v>0</v>
      </c>
      <c r="CY244">
        <f t="shared" si="39"/>
        <v>8.7899999999999991</v>
      </c>
      <c r="CZ244">
        <f t="shared" si="40"/>
        <v>8.7899999999999991</v>
      </c>
      <c r="DA244">
        <f t="shared" si="41"/>
        <v>1</v>
      </c>
      <c r="DB244">
        <v>0</v>
      </c>
    </row>
    <row r="245" spans="1:106" x14ac:dyDescent="0.2">
      <c r="A245">
        <f>ROW(Source!A90)</f>
        <v>90</v>
      </c>
      <c r="B245">
        <v>28925307</v>
      </c>
      <c r="C245">
        <v>28925836</v>
      </c>
      <c r="D245">
        <v>28251486</v>
      </c>
      <c r="E245">
        <v>1</v>
      </c>
      <c r="F245">
        <v>1</v>
      </c>
      <c r="G245">
        <v>1</v>
      </c>
      <c r="H245">
        <v>3</v>
      </c>
      <c r="I245" t="s">
        <v>506</v>
      </c>
      <c r="J245" t="s">
        <v>507</v>
      </c>
      <c r="K245" t="s">
        <v>508</v>
      </c>
      <c r="L245">
        <v>1346</v>
      </c>
      <c r="N245">
        <v>1009</v>
      </c>
      <c r="O245" t="s">
        <v>509</v>
      </c>
      <c r="P245" t="s">
        <v>509</v>
      </c>
      <c r="Q245">
        <v>1</v>
      </c>
      <c r="W245">
        <v>0</v>
      </c>
      <c r="X245">
        <v>-1411127917</v>
      </c>
      <c r="Y245">
        <v>0</v>
      </c>
      <c r="AA245">
        <v>4.47</v>
      </c>
      <c r="AB245">
        <v>0</v>
      </c>
      <c r="AC245">
        <v>0</v>
      </c>
      <c r="AD245">
        <v>0</v>
      </c>
      <c r="AE245">
        <v>4.47</v>
      </c>
      <c r="AF245">
        <v>0</v>
      </c>
      <c r="AG245">
        <v>0</v>
      </c>
      <c r="AH245">
        <v>0</v>
      </c>
      <c r="AI245">
        <v>1</v>
      </c>
      <c r="AJ245">
        <v>1</v>
      </c>
      <c r="AK245">
        <v>1</v>
      </c>
      <c r="AL245">
        <v>1</v>
      </c>
      <c r="AN245">
        <v>0</v>
      </c>
      <c r="AO245">
        <v>1</v>
      </c>
      <c r="AP245">
        <v>1</v>
      </c>
      <c r="AQ245">
        <v>0</v>
      </c>
      <c r="AR245">
        <v>0</v>
      </c>
      <c r="AS245" t="s">
        <v>719</v>
      </c>
      <c r="AT245">
        <v>0.47</v>
      </c>
      <c r="AU245" t="s">
        <v>758</v>
      </c>
      <c r="AV245">
        <v>0</v>
      </c>
      <c r="AW245">
        <v>2</v>
      </c>
      <c r="AX245">
        <v>28925864</v>
      </c>
      <c r="AY245">
        <v>1</v>
      </c>
      <c r="AZ245">
        <v>0</v>
      </c>
      <c r="BA245">
        <v>249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CX245">
        <f>Y245*Source!I90</f>
        <v>0</v>
      </c>
      <c r="CY245">
        <f t="shared" si="39"/>
        <v>4.47</v>
      </c>
      <c r="CZ245">
        <f t="shared" si="40"/>
        <v>4.47</v>
      </c>
      <c r="DA245">
        <f t="shared" si="41"/>
        <v>1</v>
      </c>
      <c r="DB245">
        <v>0</v>
      </c>
    </row>
    <row r="246" spans="1:106" x14ac:dyDescent="0.2">
      <c r="A246">
        <f>ROW(Source!A90)</f>
        <v>90</v>
      </c>
      <c r="B246">
        <v>28925307</v>
      </c>
      <c r="C246">
        <v>28925836</v>
      </c>
      <c r="D246">
        <v>28254721</v>
      </c>
      <c r="E246">
        <v>1</v>
      </c>
      <c r="F246">
        <v>1</v>
      </c>
      <c r="G246">
        <v>1</v>
      </c>
      <c r="H246">
        <v>3</v>
      </c>
      <c r="I246" t="s">
        <v>510</v>
      </c>
      <c r="J246" t="s">
        <v>511</v>
      </c>
      <c r="K246" t="s">
        <v>512</v>
      </c>
      <c r="L246">
        <v>1348</v>
      </c>
      <c r="N246">
        <v>1009</v>
      </c>
      <c r="O246" t="s">
        <v>61</v>
      </c>
      <c r="P246" t="s">
        <v>61</v>
      </c>
      <c r="Q246">
        <v>1000</v>
      </c>
      <c r="W246">
        <v>0</v>
      </c>
      <c r="X246">
        <v>-1204589871</v>
      </c>
      <c r="Y246">
        <v>0</v>
      </c>
      <c r="AA246">
        <v>12824.48</v>
      </c>
      <c r="AB246">
        <v>0</v>
      </c>
      <c r="AC246">
        <v>0</v>
      </c>
      <c r="AD246">
        <v>0</v>
      </c>
      <c r="AE246">
        <v>12824.48</v>
      </c>
      <c r="AF246">
        <v>0</v>
      </c>
      <c r="AG246">
        <v>0</v>
      </c>
      <c r="AH246">
        <v>0</v>
      </c>
      <c r="AI246">
        <v>1</v>
      </c>
      <c r="AJ246">
        <v>1</v>
      </c>
      <c r="AK246">
        <v>1</v>
      </c>
      <c r="AL246">
        <v>1</v>
      </c>
      <c r="AN246">
        <v>0</v>
      </c>
      <c r="AO246">
        <v>1</v>
      </c>
      <c r="AP246">
        <v>1</v>
      </c>
      <c r="AQ246">
        <v>0</v>
      </c>
      <c r="AR246">
        <v>0</v>
      </c>
      <c r="AS246" t="s">
        <v>719</v>
      </c>
      <c r="AT246">
        <v>1.24E-3</v>
      </c>
      <c r="AU246" t="s">
        <v>758</v>
      </c>
      <c r="AV246">
        <v>0</v>
      </c>
      <c r="AW246">
        <v>2</v>
      </c>
      <c r="AX246">
        <v>28925865</v>
      </c>
      <c r="AY246">
        <v>1</v>
      </c>
      <c r="AZ246">
        <v>0</v>
      </c>
      <c r="BA246">
        <v>250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CX246">
        <f>Y246*Source!I90</f>
        <v>0</v>
      </c>
      <c r="CY246">
        <f t="shared" si="39"/>
        <v>12824.48</v>
      </c>
      <c r="CZ246">
        <f t="shared" si="40"/>
        <v>12824.48</v>
      </c>
      <c r="DA246">
        <f t="shared" si="41"/>
        <v>1</v>
      </c>
      <c r="DB246">
        <v>0</v>
      </c>
    </row>
    <row r="247" spans="1:106" x14ac:dyDescent="0.2">
      <c r="A247">
        <f>ROW(Source!A90)</f>
        <v>90</v>
      </c>
      <c r="B247">
        <v>28925307</v>
      </c>
      <c r="C247">
        <v>28925836</v>
      </c>
      <c r="D247">
        <v>28276411</v>
      </c>
      <c r="E247">
        <v>1</v>
      </c>
      <c r="F247">
        <v>1</v>
      </c>
      <c r="G247">
        <v>1</v>
      </c>
      <c r="H247">
        <v>3</v>
      </c>
      <c r="I247" t="s">
        <v>513</v>
      </c>
      <c r="J247" t="s">
        <v>514</v>
      </c>
      <c r="K247" t="s">
        <v>515</v>
      </c>
      <c r="L247">
        <v>1348</v>
      </c>
      <c r="N247">
        <v>1009</v>
      </c>
      <c r="O247" t="s">
        <v>61</v>
      </c>
      <c r="P247" t="s">
        <v>61</v>
      </c>
      <c r="Q247">
        <v>1000</v>
      </c>
      <c r="W247">
        <v>0</v>
      </c>
      <c r="X247">
        <v>-1377340231</v>
      </c>
      <c r="Y247">
        <v>0</v>
      </c>
      <c r="AA247">
        <v>10175.83</v>
      </c>
      <c r="AB247">
        <v>0</v>
      </c>
      <c r="AC247">
        <v>0</v>
      </c>
      <c r="AD247">
        <v>0</v>
      </c>
      <c r="AE247">
        <v>10175.83</v>
      </c>
      <c r="AF247">
        <v>0</v>
      </c>
      <c r="AG247">
        <v>0</v>
      </c>
      <c r="AH247">
        <v>0</v>
      </c>
      <c r="AI247">
        <v>1</v>
      </c>
      <c r="AJ247">
        <v>1</v>
      </c>
      <c r="AK247">
        <v>1</v>
      </c>
      <c r="AL247">
        <v>1</v>
      </c>
      <c r="AN247">
        <v>0</v>
      </c>
      <c r="AO247">
        <v>1</v>
      </c>
      <c r="AP247">
        <v>1</v>
      </c>
      <c r="AQ247">
        <v>0</v>
      </c>
      <c r="AR247">
        <v>0</v>
      </c>
      <c r="AS247" t="s">
        <v>719</v>
      </c>
      <c r="AT247">
        <v>0.01</v>
      </c>
      <c r="AU247" t="s">
        <v>758</v>
      </c>
      <c r="AV247">
        <v>0</v>
      </c>
      <c r="AW247">
        <v>2</v>
      </c>
      <c r="AX247">
        <v>28925866</v>
      </c>
      <c r="AY247">
        <v>1</v>
      </c>
      <c r="AZ247">
        <v>0</v>
      </c>
      <c r="BA247">
        <v>251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CX247">
        <f>Y247*Source!I90</f>
        <v>0</v>
      </c>
      <c r="CY247">
        <f t="shared" si="39"/>
        <v>10175.83</v>
      </c>
      <c r="CZ247">
        <f t="shared" si="40"/>
        <v>10175.83</v>
      </c>
      <c r="DA247">
        <f t="shared" si="41"/>
        <v>1</v>
      </c>
      <c r="DB247">
        <v>0</v>
      </c>
    </row>
    <row r="248" spans="1:106" x14ac:dyDescent="0.2">
      <c r="A248">
        <f>ROW(Source!A90)</f>
        <v>90</v>
      </c>
      <c r="B248">
        <v>28925307</v>
      </c>
      <c r="C248">
        <v>28925836</v>
      </c>
      <c r="D248">
        <v>28279355</v>
      </c>
      <c r="E248">
        <v>1</v>
      </c>
      <c r="F248">
        <v>1</v>
      </c>
      <c r="G248">
        <v>1</v>
      </c>
      <c r="H248">
        <v>3</v>
      </c>
      <c r="I248" t="s">
        <v>516</v>
      </c>
      <c r="J248" t="s">
        <v>517</v>
      </c>
      <c r="K248" t="s">
        <v>526</v>
      </c>
      <c r="L248">
        <v>1348</v>
      </c>
      <c r="N248">
        <v>1009</v>
      </c>
      <c r="O248" t="s">
        <v>61</v>
      </c>
      <c r="P248" t="s">
        <v>61</v>
      </c>
      <c r="Q248">
        <v>1000</v>
      </c>
      <c r="W248">
        <v>0</v>
      </c>
      <c r="X248">
        <v>-1448781914</v>
      </c>
      <c r="Y248">
        <v>0</v>
      </c>
      <c r="AA248">
        <v>7439.08</v>
      </c>
      <c r="AB248">
        <v>0</v>
      </c>
      <c r="AC248">
        <v>0</v>
      </c>
      <c r="AD248">
        <v>0</v>
      </c>
      <c r="AE248">
        <v>7439.08</v>
      </c>
      <c r="AF248">
        <v>0</v>
      </c>
      <c r="AG248">
        <v>0</v>
      </c>
      <c r="AH248">
        <v>0</v>
      </c>
      <c r="AI248">
        <v>1</v>
      </c>
      <c r="AJ248">
        <v>1</v>
      </c>
      <c r="AK248">
        <v>1</v>
      </c>
      <c r="AL248">
        <v>1</v>
      </c>
      <c r="AN248">
        <v>0</v>
      </c>
      <c r="AO248">
        <v>1</v>
      </c>
      <c r="AP248">
        <v>1</v>
      </c>
      <c r="AQ248">
        <v>0</v>
      </c>
      <c r="AR248">
        <v>0</v>
      </c>
      <c r="AS248" t="s">
        <v>719</v>
      </c>
      <c r="AT248">
        <v>0.01</v>
      </c>
      <c r="AU248" t="s">
        <v>758</v>
      </c>
      <c r="AV248">
        <v>0</v>
      </c>
      <c r="AW248">
        <v>2</v>
      </c>
      <c r="AX248">
        <v>28925867</v>
      </c>
      <c r="AY248">
        <v>1</v>
      </c>
      <c r="AZ248">
        <v>0</v>
      </c>
      <c r="BA248">
        <v>252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CX248">
        <f>Y248*Source!I90</f>
        <v>0</v>
      </c>
      <c r="CY248">
        <f t="shared" si="39"/>
        <v>7439.08</v>
      </c>
      <c r="CZ248">
        <f t="shared" si="40"/>
        <v>7439.08</v>
      </c>
      <c r="DA248">
        <f t="shared" si="41"/>
        <v>1</v>
      </c>
      <c r="DB248">
        <v>0</v>
      </c>
    </row>
    <row r="249" spans="1:106" x14ac:dyDescent="0.2">
      <c r="A249">
        <f>ROW(Source!A90)</f>
        <v>90</v>
      </c>
      <c r="B249">
        <v>28925307</v>
      </c>
      <c r="C249">
        <v>28925836</v>
      </c>
      <c r="D249">
        <v>28279427</v>
      </c>
      <c r="E249">
        <v>1</v>
      </c>
      <c r="F249">
        <v>1</v>
      </c>
      <c r="G249">
        <v>1</v>
      </c>
      <c r="H249">
        <v>3</v>
      </c>
      <c r="I249" t="s">
        <v>527</v>
      </c>
      <c r="J249" t="s">
        <v>528</v>
      </c>
      <c r="K249" t="s">
        <v>529</v>
      </c>
      <c r="L249">
        <v>1348</v>
      </c>
      <c r="N249">
        <v>1009</v>
      </c>
      <c r="O249" t="s">
        <v>61</v>
      </c>
      <c r="P249" t="s">
        <v>61</v>
      </c>
      <c r="Q249">
        <v>1000</v>
      </c>
      <c r="W249">
        <v>0</v>
      </c>
      <c r="X249">
        <v>-1728450025</v>
      </c>
      <c r="Y249">
        <v>0</v>
      </c>
      <c r="AA249">
        <v>5343.1</v>
      </c>
      <c r="AB249">
        <v>0</v>
      </c>
      <c r="AC249">
        <v>0</v>
      </c>
      <c r="AD249">
        <v>0</v>
      </c>
      <c r="AE249">
        <v>5343.1</v>
      </c>
      <c r="AF249">
        <v>0</v>
      </c>
      <c r="AG249">
        <v>0</v>
      </c>
      <c r="AH249">
        <v>0</v>
      </c>
      <c r="AI249">
        <v>1</v>
      </c>
      <c r="AJ249">
        <v>1</v>
      </c>
      <c r="AK249">
        <v>1</v>
      </c>
      <c r="AL249">
        <v>1</v>
      </c>
      <c r="AN249">
        <v>0</v>
      </c>
      <c r="AO249">
        <v>1</v>
      </c>
      <c r="AP249">
        <v>1</v>
      </c>
      <c r="AQ249">
        <v>0</v>
      </c>
      <c r="AR249">
        <v>0</v>
      </c>
      <c r="AS249" t="s">
        <v>719</v>
      </c>
      <c r="AT249">
        <v>0.01</v>
      </c>
      <c r="AU249" t="s">
        <v>758</v>
      </c>
      <c r="AV249">
        <v>0</v>
      </c>
      <c r="AW249">
        <v>2</v>
      </c>
      <c r="AX249">
        <v>28925868</v>
      </c>
      <c r="AY249">
        <v>1</v>
      </c>
      <c r="AZ249">
        <v>0</v>
      </c>
      <c r="BA249">
        <v>253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CX249">
        <f>Y249*Source!I90</f>
        <v>0</v>
      </c>
      <c r="CY249">
        <f t="shared" si="39"/>
        <v>5343.1</v>
      </c>
      <c r="CZ249">
        <f t="shared" si="40"/>
        <v>5343.1</v>
      </c>
      <c r="DA249">
        <f t="shared" si="41"/>
        <v>1</v>
      </c>
      <c r="DB249">
        <v>0</v>
      </c>
    </row>
    <row r="250" spans="1:106" x14ac:dyDescent="0.2">
      <c r="A250">
        <f>ROW(Source!A90)</f>
        <v>90</v>
      </c>
      <c r="B250">
        <v>28925307</v>
      </c>
      <c r="C250">
        <v>28925836</v>
      </c>
      <c r="D250">
        <v>28324742</v>
      </c>
      <c r="E250">
        <v>1</v>
      </c>
      <c r="F250">
        <v>1</v>
      </c>
      <c r="G250">
        <v>1</v>
      </c>
      <c r="H250">
        <v>3</v>
      </c>
      <c r="I250" t="s">
        <v>530</v>
      </c>
      <c r="J250" t="s">
        <v>531</v>
      </c>
      <c r="K250" t="s">
        <v>532</v>
      </c>
      <c r="L250">
        <v>1354</v>
      </c>
      <c r="N250">
        <v>1010</v>
      </c>
      <c r="O250" t="s">
        <v>106</v>
      </c>
      <c r="P250" t="s">
        <v>106</v>
      </c>
      <c r="Q250">
        <v>1</v>
      </c>
      <c r="W250">
        <v>0</v>
      </c>
      <c r="X250">
        <v>576468319</v>
      </c>
      <c r="Y250">
        <v>0</v>
      </c>
      <c r="AA250">
        <v>50.93</v>
      </c>
      <c r="AB250">
        <v>0</v>
      </c>
      <c r="AC250">
        <v>0</v>
      </c>
      <c r="AD250">
        <v>0</v>
      </c>
      <c r="AE250">
        <v>50.93</v>
      </c>
      <c r="AF250">
        <v>0</v>
      </c>
      <c r="AG250">
        <v>0</v>
      </c>
      <c r="AH250">
        <v>0</v>
      </c>
      <c r="AI250">
        <v>1</v>
      </c>
      <c r="AJ250">
        <v>1</v>
      </c>
      <c r="AK250">
        <v>1</v>
      </c>
      <c r="AL250">
        <v>1</v>
      </c>
      <c r="AN250">
        <v>0</v>
      </c>
      <c r="AO250">
        <v>1</v>
      </c>
      <c r="AP250">
        <v>1</v>
      </c>
      <c r="AQ250">
        <v>0</v>
      </c>
      <c r="AR250">
        <v>0</v>
      </c>
      <c r="AS250" t="s">
        <v>719</v>
      </c>
      <c r="AT250">
        <v>9</v>
      </c>
      <c r="AU250" t="s">
        <v>758</v>
      </c>
      <c r="AV250">
        <v>0</v>
      </c>
      <c r="AW250">
        <v>2</v>
      </c>
      <c r="AX250">
        <v>28925869</v>
      </c>
      <c r="AY250">
        <v>1</v>
      </c>
      <c r="AZ250">
        <v>0</v>
      </c>
      <c r="BA250">
        <v>254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CX250">
        <f>Y250*Source!I90</f>
        <v>0</v>
      </c>
      <c r="CY250">
        <f t="shared" si="39"/>
        <v>50.93</v>
      </c>
      <c r="CZ250">
        <f t="shared" si="40"/>
        <v>50.93</v>
      </c>
      <c r="DA250">
        <f t="shared" si="41"/>
        <v>1</v>
      </c>
      <c r="DB250">
        <v>0</v>
      </c>
    </row>
    <row r="251" spans="1:106" x14ac:dyDescent="0.2">
      <c r="A251">
        <f>ROW(Source!A90)</f>
        <v>90</v>
      </c>
      <c r="B251">
        <v>28925307</v>
      </c>
      <c r="C251">
        <v>28925836</v>
      </c>
      <c r="D251">
        <v>28247531</v>
      </c>
      <c r="E251">
        <v>21</v>
      </c>
      <c r="F251">
        <v>1</v>
      </c>
      <c r="G251">
        <v>1</v>
      </c>
      <c r="H251">
        <v>3</v>
      </c>
      <c r="I251" t="s">
        <v>533</v>
      </c>
      <c r="J251" t="s">
        <v>719</v>
      </c>
      <c r="K251" t="s">
        <v>534</v>
      </c>
      <c r="L251">
        <v>1374</v>
      </c>
      <c r="N251">
        <v>1013</v>
      </c>
      <c r="O251" t="s">
        <v>535</v>
      </c>
      <c r="P251" t="s">
        <v>535</v>
      </c>
      <c r="Q251">
        <v>1</v>
      </c>
      <c r="W251">
        <v>0</v>
      </c>
      <c r="X251">
        <v>-1731369543</v>
      </c>
      <c r="Y251">
        <v>0</v>
      </c>
      <c r="AA251">
        <v>1</v>
      </c>
      <c r="AB251">
        <v>0</v>
      </c>
      <c r="AC251">
        <v>0</v>
      </c>
      <c r="AD251">
        <v>0</v>
      </c>
      <c r="AE251">
        <v>1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N251">
        <v>0</v>
      </c>
      <c r="AO251">
        <v>1</v>
      </c>
      <c r="AP251">
        <v>1</v>
      </c>
      <c r="AQ251">
        <v>0</v>
      </c>
      <c r="AR251">
        <v>0</v>
      </c>
      <c r="AS251" t="s">
        <v>719</v>
      </c>
      <c r="AT251">
        <v>3.18</v>
      </c>
      <c r="AU251" t="s">
        <v>758</v>
      </c>
      <c r="AV251">
        <v>0</v>
      </c>
      <c r="AW251">
        <v>2</v>
      </c>
      <c r="AX251">
        <v>28925870</v>
      </c>
      <c r="AY251">
        <v>1</v>
      </c>
      <c r="AZ251">
        <v>0</v>
      </c>
      <c r="BA251">
        <v>255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X251">
        <f>Y251*Source!I90</f>
        <v>0</v>
      </c>
      <c r="CY251">
        <f t="shared" si="39"/>
        <v>1</v>
      </c>
      <c r="CZ251">
        <f t="shared" si="40"/>
        <v>1</v>
      </c>
      <c r="DA251">
        <f t="shared" si="41"/>
        <v>1</v>
      </c>
      <c r="DB251">
        <v>0</v>
      </c>
    </row>
    <row r="252" spans="1:106" x14ac:dyDescent="0.2">
      <c r="A252">
        <f>ROW(Source!A91)</f>
        <v>91</v>
      </c>
      <c r="B252">
        <v>28925308</v>
      </c>
      <c r="C252">
        <v>28925836</v>
      </c>
      <c r="D252">
        <v>28425676</v>
      </c>
      <c r="E252">
        <v>1</v>
      </c>
      <c r="F252">
        <v>1</v>
      </c>
      <c r="G252">
        <v>1</v>
      </c>
      <c r="H252">
        <v>1</v>
      </c>
      <c r="I252" t="s">
        <v>536</v>
      </c>
      <c r="J252" t="s">
        <v>719</v>
      </c>
      <c r="K252" t="s">
        <v>537</v>
      </c>
      <c r="L252">
        <v>1191</v>
      </c>
      <c r="N252">
        <v>1013</v>
      </c>
      <c r="O252" t="s">
        <v>360</v>
      </c>
      <c r="P252" t="s">
        <v>360</v>
      </c>
      <c r="Q252">
        <v>1</v>
      </c>
      <c r="W252">
        <v>0</v>
      </c>
      <c r="X252">
        <v>-1853062777</v>
      </c>
      <c r="Y252">
        <v>11.1</v>
      </c>
      <c r="AA252">
        <v>0</v>
      </c>
      <c r="AB252">
        <v>0</v>
      </c>
      <c r="AC252">
        <v>0</v>
      </c>
      <c r="AD252">
        <v>159.43</v>
      </c>
      <c r="AE252">
        <v>0</v>
      </c>
      <c r="AF252">
        <v>0</v>
      </c>
      <c r="AG252">
        <v>0</v>
      </c>
      <c r="AH252">
        <v>8.59</v>
      </c>
      <c r="AI252">
        <v>1</v>
      </c>
      <c r="AJ252">
        <v>1</v>
      </c>
      <c r="AK252">
        <v>1</v>
      </c>
      <c r="AL252">
        <v>18.559999999999999</v>
      </c>
      <c r="AN252">
        <v>0</v>
      </c>
      <c r="AO252">
        <v>1</v>
      </c>
      <c r="AP252">
        <v>1</v>
      </c>
      <c r="AQ252">
        <v>0</v>
      </c>
      <c r="AR252">
        <v>0</v>
      </c>
      <c r="AS252" t="s">
        <v>719</v>
      </c>
      <c r="AT252">
        <v>18.5</v>
      </c>
      <c r="AU252" t="s">
        <v>63</v>
      </c>
      <c r="AV252">
        <v>1</v>
      </c>
      <c r="AW252">
        <v>2</v>
      </c>
      <c r="AX252">
        <v>28925854</v>
      </c>
      <c r="AY252">
        <v>1</v>
      </c>
      <c r="AZ252">
        <v>0</v>
      </c>
      <c r="BA252">
        <v>256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CX252">
        <f>Y252*Source!I91</f>
        <v>4.218</v>
      </c>
      <c r="CY252">
        <f>AD252</f>
        <v>159.43</v>
      </c>
      <c r="CZ252">
        <f>AH252</f>
        <v>8.59</v>
      </c>
      <c r="DA252">
        <f>AL252</f>
        <v>18.559999999999999</v>
      </c>
      <c r="DB252">
        <v>0</v>
      </c>
    </row>
    <row r="253" spans="1:106" x14ac:dyDescent="0.2">
      <c r="A253">
        <f>ROW(Source!A91)</f>
        <v>91</v>
      </c>
      <c r="B253">
        <v>28925308</v>
      </c>
      <c r="C253">
        <v>28925836</v>
      </c>
      <c r="D253">
        <v>28419515</v>
      </c>
      <c r="E253">
        <v>1</v>
      </c>
      <c r="F253">
        <v>1</v>
      </c>
      <c r="G253">
        <v>1</v>
      </c>
      <c r="H253">
        <v>1</v>
      </c>
      <c r="I253" t="s">
        <v>361</v>
      </c>
      <c r="J253" t="s">
        <v>719</v>
      </c>
      <c r="K253" t="s">
        <v>362</v>
      </c>
      <c r="L253">
        <v>1191</v>
      </c>
      <c r="N253">
        <v>1013</v>
      </c>
      <c r="O253" t="s">
        <v>360</v>
      </c>
      <c r="P253" t="s">
        <v>360</v>
      </c>
      <c r="Q253">
        <v>1</v>
      </c>
      <c r="W253">
        <v>0</v>
      </c>
      <c r="X253">
        <v>-383101862</v>
      </c>
      <c r="Y253">
        <v>2.95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1</v>
      </c>
      <c r="AJ253">
        <v>1</v>
      </c>
      <c r="AK253">
        <v>18.559999999999999</v>
      </c>
      <c r="AL253">
        <v>1</v>
      </c>
      <c r="AN253">
        <v>0</v>
      </c>
      <c r="AO253">
        <v>1</v>
      </c>
      <c r="AP253">
        <v>0</v>
      </c>
      <c r="AQ253">
        <v>0</v>
      </c>
      <c r="AR253">
        <v>0</v>
      </c>
      <c r="AS253" t="s">
        <v>719</v>
      </c>
      <c r="AT253">
        <v>2.95</v>
      </c>
      <c r="AU253" t="s">
        <v>719</v>
      </c>
      <c r="AV253">
        <v>2</v>
      </c>
      <c r="AW253">
        <v>2</v>
      </c>
      <c r="AX253">
        <v>28925855</v>
      </c>
      <c r="AY253">
        <v>1</v>
      </c>
      <c r="AZ253">
        <v>2048</v>
      </c>
      <c r="BA253">
        <v>257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CX253">
        <f>Y253*Source!I91</f>
        <v>1.121</v>
      </c>
      <c r="CY253">
        <f>AD253</f>
        <v>0</v>
      </c>
      <c r="CZ253">
        <f>AH253</f>
        <v>0</v>
      </c>
      <c r="DA253">
        <f>AL253</f>
        <v>1</v>
      </c>
      <c r="DB253">
        <v>0</v>
      </c>
    </row>
    <row r="254" spans="1:106" x14ac:dyDescent="0.2">
      <c r="A254">
        <f>ROW(Source!A91)</f>
        <v>91</v>
      </c>
      <c r="B254">
        <v>28925308</v>
      </c>
      <c r="C254">
        <v>28925836</v>
      </c>
      <c r="D254">
        <v>28336687</v>
      </c>
      <c r="E254">
        <v>1</v>
      </c>
      <c r="F254">
        <v>1</v>
      </c>
      <c r="G254">
        <v>1</v>
      </c>
      <c r="H254">
        <v>2</v>
      </c>
      <c r="I254" t="s">
        <v>479</v>
      </c>
      <c r="J254" t="s">
        <v>480</v>
      </c>
      <c r="K254" t="s">
        <v>481</v>
      </c>
      <c r="L254">
        <v>1368</v>
      </c>
      <c r="N254">
        <v>1011</v>
      </c>
      <c r="O254" t="s">
        <v>366</v>
      </c>
      <c r="P254" t="s">
        <v>366</v>
      </c>
      <c r="Q254">
        <v>1</v>
      </c>
      <c r="W254">
        <v>0</v>
      </c>
      <c r="X254">
        <v>1922779253</v>
      </c>
      <c r="Y254">
        <v>1.6379999999999999</v>
      </c>
      <c r="AA254">
        <v>0</v>
      </c>
      <c r="AB254">
        <v>871.56</v>
      </c>
      <c r="AC254">
        <v>219.75</v>
      </c>
      <c r="AD254">
        <v>0</v>
      </c>
      <c r="AE254">
        <v>0</v>
      </c>
      <c r="AF254">
        <v>113.19</v>
      </c>
      <c r="AG254">
        <v>11.84</v>
      </c>
      <c r="AH254">
        <v>0</v>
      </c>
      <c r="AI254">
        <v>1</v>
      </c>
      <c r="AJ254">
        <v>7.7</v>
      </c>
      <c r="AK254">
        <v>18.559999999999999</v>
      </c>
      <c r="AL254">
        <v>1</v>
      </c>
      <c r="AN254">
        <v>0</v>
      </c>
      <c r="AO254">
        <v>1</v>
      </c>
      <c r="AP254">
        <v>1</v>
      </c>
      <c r="AQ254">
        <v>0</v>
      </c>
      <c r="AR254">
        <v>0</v>
      </c>
      <c r="AS254" t="s">
        <v>719</v>
      </c>
      <c r="AT254">
        <v>2.73</v>
      </c>
      <c r="AU254" t="s">
        <v>63</v>
      </c>
      <c r="AV254">
        <v>0</v>
      </c>
      <c r="AW254">
        <v>2</v>
      </c>
      <c r="AX254">
        <v>28925856</v>
      </c>
      <c r="AY254">
        <v>1</v>
      </c>
      <c r="AZ254">
        <v>0</v>
      </c>
      <c r="BA254">
        <v>258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CX254">
        <f>Y254*Source!I91</f>
        <v>0.62243999999999999</v>
      </c>
      <c r="CY254">
        <f t="shared" ref="CY254:CY259" si="42">AB254</f>
        <v>871.56</v>
      </c>
      <c r="CZ254">
        <f t="shared" ref="CZ254:CZ259" si="43">AF254</f>
        <v>113.19</v>
      </c>
      <c r="DA254">
        <f t="shared" ref="DA254:DA259" si="44">AJ254</f>
        <v>7.7</v>
      </c>
      <c r="DB254">
        <v>0</v>
      </c>
    </row>
    <row r="255" spans="1:106" x14ac:dyDescent="0.2">
      <c r="A255">
        <f>ROW(Source!A91)</f>
        <v>91</v>
      </c>
      <c r="B255">
        <v>28925308</v>
      </c>
      <c r="C255">
        <v>28925836</v>
      </c>
      <c r="D255">
        <v>28337857</v>
      </c>
      <c r="E255">
        <v>1</v>
      </c>
      <c r="F255">
        <v>1</v>
      </c>
      <c r="G255">
        <v>1</v>
      </c>
      <c r="H255">
        <v>2</v>
      </c>
      <c r="I255" t="s">
        <v>488</v>
      </c>
      <c r="J255" t="s">
        <v>489</v>
      </c>
      <c r="K255" t="s">
        <v>490</v>
      </c>
      <c r="L255">
        <v>1368</v>
      </c>
      <c r="N255">
        <v>1011</v>
      </c>
      <c r="O255" t="s">
        <v>366</v>
      </c>
      <c r="P255" t="s">
        <v>366</v>
      </c>
      <c r="Q255">
        <v>1</v>
      </c>
      <c r="W255">
        <v>0</v>
      </c>
      <c r="X255">
        <v>-2019686133</v>
      </c>
      <c r="Y255">
        <v>0.09</v>
      </c>
      <c r="AA255">
        <v>0</v>
      </c>
      <c r="AB255">
        <v>984.52</v>
      </c>
      <c r="AC255">
        <v>219.75</v>
      </c>
      <c r="AD255">
        <v>0</v>
      </c>
      <c r="AE255">
        <v>0</v>
      </c>
      <c r="AF255">
        <v>127.86</v>
      </c>
      <c r="AG255">
        <v>11.84</v>
      </c>
      <c r="AH255">
        <v>0</v>
      </c>
      <c r="AI255">
        <v>1</v>
      </c>
      <c r="AJ255">
        <v>7.7</v>
      </c>
      <c r="AK255">
        <v>18.559999999999999</v>
      </c>
      <c r="AL255">
        <v>1</v>
      </c>
      <c r="AN255">
        <v>0</v>
      </c>
      <c r="AO255">
        <v>1</v>
      </c>
      <c r="AP255">
        <v>1</v>
      </c>
      <c r="AQ255">
        <v>0</v>
      </c>
      <c r="AR255">
        <v>0</v>
      </c>
      <c r="AS255" t="s">
        <v>719</v>
      </c>
      <c r="AT255">
        <v>0.15</v>
      </c>
      <c r="AU255" t="s">
        <v>63</v>
      </c>
      <c r="AV255">
        <v>0</v>
      </c>
      <c r="AW255">
        <v>2</v>
      </c>
      <c r="AX255">
        <v>28925857</v>
      </c>
      <c r="AY255">
        <v>1</v>
      </c>
      <c r="AZ255">
        <v>0</v>
      </c>
      <c r="BA255">
        <v>259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CX255">
        <f>Y255*Source!I91</f>
        <v>3.4200000000000001E-2</v>
      </c>
      <c r="CY255">
        <f t="shared" si="42"/>
        <v>984.52</v>
      </c>
      <c r="CZ255">
        <f t="shared" si="43"/>
        <v>127.86</v>
      </c>
      <c r="DA255">
        <f t="shared" si="44"/>
        <v>7.7</v>
      </c>
      <c r="DB255">
        <v>0</v>
      </c>
    </row>
    <row r="256" spans="1:106" x14ac:dyDescent="0.2">
      <c r="A256">
        <f>ROW(Source!A91)</f>
        <v>91</v>
      </c>
      <c r="B256">
        <v>28925308</v>
      </c>
      <c r="C256">
        <v>28925836</v>
      </c>
      <c r="D256">
        <v>28337866</v>
      </c>
      <c r="E256">
        <v>1</v>
      </c>
      <c r="F256">
        <v>1</v>
      </c>
      <c r="G256">
        <v>1</v>
      </c>
      <c r="H256">
        <v>2</v>
      </c>
      <c r="I256" t="s">
        <v>491</v>
      </c>
      <c r="J256" t="s">
        <v>492</v>
      </c>
      <c r="K256" t="s">
        <v>493</v>
      </c>
      <c r="L256">
        <v>1368</v>
      </c>
      <c r="N256">
        <v>1011</v>
      </c>
      <c r="O256" t="s">
        <v>366</v>
      </c>
      <c r="P256" t="s">
        <v>366</v>
      </c>
      <c r="Q256">
        <v>1</v>
      </c>
      <c r="W256">
        <v>0</v>
      </c>
      <c r="X256">
        <v>1232549298</v>
      </c>
      <c r="Y256">
        <v>0.09</v>
      </c>
      <c r="AA256">
        <v>0</v>
      </c>
      <c r="AB256">
        <v>92.4</v>
      </c>
      <c r="AC256">
        <v>0</v>
      </c>
      <c r="AD256">
        <v>0</v>
      </c>
      <c r="AE256">
        <v>0</v>
      </c>
      <c r="AF256">
        <v>12</v>
      </c>
      <c r="AG256">
        <v>0</v>
      </c>
      <c r="AH256">
        <v>0</v>
      </c>
      <c r="AI256">
        <v>1</v>
      </c>
      <c r="AJ256">
        <v>7.7</v>
      </c>
      <c r="AK256">
        <v>18.559999999999999</v>
      </c>
      <c r="AL256">
        <v>1</v>
      </c>
      <c r="AN256">
        <v>0</v>
      </c>
      <c r="AO256">
        <v>1</v>
      </c>
      <c r="AP256">
        <v>1</v>
      </c>
      <c r="AQ256">
        <v>0</v>
      </c>
      <c r="AR256">
        <v>0</v>
      </c>
      <c r="AS256" t="s">
        <v>719</v>
      </c>
      <c r="AT256">
        <v>0.15</v>
      </c>
      <c r="AU256" t="s">
        <v>63</v>
      </c>
      <c r="AV256">
        <v>0</v>
      </c>
      <c r="AW256">
        <v>2</v>
      </c>
      <c r="AX256">
        <v>28925858</v>
      </c>
      <c r="AY256">
        <v>1</v>
      </c>
      <c r="AZ256">
        <v>0</v>
      </c>
      <c r="BA256">
        <v>260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CX256">
        <f>Y256*Source!I91</f>
        <v>3.4200000000000001E-2</v>
      </c>
      <c r="CY256">
        <f t="shared" si="42"/>
        <v>92.4</v>
      </c>
      <c r="CZ256">
        <f t="shared" si="43"/>
        <v>12</v>
      </c>
      <c r="DA256">
        <f t="shared" si="44"/>
        <v>7.7</v>
      </c>
      <c r="DB256">
        <v>0</v>
      </c>
    </row>
    <row r="257" spans="1:106" x14ac:dyDescent="0.2">
      <c r="A257">
        <f>ROW(Source!A91)</f>
        <v>91</v>
      </c>
      <c r="B257">
        <v>28925308</v>
      </c>
      <c r="C257">
        <v>28925836</v>
      </c>
      <c r="D257">
        <v>28337996</v>
      </c>
      <c r="E257">
        <v>1</v>
      </c>
      <c r="F257">
        <v>1</v>
      </c>
      <c r="G257">
        <v>1</v>
      </c>
      <c r="H257">
        <v>2</v>
      </c>
      <c r="I257" t="s">
        <v>494</v>
      </c>
      <c r="J257" t="s">
        <v>495</v>
      </c>
      <c r="K257" t="s">
        <v>496</v>
      </c>
      <c r="L257">
        <v>1368</v>
      </c>
      <c r="N257">
        <v>1011</v>
      </c>
      <c r="O257" t="s">
        <v>366</v>
      </c>
      <c r="P257" t="s">
        <v>366</v>
      </c>
      <c r="Q257">
        <v>1</v>
      </c>
      <c r="W257">
        <v>0</v>
      </c>
      <c r="X257">
        <v>2006915083</v>
      </c>
      <c r="Y257">
        <v>8.4000000000000005E-2</v>
      </c>
      <c r="AA257">
        <v>0</v>
      </c>
      <c r="AB257">
        <v>57.9</v>
      </c>
      <c r="AC257">
        <v>0</v>
      </c>
      <c r="AD257">
        <v>0</v>
      </c>
      <c r="AE257">
        <v>0</v>
      </c>
      <c r="AF257">
        <v>7.52</v>
      </c>
      <c r="AG257">
        <v>0</v>
      </c>
      <c r="AH257">
        <v>0</v>
      </c>
      <c r="AI257">
        <v>1</v>
      </c>
      <c r="AJ257">
        <v>7.7</v>
      </c>
      <c r="AK257">
        <v>18.559999999999999</v>
      </c>
      <c r="AL257">
        <v>1</v>
      </c>
      <c r="AN257">
        <v>0</v>
      </c>
      <c r="AO257">
        <v>1</v>
      </c>
      <c r="AP257">
        <v>1</v>
      </c>
      <c r="AQ257">
        <v>0</v>
      </c>
      <c r="AR257">
        <v>0</v>
      </c>
      <c r="AS257" t="s">
        <v>719</v>
      </c>
      <c r="AT257">
        <v>0.14000000000000001</v>
      </c>
      <c r="AU257" t="s">
        <v>63</v>
      </c>
      <c r="AV257">
        <v>0</v>
      </c>
      <c r="AW257">
        <v>2</v>
      </c>
      <c r="AX257">
        <v>28925859</v>
      </c>
      <c r="AY257">
        <v>1</v>
      </c>
      <c r="AZ257">
        <v>0</v>
      </c>
      <c r="BA257">
        <v>261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CX257">
        <f>Y257*Source!I91</f>
        <v>3.1920000000000004E-2</v>
      </c>
      <c r="CY257">
        <f t="shared" si="42"/>
        <v>57.9</v>
      </c>
      <c r="CZ257">
        <f t="shared" si="43"/>
        <v>7.52</v>
      </c>
      <c r="DA257">
        <f t="shared" si="44"/>
        <v>7.7</v>
      </c>
      <c r="DB257">
        <v>0</v>
      </c>
    </row>
    <row r="258" spans="1:106" x14ac:dyDescent="0.2">
      <c r="A258">
        <f>ROW(Source!A91)</f>
        <v>91</v>
      </c>
      <c r="B258">
        <v>28925308</v>
      </c>
      <c r="C258">
        <v>28925836</v>
      </c>
      <c r="D258">
        <v>28338136</v>
      </c>
      <c r="E258">
        <v>1</v>
      </c>
      <c r="F258">
        <v>1</v>
      </c>
      <c r="G258">
        <v>1</v>
      </c>
      <c r="H258">
        <v>2</v>
      </c>
      <c r="I258" t="s">
        <v>401</v>
      </c>
      <c r="J258" t="s">
        <v>402</v>
      </c>
      <c r="K258" t="s">
        <v>403</v>
      </c>
      <c r="L258">
        <v>1368</v>
      </c>
      <c r="N258">
        <v>1011</v>
      </c>
      <c r="O258" t="s">
        <v>366</v>
      </c>
      <c r="P258" t="s">
        <v>366</v>
      </c>
      <c r="Q258">
        <v>1</v>
      </c>
      <c r="W258">
        <v>0</v>
      </c>
      <c r="X258">
        <v>-1277097320</v>
      </c>
      <c r="Y258">
        <v>1.494</v>
      </c>
      <c r="AA258">
        <v>0</v>
      </c>
      <c r="AB258">
        <v>66.84</v>
      </c>
      <c r="AC258">
        <v>0</v>
      </c>
      <c r="AD258">
        <v>0</v>
      </c>
      <c r="AE258">
        <v>0</v>
      </c>
      <c r="AF258">
        <v>8.68</v>
      </c>
      <c r="AG258">
        <v>0</v>
      </c>
      <c r="AH258">
        <v>0</v>
      </c>
      <c r="AI258">
        <v>1</v>
      </c>
      <c r="AJ258">
        <v>7.7</v>
      </c>
      <c r="AK258">
        <v>18.559999999999999</v>
      </c>
      <c r="AL258">
        <v>1</v>
      </c>
      <c r="AN258">
        <v>0</v>
      </c>
      <c r="AO258">
        <v>1</v>
      </c>
      <c r="AP258">
        <v>1</v>
      </c>
      <c r="AQ258">
        <v>0</v>
      </c>
      <c r="AR258">
        <v>0</v>
      </c>
      <c r="AS258" t="s">
        <v>719</v>
      </c>
      <c r="AT258">
        <v>2.4900000000000002</v>
      </c>
      <c r="AU258" t="s">
        <v>63</v>
      </c>
      <c r="AV258">
        <v>0</v>
      </c>
      <c r="AW258">
        <v>2</v>
      </c>
      <c r="AX258">
        <v>28925860</v>
      </c>
      <c r="AY258">
        <v>1</v>
      </c>
      <c r="AZ258">
        <v>0</v>
      </c>
      <c r="BA258">
        <v>262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X258">
        <f>Y258*Source!I91</f>
        <v>0.56772</v>
      </c>
      <c r="CY258">
        <f t="shared" si="42"/>
        <v>66.84</v>
      </c>
      <c r="CZ258">
        <f t="shared" si="43"/>
        <v>8.68</v>
      </c>
      <c r="DA258">
        <f t="shared" si="44"/>
        <v>7.7</v>
      </c>
      <c r="DB258">
        <v>0</v>
      </c>
    </row>
    <row r="259" spans="1:106" x14ac:dyDescent="0.2">
      <c r="A259">
        <f>ROW(Source!A91)</f>
        <v>91</v>
      </c>
      <c r="B259">
        <v>28925308</v>
      </c>
      <c r="C259">
        <v>28925836</v>
      </c>
      <c r="D259">
        <v>28338781</v>
      </c>
      <c r="E259">
        <v>1</v>
      </c>
      <c r="F259">
        <v>1</v>
      </c>
      <c r="G259">
        <v>1</v>
      </c>
      <c r="H259">
        <v>2</v>
      </c>
      <c r="I259" t="s">
        <v>497</v>
      </c>
      <c r="J259" t="s">
        <v>498</v>
      </c>
      <c r="K259" t="s">
        <v>499</v>
      </c>
      <c r="L259">
        <v>1368</v>
      </c>
      <c r="N259">
        <v>1011</v>
      </c>
      <c r="O259" t="s">
        <v>366</v>
      </c>
      <c r="P259" t="s">
        <v>366</v>
      </c>
      <c r="Q259">
        <v>1</v>
      </c>
      <c r="W259">
        <v>0</v>
      </c>
      <c r="X259">
        <v>1984034196</v>
      </c>
      <c r="Y259">
        <v>4.2000000000000003E-2</v>
      </c>
      <c r="AA259">
        <v>0</v>
      </c>
      <c r="AB259">
        <v>142.37</v>
      </c>
      <c r="AC259">
        <v>188.01</v>
      </c>
      <c r="AD259">
        <v>0</v>
      </c>
      <c r="AE259">
        <v>0</v>
      </c>
      <c r="AF259">
        <v>18.489999999999998</v>
      </c>
      <c r="AG259">
        <v>10.130000000000001</v>
      </c>
      <c r="AH259">
        <v>0</v>
      </c>
      <c r="AI259">
        <v>1</v>
      </c>
      <c r="AJ259">
        <v>7.7</v>
      </c>
      <c r="AK259">
        <v>18.559999999999999</v>
      </c>
      <c r="AL259">
        <v>1</v>
      </c>
      <c r="AN259">
        <v>0</v>
      </c>
      <c r="AO259">
        <v>1</v>
      </c>
      <c r="AP259">
        <v>1</v>
      </c>
      <c r="AQ259">
        <v>0</v>
      </c>
      <c r="AR259">
        <v>0</v>
      </c>
      <c r="AS259" t="s">
        <v>719</v>
      </c>
      <c r="AT259">
        <v>7.0000000000000007E-2</v>
      </c>
      <c r="AU259" t="s">
        <v>63</v>
      </c>
      <c r="AV259">
        <v>0</v>
      </c>
      <c r="AW259">
        <v>2</v>
      </c>
      <c r="AX259">
        <v>28925861</v>
      </c>
      <c r="AY259">
        <v>1</v>
      </c>
      <c r="AZ259">
        <v>0</v>
      </c>
      <c r="BA259">
        <v>263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CX259">
        <f>Y259*Source!I91</f>
        <v>1.5960000000000002E-2</v>
      </c>
      <c r="CY259">
        <f t="shared" si="42"/>
        <v>142.37</v>
      </c>
      <c r="CZ259">
        <f t="shared" si="43"/>
        <v>18.489999999999998</v>
      </c>
      <c r="DA259">
        <f t="shared" si="44"/>
        <v>7.7</v>
      </c>
      <c r="DB259">
        <v>0</v>
      </c>
    </row>
    <row r="260" spans="1:106" x14ac:dyDescent="0.2">
      <c r="A260">
        <f>ROW(Source!A91)</f>
        <v>91</v>
      </c>
      <c r="B260">
        <v>28925308</v>
      </c>
      <c r="C260">
        <v>28925836</v>
      </c>
      <c r="D260">
        <v>28251457</v>
      </c>
      <c r="E260">
        <v>1</v>
      </c>
      <c r="F260">
        <v>1</v>
      </c>
      <c r="G260">
        <v>1</v>
      </c>
      <c r="H260">
        <v>3</v>
      </c>
      <c r="I260" t="s">
        <v>500</v>
      </c>
      <c r="J260" t="s">
        <v>501</v>
      </c>
      <c r="K260" t="s">
        <v>502</v>
      </c>
      <c r="L260">
        <v>1339</v>
      </c>
      <c r="N260">
        <v>1007</v>
      </c>
      <c r="O260" t="s">
        <v>742</v>
      </c>
      <c r="P260" t="s">
        <v>742</v>
      </c>
      <c r="Q260">
        <v>1</v>
      </c>
      <c r="W260">
        <v>0</v>
      </c>
      <c r="X260">
        <v>-1718793076</v>
      </c>
      <c r="Y260">
        <v>0</v>
      </c>
      <c r="AA260">
        <v>121.97</v>
      </c>
      <c r="AB260">
        <v>0</v>
      </c>
      <c r="AC260">
        <v>0</v>
      </c>
      <c r="AD260">
        <v>0</v>
      </c>
      <c r="AE260">
        <v>23.41</v>
      </c>
      <c r="AF260">
        <v>0</v>
      </c>
      <c r="AG260">
        <v>0</v>
      </c>
      <c r="AH260">
        <v>0</v>
      </c>
      <c r="AI260">
        <v>5.21</v>
      </c>
      <c r="AJ260">
        <v>1</v>
      </c>
      <c r="AK260">
        <v>1</v>
      </c>
      <c r="AL260">
        <v>1</v>
      </c>
      <c r="AN260">
        <v>0</v>
      </c>
      <c r="AO260">
        <v>1</v>
      </c>
      <c r="AP260">
        <v>1</v>
      </c>
      <c r="AQ260">
        <v>0</v>
      </c>
      <c r="AR260">
        <v>0</v>
      </c>
      <c r="AS260" t="s">
        <v>719</v>
      </c>
      <c r="AT260">
        <v>0.08</v>
      </c>
      <c r="AU260" t="s">
        <v>758</v>
      </c>
      <c r="AV260">
        <v>0</v>
      </c>
      <c r="AW260">
        <v>2</v>
      </c>
      <c r="AX260">
        <v>28925862</v>
      </c>
      <c r="AY260">
        <v>1</v>
      </c>
      <c r="AZ260">
        <v>0</v>
      </c>
      <c r="BA260">
        <v>264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CX260">
        <f>Y260*Source!I91</f>
        <v>0</v>
      </c>
      <c r="CY260">
        <f t="shared" ref="CY260:CY268" si="45">AA260</f>
        <v>121.97</v>
      </c>
      <c r="CZ260">
        <f t="shared" ref="CZ260:CZ268" si="46">AE260</f>
        <v>23.41</v>
      </c>
      <c r="DA260">
        <f t="shared" ref="DA260:DA268" si="47">AI260</f>
        <v>5.21</v>
      </c>
      <c r="DB260">
        <v>0</v>
      </c>
    </row>
    <row r="261" spans="1:106" x14ac:dyDescent="0.2">
      <c r="A261">
        <f>ROW(Source!A91)</f>
        <v>91</v>
      </c>
      <c r="B261">
        <v>28925308</v>
      </c>
      <c r="C261">
        <v>28925836</v>
      </c>
      <c r="D261">
        <v>28251479</v>
      </c>
      <c r="E261">
        <v>1</v>
      </c>
      <c r="F261">
        <v>1</v>
      </c>
      <c r="G261">
        <v>1</v>
      </c>
      <c r="H261">
        <v>3</v>
      </c>
      <c r="I261" t="s">
        <v>503</v>
      </c>
      <c r="J261" t="s">
        <v>504</v>
      </c>
      <c r="K261" t="s">
        <v>505</v>
      </c>
      <c r="L261">
        <v>1339</v>
      </c>
      <c r="N261">
        <v>1007</v>
      </c>
      <c r="O261" t="s">
        <v>742</v>
      </c>
      <c r="P261" t="s">
        <v>742</v>
      </c>
      <c r="Q261">
        <v>1</v>
      </c>
      <c r="W261">
        <v>0</v>
      </c>
      <c r="X261">
        <v>1597319531</v>
      </c>
      <c r="Y261">
        <v>0</v>
      </c>
      <c r="AA261">
        <v>45.8</v>
      </c>
      <c r="AB261">
        <v>0</v>
      </c>
      <c r="AC261">
        <v>0</v>
      </c>
      <c r="AD261">
        <v>0</v>
      </c>
      <c r="AE261">
        <v>8.7899999999999991</v>
      </c>
      <c r="AF261">
        <v>0</v>
      </c>
      <c r="AG261">
        <v>0</v>
      </c>
      <c r="AH261">
        <v>0</v>
      </c>
      <c r="AI261">
        <v>5.21</v>
      </c>
      <c r="AJ261">
        <v>1</v>
      </c>
      <c r="AK261">
        <v>1</v>
      </c>
      <c r="AL261">
        <v>1</v>
      </c>
      <c r="AN261">
        <v>0</v>
      </c>
      <c r="AO261">
        <v>1</v>
      </c>
      <c r="AP261">
        <v>1</v>
      </c>
      <c r="AQ261">
        <v>0</v>
      </c>
      <c r="AR261">
        <v>0</v>
      </c>
      <c r="AS261" t="s">
        <v>719</v>
      </c>
      <c r="AT261">
        <v>1.64</v>
      </c>
      <c r="AU261" t="s">
        <v>758</v>
      </c>
      <c r="AV261">
        <v>0</v>
      </c>
      <c r="AW261">
        <v>2</v>
      </c>
      <c r="AX261">
        <v>28925863</v>
      </c>
      <c r="AY261">
        <v>1</v>
      </c>
      <c r="AZ261">
        <v>0</v>
      </c>
      <c r="BA261">
        <v>265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CX261">
        <f>Y261*Source!I91</f>
        <v>0</v>
      </c>
      <c r="CY261">
        <f t="shared" si="45"/>
        <v>45.8</v>
      </c>
      <c r="CZ261">
        <f t="shared" si="46"/>
        <v>8.7899999999999991</v>
      </c>
      <c r="DA261">
        <f t="shared" si="47"/>
        <v>5.21</v>
      </c>
      <c r="DB261">
        <v>0</v>
      </c>
    </row>
    <row r="262" spans="1:106" x14ac:dyDescent="0.2">
      <c r="A262">
        <f>ROW(Source!A91)</f>
        <v>91</v>
      </c>
      <c r="B262">
        <v>28925308</v>
      </c>
      <c r="C262">
        <v>28925836</v>
      </c>
      <c r="D262">
        <v>28251486</v>
      </c>
      <c r="E262">
        <v>1</v>
      </c>
      <c r="F262">
        <v>1</v>
      </c>
      <c r="G262">
        <v>1</v>
      </c>
      <c r="H262">
        <v>3</v>
      </c>
      <c r="I262" t="s">
        <v>506</v>
      </c>
      <c r="J262" t="s">
        <v>507</v>
      </c>
      <c r="K262" t="s">
        <v>508</v>
      </c>
      <c r="L262">
        <v>1346</v>
      </c>
      <c r="N262">
        <v>1009</v>
      </c>
      <c r="O262" t="s">
        <v>509</v>
      </c>
      <c r="P262" t="s">
        <v>509</v>
      </c>
      <c r="Q262">
        <v>1</v>
      </c>
      <c r="W262">
        <v>0</v>
      </c>
      <c r="X262">
        <v>-1411127917</v>
      </c>
      <c r="Y262">
        <v>0</v>
      </c>
      <c r="AA262">
        <v>23.29</v>
      </c>
      <c r="AB262">
        <v>0</v>
      </c>
      <c r="AC262">
        <v>0</v>
      </c>
      <c r="AD262">
        <v>0</v>
      </c>
      <c r="AE262">
        <v>4.47</v>
      </c>
      <c r="AF262">
        <v>0</v>
      </c>
      <c r="AG262">
        <v>0</v>
      </c>
      <c r="AH262">
        <v>0</v>
      </c>
      <c r="AI262">
        <v>5.21</v>
      </c>
      <c r="AJ262">
        <v>1</v>
      </c>
      <c r="AK262">
        <v>1</v>
      </c>
      <c r="AL262">
        <v>1</v>
      </c>
      <c r="AN262">
        <v>0</v>
      </c>
      <c r="AO262">
        <v>1</v>
      </c>
      <c r="AP262">
        <v>1</v>
      </c>
      <c r="AQ262">
        <v>0</v>
      </c>
      <c r="AR262">
        <v>0</v>
      </c>
      <c r="AS262" t="s">
        <v>719</v>
      </c>
      <c r="AT262">
        <v>0.47</v>
      </c>
      <c r="AU262" t="s">
        <v>758</v>
      </c>
      <c r="AV262">
        <v>0</v>
      </c>
      <c r="AW262">
        <v>2</v>
      </c>
      <c r="AX262">
        <v>28925864</v>
      </c>
      <c r="AY262">
        <v>1</v>
      </c>
      <c r="AZ262">
        <v>0</v>
      </c>
      <c r="BA262">
        <v>266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CX262">
        <f>Y262*Source!I91</f>
        <v>0</v>
      </c>
      <c r="CY262">
        <f t="shared" si="45"/>
        <v>23.29</v>
      </c>
      <c r="CZ262">
        <f t="shared" si="46"/>
        <v>4.47</v>
      </c>
      <c r="DA262">
        <f t="shared" si="47"/>
        <v>5.21</v>
      </c>
      <c r="DB262">
        <v>0</v>
      </c>
    </row>
    <row r="263" spans="1:106" x14ac:dyDescent="0.2">
      <c r="A263">
        <f>ROW(Source!A91)</f>
        <v>91</v>
      </c>
      <c r="B263">
        <v>28925308</v>
      </c>
      <c r="C263">
        <v>28925836</v>
      </c>
      <c r="D263">
        <v>28254721</v>
      </c>
      <c r="E263">
        <v>1</v>
      </c>
      <c r="F263">
        <v>1</v>
      </c>
      <c r="G263">
        <v>1</v>
      </c>
      <c r="H263">
        <v>3</v>
      </c>
      <c r="I263" t="s">
        <v>510</v>
      </c>
      <c r="J263" t="s">
        <v>511</v>
      </c>
      <c r="K263" t="s">
        <v>512</v>
      </c>
      <c r="L263">
        <v>1348</v>
      </c>
      <c r="N263">
        <v>1009</v>
      </c>
      <c r="O263" t="s">
        <v>61</v>
      </c>
      <c r="P263" t="s">
        <v>61</v>
      </c>
      <c r="Q263">
        <v>1000</v>
      </c>
      <c r="W263">
        <v>0</v>
      </c>
      <c r="X263">
        <v>-1204589871</v>
      </c>
      <c r="Y263">
        <v>0</v>
      </c>
      <c r="AA263">
        <v>66815.539999999994</v>
      </c>
      <c r="AB263">
        <v>0</v>
      </c>
      <c r="AC263">
        <v>0</v>
      </c>
      <c r="AD263">
        <v>0</v>
      </c>
      <c r="AE263">
        <v>12824.48</v>
      </c>
      <c r="AF263">
        <v>0</v>
      </c>
      <c r="AG263">
        <v>0</v>
      </c>
      <c r="AH263">
        <v>0</v>
      </c>
      <c r="AI263">
        <v>5.21</v>
      </c>
      <c r="AJ263">
        <v>1</v>
      </c>
      <c r="AK263">
        <v>1</v>
      </c>
      <c r="AL263">
        <v>1</v>
      </c>
      <c r="AN263">
        <v>0</v>
      </c>
      <c r="AO263">
        <v>1</v>
      </c>
      <c r="AP263">
        <v>1</v>
      </c>
      <c r="AQ263">
        <v>0</v>
      </c>
      <c r="AR263">
        <v>0</v>
      </c>
      <c r="AS263" t="s">
        <v>719</v>
      </c>
      <c r="AT263">
        <v>1.24E-3</v>
      </c>
      <c r="AU263" t="s">
        <v>758</v>
      </c>
      <c r="AV263">
        <v>0</v>
      </c>
      <c r="AW263">
        <v>2</v>
      </c>
      <c r="AX263">
        <v>28925865</v>
      </c>
      <c r="AY263">
        <v>1</v>
      </c>
      <c r="AZ263">
        <v>0</v>
      </c>
      <c r="BA263">
        <v>267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CX263">
        <f>Y263*Source!I91</f>
        <v>0</v>
      </c>
      <c r="CY263">
        <f t="shared" si="45"/>
        <v>66815.539999999994</v>
      </c>
      <c r="CZ263">
        <f t="shared" si="46"/>
        <v>12824.48</v>
      </c>
      <c r="DA263">
        <f t="shared" si="47"/>
        <v>5.21</v>
      </c>
      <c r="DB263">
        <v>0</v>
      </c>
    </row>
    <row r="264" spans="1:106" x14ac:dyDescent="0.2">
      <c r="A264">
        <f>ROW(Source!A91)</f>
        <v>91</v>
      </c>
      <c r="B264">
        <v>28925308</v>
      </c>
      <c r="C264">
        <v>28925836</v>
      </c>
      <c r="D264">
        <v>28276411</v>
      </c>
      <c r="E264">
        <v>1</v>
      </c>
      <c r="F264">
        <v>1</v>
      </c>
      <c r="G264">
        <v>1</v>
      </c>
      <c r="H264">
        <v>3</v>
      </c>
      <c r="I264" t="s">
        <v>513</v>
      </c>
      <c r="J264" t="s">
        <v>514</v>
      </c>
      <c r="K264" t="s">
        <v>515</v>
      </c>
      <c r="L264">
        <v>1348</v>
      </c>
      <c r="N264">
        <v>1009</v>
      </c>
      <c r="O264" t="s">
        <v>61</v>
      </c>
      <c r="P264" t="s">
        <v>61</v>
      </c>
      <c r="Q264">
        <v>1000</v>
      </c>
      <c r="W264">
        <v>0</v>
      </c>
      <c r="X264">
        <v>-1377340231</v>
      </c>
      <c r="Y264">
        <v>0</v>
      </c>
      <c r="AA264">
        <v>53016.07</v>
      </c>
      <c r="AB264">
        <v>0</v>
      </c>
      <c r="AC264">
        <v>0</v>
      </c>
      <c r="AD264">
        <v>0</v>
      </c>
      <c r="AE264">
        <v>10175.83</v>
      </c>
      <c r="AF264">
        <v>0</v>
      </c>
      <c r="AG264">
        <v>0</v>
      </c>
      <c r="AH264">
        <v>0</v>
      </c>
      <c r="AI264">
        <v>5.21</v>
      </c>
      <c r="AJ264">
        <v>1</v>
      </c>
      <c r="AK264">
        <v>1</v>
      </c>
      <c r="AL264">
        <v>1</v>
      </c>
      <c r="AN264">
        <v>0</v>
      </c>
      <c r="AO264">
        <v>1</v>
      </c>
      <c r="AP264">
        <v>1</v>
      </c>
      <c r="AQ264">
        <v>0</v>
      </c>
      <c r="AR264">
        <v>0</v>
      </c>
      <c r="AS264" t="s">
        <v>719</v>
      </c>
      <c r="AT264">
        <v>0.01</v>
      </c>
      <c r="AU264" t="s">
        <v>758</v>
      </c>
      <c r="AV264">
        <v>0</v>
      </c>
      <c r="AW264">
        <v>2</v>
      </c>
      <c r="AX264">
        <v>28925866</v>
      </c>
      <c r="AY264">
        <v>1</v>
      </c>
      <c r="AZ264">
        <v>0</v>
      </c>
      <c r="BA264">
        <v>268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CX264">
        <f>Y264*Source!I91</f>
        <v>0</v>
      </c>
      <c r="CY264">
        <f t="shared" si="45"/>
        <v>53016.07</v>
      </c>
      <c r="CZ264">
        <f t="shared" si="46"/>
        <v>10175.83</v>
      </c>
      <c r="DA264">
        <f t="shared" si="47"/>
        <v>5.21</v>
      </c>
      <c r="DB264">
        <v>0</v>
      </c>
    </row>
    <row r="265" spans="1:106" x14ac:dyDescent="0.2">
      <c r="A265">
        <f>ROW(Source!A91)</f>
        <v>91</v>
      </c>
      <c r="B265">
        <v>28925308</v>
      </c>
      <c r="C265">
        <v>28925836</v>
      </c>
      <c r="D265">
        <v>28279355</v>
      </c>
      <c r="E265">
        <v>1</v>
      </c>
      <c r="F265">
        <v>1</v>
      </c>
      <c r="G265">
        <v>1</v>
      </c>
      <c r="H265">
        <v>3</v>
      </c>
      <c r="I265" t="s">
        <v>516</v>
      </c>
      <c r="J265" t="s">
        <v>517</v>
      </c>
      <c r="K265" t="s">
        <v>526</v>
      </c>
      <c r="L265">
        <v>1348</v>
      </c>
      <c r="N265">
        <v>1009</v>
      </c>
      <c r="O265" t="s">
        <v>61</v>
      </c>
      <c r="P265" t="s">
        <v>61</v>
      </c>
      <c r="Q265">
        <v>1000</v>
      </c>
      <c r="W265">
        <v>0</v>
      </c>
      <c r="X265">
        <v>-1448781914</v>
      </c>
      <c r="Y265">
        <v>0</v>
      </c>
      <c r="AA265">
        <v>38757.61</v>
      </c>
      <c r="AB265">
        <v>0</v>
      </c>
      <c r="AC265">
        <v>0</v>
      </c>
      <c r="AD265">
        <v>0</v>
      </c>
      <c r="AE265">
        <v>7439.08</v>
      </c>
      <c r="AF265">
        <v>0</v>
      </c>
      <c r="AG265">
        <v>0</v>
      </c>
      <c r="AH265">
        <v>0</v>
      </c>
      <c r="AI265">
        <v>5.21</v>
      </c>
      <c r="AJ265">
        <v>1</v>
      </c>
      <c r="AK265">
        <v>1</v>
      </c>
      <c r="AL265">
        <v>1</v>
      </c>
      <c r="AN265">
        <v>0</v>
      </c>
      <c r="AO265">
        <v>1</v>
      </c>
      <c r="AP265">
        <v>1</v>
      </c>
      <c r="AQ265">
        <v>0</v>
      </c>
      <c r="AR265">
        <v>0</v>
      </c>
      <c r="AS265" t="s">
        <v>719</v>
      </c>
      <c r="AT265">
        <v>0.01</v>
      </c>
      <c r="AU265" t="s">
        <v>758</v>
      </c>
      <c r="AV265">
        <v>0</v>
      </c>
      <c r="AW265">
        <v>2</v>
      </c>
      <c r="AX265">
        <v>28925867</v>
      </c>
      <c r="AY265">
        <v>1</v>
      </c>
      <c r="AZ265">
        <v>0</v>
      </c>
      <c r="BA265">
        <v>269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X265">
        <f>Y265*Source!I91</f>
        <v>0</v>
      </c>
      <c r="CY265">
        <f t="shared" si="45"/>
        <v>38757.61</v>
      </c>
      <c r="CZ265">
        <f t="shared" si="46"/>
        <v>7439.08</v>
      </c>
      <c r="DA265">
        <f t="shared" si="47"/>
        <v>5.21</v>
      </c>
      <c r="DB265">
        <v>0</v>
      </c>
    </row>
    <row r="266" spans="1:106" x14ac:dyDescent="0.2">
      <c r="A266">
        <f>ROW(Source!A91)</f>
        <v>91</v>
      </c>
      <c r="B266">
        <v>28925308</v>
      </c>
      <c r="C266">
        <v>28925836</v>
      </c>
      <c r="D266">
        <v>28279427</v>
      </c>
      <c r="E266">
        <v>1</v>
      </c>
      <c r="F266">
        <v>1</v>
      </c>
      <c r="G266">
        <v>1</v>
      </c>
      <c r="H266">
        <v>3</v>
      </c>
      <c r="I266" t="s">
        <v>527</v>
      </c>
      <c r="J266" t="s">
        <v>528</v>
      </c>
      <c r="K266" t="s">
        <v>529</v>
      </c>
      <c r="L266">
        <v>1348</v>
      </c>
      <c r="N266">
        <v>1009</v>
      </c>
      <c r="O266" t="s">
        <v>61</v>
      </c>
      <c r="P266" t="s">
        <v>61</v>
      </c>
      <c r="Q266">
        <v>1000</v>
      </c>
      <c r="W266">
        <v>0</v>
      </c>
      <c r="X266">
        <v>-1728450025</v>
      </c>
      <c r="Y266">
        <v>0</v>
      </c>
      <c r="AA266">
        <v>27837.55</v>
      </c>
      <c r="AB266">
        <v>0</v>
      </c>
      <c r="AC266">
        <v>0</v>
      </c>
      <c r="AD266">
        <v>0</v>
      </c>
      <c r="AE266">
        <v>5343.1</v>
      </c>
      <c r="AF266">
        <v>0</v>
      </c>
      <c r="AG266">
        <v>0</v>
      </c>
      <c r="AH266">
        <v>0</v>
      </c>
      <c r="AI266">
        <v>5.21</v>
      </c>
      <c r="AJ266">
        <v>1</v>
      </c>
      <c r="AK266">
        <v>1</v>
      </c>
      <c r="AL266">
        <v>1</v>
      </c>
      <c r="AN266">
        <v>0</v>
      </c>
      <c r="AO266">
        <v>1</v>
      </c>
      <c r="AP266">
        <v>1</v>
      </c>
      <c r="AQ266">
        <v>0</v>
      </c>
      <c r="AR266">
        <v>0</v>
      </c>
      <c r="AS266" t="s">
        <v>719</v>
      </c>
      <c r="AT266">
        <v>0.01</v>
      </c>
      <c r="AU266" t="s">
        <v>758</v>
      </c>
      <c r="AV266">
        <v>0</v>
      </c>
      <c r="AW266">
        <v>2</v>
      </c>
      <c r="AX266">
        <v>28925868</v>
      </c>
      <c r="AY266">
        <v>1</v>
      </c>
      <c r="AZ266">
        <v>0</v>
      </c>
      <c r="BA266">
        <v>270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CX266">
        <f>Y266*Source!I91</f>
        <v>0</v>
      </c>
      <c r="CY266">
        <f t="shared" si="45"/>
        <v>27837.55</v>
      </c>
      <c r="CZ266">
        <f t="shared" si="46"/>
        <v>5343.1</v>
      </c>
      <c r="DA266">
        <f t="shared" si="47"/>
        <v>5.21</v>
      </c>
      <c r="DB266">
        <v>0</v>
      </c>
    </row>
    <row r="267" spans="1:106" x14ac:dyDescent="0.2">
      <c r="A267">
        <f>ROW(Source!A91)</f>
        <v>91</v>
      </c>
      <c r="B267">
        <v>28925308</v>
      </c>
      <c r="C267">
        <v>28925836</v>
      </c>
      <c r="D267">
        <v>28324742</v>
      </c>
      <c r="E267">
        <v>1</v>
      </c>
      <c r="F267">
        <v>1</v>
      </c>
      <c r="G267">
        <v>1</v>
      </c>
      <c r="H267">
        <v>3</v>
      </c>
      <c r="I267" t="s">
        <v>530</v>
      </c>
      <c r="J267" t="s">
        <v>531</v>
      </c>
      <c r="K267" t="s">
        <v>532</v>
      </c>
      <c r="L267">
        <v>1354</v>
      </c>
      <c r="N267">
        <v>1010</v>
      </c>
      <c r="O267" t="s">
        <v>106</v>
      </c>
      <c r="P267" t="s">
        <v>106</v>
      </c>
      <c r="Q267">
        <v>1</v>
      </c>
      <c r="W267">
        <v>0</v>
      </c>
      <c r="X267">
        <v>576468319</v>
      </c>
      <c r="Y267">
        <v>0</v>
      </c>
      <c r="AA267">
        <v>265.35000000000002</v>
      </c>
      <c r="AB267">
        <v>0</v>
      </c>
      <c r="AC267">
        <v>0</v>
      </c>
      <c r="AD267">
        <v>0</v>
      </c>
      <c r="AE267">
        <v>50.93</v>
      </c>
      <c r="AF267">
        <v>0</v>
      </c>
      <c r="AG267">
        <v>0</v>
      </c>
      <c r="AH267">
        <v>0</v>
      </c>
      <c r="AI267">
        <v>5.21</v>
      </c>
      <c r="AJ267">
        <v>1</v>
      </c>
      <c r="AK267">
        <v>1</v>
      </c>
      <c r="AL267">
        <v>1</v>
      </c>
      <c r="AN267">
        <v>0</v>
      </c>
      <c r="AO267">
        <v>1</v>
      </c>
      <c r="AP267">
        <v>1</v>
      </c>
      <c r="AQ267">
        <v>0</v>
      </c>
      <c r="AR267">
        <v>0</v>
      </c>
      <c r="AS267" t="s">
        <v>719</v>
      </c>
      <c r="AT267">
        <v>9</v>
      </c>
      <c r="AU267" t="s">
        <v>758</v>
      </c>
      <c r="AV267">
        <v>0</v>
      </c>
      <c r="AW267">
        <v>2</v>
      </c>
      <c r="AX267">
        <v>28925869</v>
      </c>
      <c r="AY267">
        <v>1</v>
      </c>
      <c r="AZ267">
        <v>0</v>
      </c>
      <c r="BA267">
        <v>271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CX267">
        <f>Y267*Source!I91</f>
        <v>0</v>
      </c>
      <c r="CY267">
        <f t="shared" si="45"/>
        <v>265.35000000000002</v>
      </c>
      <c r="CZ267">
        <f t="shared" si="46"/>
        <v>50.93</v>
      </c>
      <c r="DA267">
        <f t="shared" si="47"/>
        <v>5.21</v>
      </c>
      <c r="DB267">
        <v>0</v>
      </c>
    </row>
    <row r="268" spans="1:106" x14ac:dyDescent="0.2">
      <c r="A268">
        <f>ROW(Source!A91)</f>
        <v>91</v>
      </c>
      <c r="B268">
        <v>28925308</v>
      </c>
      <c r="C268">
        <v>28925836</v>
      </c>
      <c r="D268">
        <v>28247531</v>
      </c>
      <c r="E268">
        <v>21</v>
      </c>
      <c r="F268">
        <v>1</v>
      </c>
      <c r="G268">
        <v>1</v>
      </c>
      <c r="H268">
        <v>3</v>
      </c>
      <c r="I268" t="s">
        <v>533</v>
      </c>
      <c r="J268" t="s">
        <v>719</v>
      </c>
      <c r="K268" t="s">
        <v>534</v>
      </c>
      <c r="L268">
        <v>1374</v>
      </c>
      <c r="N268">
        <v>1013</v>
      </c>
      <c r="O268" t="s">
        <v>535</v>
      </c>
      <c r="P268" t="s">
        <v>535</v>
      </c>
      <c r="Q268">
        <v>1</v>
      </c>
      <c r="W268">
        <v>0</v>
      </c>
      <c r="X268">
        <v>-1731369543</v>
      </c>
      <c r="Y268">
        <v>0</v>
      </c>
      <c r="AA268">
        <v>1</v>
      </c>
      <c r="AB268">
        <v>0</v>
      </c>
      <c r="AC268">
        <v>0</v>
      </c>
      <c r="AD268">
        <v>0</v>
      </c>
      <c r="AE268">
        <v>1</v>
      </c>
      <c r="AF268">
        <v>0</v>
      </c>
      <c r="AG268">
        <v>0</v>
      </c>
      <c r="AH268">
        <v>0</v>
      </c>
      <c r="AI268">
        <v>1</v>
      </c>
      <c r="AJ268">
        <v>1</v>
      </c>
      <c r="AK268">
        <v>1</v>
      </c>
      <c r="AL268">
        <v>1</v>
      </c>
      <c r="AN268">
        <v>0</v>
      </c>
      <c r="AO268">
        <v>1</v>
      </c>
      <c r="AP268">
        <v>1</v>
      </c>
      <c r="AQ268">
        <v>0</v>
      </c>
      <c r="AR268">
        <v>0</v>
      </c>
      <c r="AS268" t="s">
        <v>719</v>
      </c>
      <c r="AT268">
        <v>3.18</v>
      </c>
      <c r="AU268" t="s">
        <v>758</v>
      </c>
      <c r="AV268">
        <v>0</v>
      </c>
      <c r="AW268">
        <v>2</v>
      </c>
      <c r="AX268">
        <v>28925870</v>
      </c>
      <c r="AY268">
        <v>1</v>
      </c>
      <c r="AZ268">
        <v>0</v>
      </c>
      <c r="BA268">
        <v>272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CX268">
        <f>Y268*Source!I91</f>
        <v>0</v>
      </c>
      <c r="CY268">
        <f t="shared" si="45"/>
        <v>1</v>
      </c>
      <c r="CZ268">
        <f t="shared" si="46"/>
        <v>1</v>
      </c>
      <c r="DA268">
        <f t="shared" si="47"/>
        <v>1</v>
      </c>
      <c r="DB268">
        <v>0</v>
      </c>
    </row>
    <row r="269" spans="1:106" x14ac:dyDescent="0.2">
      <c r="A269">
        <f>ROW(Source!A92)</f>
        <v>92</v>
      </c>
      <c r="B269">
        <v>28925307</v>
      </c>
      <c r="C269">
        <v>28925871</v>
      </c>
      <c r="D269">
        <v>28425676</v>
      </c>
      <c r="E269">
        <v>1</v>
      </c>
      <c r="F269">
        <v>1</v>
      </c>
      <c r="G269">
        <v>1</v>
      </c>
      <c r="H269">
        <v>1</v>
      </c>
      <c r="I269" t="s">
        <v>536</v>
      </c>
      <c r="J269" t="s">
        <v>719</v>
      </c>
      <c r="K269" t="s">
        <v>537</v>
      </c>
      <c r="L269">
        <v>1191</v>
      </c>
      <c r="N269">
        <v>1013</v>
      </c>
      <c r="O269" t="s">
        <v>360</v>
      </c>
      <c r="P269" t="s">
        <v>360</v>
      </c>
      <c r="Q269">
        <v>1</v>
      </c>
      <c r="W269">
        <v>0</v>
      </c>
      <c r="X269">
        <v>-1853062777</v>
      </c>
      <c r="Y269">
        <v>11.1</v>
      </c>
      <c r="AA269">
        <v>0</v>
      </c>
      <c r="AB269">
        <v>0</v>
      </c>
      <c r="AC269">
        <v>0</v>
      </c>
      <c r="AD269">
        <v>8.59</v>
      </c>
      <c r="AE269">
        <v>0</v>
      </c>
      <c r="AF269">
        <v>0</v>
      </c>
      <c r="AG269">
        <v>0</v>
      </c>
      <c r="AH269">
        <v>8.59</v>
      </c>
      <c r="AI269">
        <v>1</v>
      </c>
      <c r="AJ269">
        <v>1</v>
      </c>
      <c r="AK269">
        <v>1</v>
      </c>
      <c r="AL269">
        <v>1</v>
      </c>
      <c r="AN269">
        <v>0</v>
      </c>
      <c r="AO269">
        <v>1</v>
      </c>
      <c r="AP269">
        <v>1</v>
      </c>
      <c r="AQ269">
        <v>0</v>
      </c>
      <c r="AR269">
        <v>0</v>
      </c>
      <c r="AS269" t="s">
        <v>719</v>
      </c>
      <c r="AT269">
        <v>18.5</v>
      </c>
      <c r="AU269" t="s">
        <v>63</v>
      </c>
      <c r="AV269">
        <v>1</v>
      </c>
      <c r="AW269">
        <v>2</v>
      </c>
      <c r="AX269">
        <v>28925889</v>
      </c>
      <c r="AY269">
        <v>1</v>
      </c>
      <c r="AZ269">
        <v>0</v>
      </c>
      <c r="BA269">
        <v>273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CX269">
        <f>Y269*Source!I92</f>
        <v>13.652999999999999</v>
      </c>
      <c r="CY269">
        <f>AD269</f>
        <v>8.59</v>
      </c>
      <c r="CZ269">
        <f>AH269</f>
        <v>8.59</v>
      </c>
      <c r="DA269">
        <f>AL269</f>
        <v>1</v>
      </c>
      <c r="DB269">
        <v>0</v>
      </c>
    </row>
    <row r="270" spans="1:106" x14ac:dyDescent="0.2">
      <c r="A270">
        <f>ROW(Source!A92)</f>
        <v>92</v>
      </c>
      <c r="B270">
        <v>28925307</v>
      </c>
      <c r="C270">
        <v>28925871</v>
      </c>
      <c r="D270">
        <v>28419515</v>
      </c>
      <c r="E270">
        <v>1</v>
      </c>
      <c r="F270">
        <v>1</v>
      </c>
      <c r="G270">
        <v>1</v>
      </c>
      <c r="H270">
        <v>1</v>
      </c>
      <c r="I270" t="s">
        <v>361</v>
      </c>
      <c r="J270" t="s">
        <v>719</v>
      </c>
      <c r="K270" t="s">
        <v>362</v>
      </c>
      <c r="L270">
        <v>1191</v>
      </c>
      <c r="N270">
        <v>1013</v>
      </c>
      <c r="O270" t="s">
        <v>360</v>
      </c>
      <c r="P270" t="s">
        <v>360</v>
      </c>
      <c r="Q270">
        <v>1</v>
      </c>
      <c r="W270">
        <v>0</v>
      </c>
      <c r="X270">
        <v>-383101862</v>
      </c>
      <c r="Y270">
        <v>2.95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1</v>
      </c>
      <c r="AK270">
        <v>1</v>
      </c>
      <c r="AL270">
        <v>1</v>
      </c>
      <c r="AN270">
        <v>0</v>
      </c>
      <c r="AO270">
        <v>1</v>
      </c>
      <c r="AP270">
        <v>0</v>
      </c>
      <c r="AQ270">
        <v>0</v>
      </c>
      <c r="AR270">
        <v>0</v>
      </c>
      <c r="AS270" t="s">
        <v>719</v>
      </c>
      <c r="AT270">
        <v>2.95</v>
      </c>
      <c r="AU270" t="s">
        <v>719</v>
      </c>
      <c r="AV270">
        <v>2</v>
      </c>
      <c r="AW270">
        <v>2</v>
      </c>
      <c r="AX270">
        <v>28925890</v>
      </c>
      <c r="AY270">
        <v>1</v>
      </c>
      <c r="AZ270">
        <v>2048</v>
      </c>
      <c r="BA270">
        <v>274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CX270">
        <f>Y270*Source!I92</f>
        <v>3.6285000000000003</v>
      </c>
      <c r="CY270">
        <f>AD270</f>
        <v>0</v>
      </c>
      <c r="CZ270">
        <f>AH270</f>
        <v>0</v>
      </c>
      <c r="DA270">
        <f>AL270</f>
        <v>1</v>
      </c>
      <c r="DB270">
        <v>0</v>
      </c>
    </row>
    <row r="271" spans="1:106" x14ac:dyDescent="0.2">
      <c r="A271">
        <f>ROW(Source!A92)</f>
        <v>92</v>
      </c>
      <c r="B271">
        <v>28925307</v>
      </c>
      <c r="C271">
        <v>28925871</v>
      </c>
      <c r="D271">
        <v>28336687</v>
      </c>
      <c r="E271">
        <v>1</v>
      </c>
      <c r="F271">
        <v>1</v>
      </c>
      <c r="G271">
        <v>1</v>
      </c>
      <c r="H271">
        <v>2</v>
      </c>
      <c r="I271" t="s">
        <v>479</v>
      </c>
      <c r="J271" t="s">
        <v>480</v>
      </c>
      <c r="K271" t="s">
        <v>481</v>
      </c>
      <c r="L271">
        <v>1368</v>
      </c>
      <c r="N271">
        <v>1011</v>
      </c>
      <c r="O271" t="s">
        <v>366</v>
      </c>
      <c r="P271" t="s">
        <v>366</v>
      </c>
      <c r="Q271">
        <v>1</v>
      </c>
      <c r="W271">
        <v>0</v>
      </c>
      <c r="X271">
        <v>1922779253</v>
      </c>
      <c r="Y271">
        <v>1.6379999999999999</v>
      </c>
      <c r="AA271">
        <v>0</v>
      </c>
      <c r="AB271">
        <v>113.19</v>
      </c>
      <c r="AC271">
        <v>11.84</v>
      </c>
      <c r="AD271">
        <v>0</v>
      </c>
      <c r="AE271">
        <v>0</v>
      </c>
      <c r="AF271">
        <v>113.19</v>
      </c>
      <c r="AG271">
        <v>11.84</v>
      </c>
      <c r="AH271">
        <v>0</v>
      </c>
      <c r="AI271">
        <v>1</v>
      </c>
      <c r="AJ271">
        <v>1</v>
      </c>
      <c r="AK271">
        <v>1</v>
      </c>
      <c r="AL271">
        <v>1</v>
      </c>
      <c r="AN271">
        <v>0</v>
      </c>
      <c r="AO271">
        <v>1</v>
      </c>
      <c r="AP271">
        <v>1</v>
      </c>
      <c r="AQ271">
        <v>0</v>
      </c>
      <c r="AR271">
        <v>0</v>
      </c>
      <c r="AS271" t="s">
        <v>719</v>
      </c>
      <c r="AT271">
        <v>2.73</v>
      </c>
      <c r="AU271" t="s">
        <v>63</v>
      </c>
      <c r="AV271">
        <v>0</v>
      </c>
      <c r="AW271">
        <v>2</v>
      </c>
      <c r="AX271">
        <v>28925891</v>
      </c>
      <c r="AY271">
        <v>1</v>
      </c>
      <c r="AZ271">
        <v>0</v>
      </c>
      <c r="BA271">
        <v>275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CX271">
        <f>Y271*Source!I92</f>
        <v>2.0147399999999998</v>
      </c>
      <c r="CY271">
        <f t="shared" ref="CY271:CY276" si="48">AB271</f>
        <v>113.19</v>
      </c>
      <c r="CZ271">
        <f t="shared" ref="CZ271:CZ276" si="49">AF271</f>
        <v>113.19</v>
      </c>
      <c r="DA271">
        <f t="shared" ref="DA271:DA276" si="50">AJ271</f>
        <v>1</v>
      </c>
      <c r="DB271">
        <v>0</v>
      </c>
    </row>
    <row r="272" spans="1:106" x14ac:dyDescent="0.2">
      <c r="A272">
        <f>ROW(Source!A92)</f>
        <v>92</v>
      </c>
      <c r="B272">
        <v>28925307</v>
      </c>
      <c r="C272">
        <v>28925871</v>
      </c>
      <c r="D272">
        <v>28337857</v>
      </c>
      <c r="E272">
        <v>1</v>
      </c>
      <c r="F272">
        <v>1</v>
      </c>
      <c r="G272">
        <v>1</v>
      </c>
      <c r="H272">
        <v>2</v>
      </c>
      <c r="I272" t="s">
        <v>488</v>
      </c>
      <c r="J272" t="s">
        <v>489</v>
      </c>
      <c r="K272" t="s">
        <v>490</v>
      </c>
      <c r="L272">
        <v>1368</v>
      </c>
      <c r="N272">
        <v>1011</v>
      </c>
      <c r="O272" t="s">
        <v>366</v>
      </c>
      <c r="P272" t="s">
        <v>366</v>
      </c>
      <c r="Q272">
        <v>1</v>
      </c>
      <c r="W272">
        <v>0</v>
      </c>
      <c r="X272">
        <v>-2019686133</v>
      </c>
      <c r="Y272">
        <v>0.09</v>
      </c>
      <c r="AA272">
        <v>0</v>
      </c>
      <c r="AB272">
        <v>127.86</v>
      </c>
      <c r="AC272">
        <v>11.84</v>
      </c>
      <c r="AD272">
        <v>0</v>
      </c>
      <c r="AE272">
        <v>0</v>
      </c>
      <c r="AF272">
        <v>127.86</v>
      </c>
      <c r="AG272">
        <v>11.84</v>
      </c>
      <c r="AH272">
        <v>0</v>
      </c>
      <c r="AI272">
        <v>1</v>
      </c>
      <c r="AJ272">
        <v>1</v>
      </c>
      <c r="AK272">
        <v>1</v>
      </c>
      <c r="AL272">
        <v>1</v>
      </c>
      <c r="AN272">
        <v>0</v>
      </c>
      <c r="AO272">
        <v>1</v>
      </c>
      <c r="AP272">
        <v>1</v>
      </c>
      <c r="AQ272">
        <v>0</v>
      </c>
      <c r="AR272">
        <v>0</v>
      </c>
      <c r="AS272" t="s">
        <v>719</v>
      </c>
      <c r="AT272">
        <v>0.15</v>
      </c>
      <c r="AU272" t="s">
        <v>63</v>
      </c>
      <c r="AV272">
        <v>0</v>
      </c>
      <c r="AW272">
        <v>2</v>
      </c>
      <c r="AX272">
        <v>28925892</v>
      </c>
      <c r="AY272">
        <v>1</v>
      </c>
      <c r="AZ272">
        <v>0</v>
      </c>
      <c r="BA272">
        <v>276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X272">
        <f>Y272*Source!I92</f>
        <v>0.11069999999999999</v>
      </c>
      <c r="CY272">
        <f t="shared" si="48"/>
        <v>127.86</v>
      </c>
      <c r="CZ272">
        <f t="shared" si="49"/>
        <v>127.86</v>
      </c>
      <c r="DA272">
        <f t="shared" si="50"/>
        <v>1</v>
      </c>
      <c r="DB272">
        <v>0</v>
      </c>
    </row>
    <row r="273" spans="1:106" x14ac:dyDescent="0.2">
      <c r="A273">
        <f>ROW(Source!A92)</f>
        <v>92</v>
      </c>
      <c r="B273">
        <v>28925307</v>
      </c>
      <c r="C273">
        <v>28925871</v>
      </c>
      <c r="D273">
        <v>28337866</v>
      </c>
      <c r="E273">
        <v>1</v>
      </c>
      <c r="F273">
        <v>1</v>
      </c>
      <c r="G273">
        <v>1</v>
      </c>
      <c r="H273">
        <v>2</v>
      </c>
      <c r="I273" t="s">
        <v>491</v>
      </c>
      <c r="J273" t="s">
        <v>492</v>
      </c>
      <c r="K273" t="s">
        <v>493</v>
      </c>
      <c r="L273">
        <v>1368</v>
      </c>
      <c r="N273">
        <v>1011</v>
      </c>
      <c r="O273" t="s">
        <v>366</v>
      </c>
      <c r="P273" t="s">
        <v>366</v>
      </c>
      <c r="Q273">
        <v>1</v>
      </c>
      <c r="W273">
        <v>0</v>
      </c>
      <c r="X273">
        <v>1232549298</v>
      </c>
      <c r="Y273">
        <v>0.09</v>
      </c>
      <c r="AA273">
        <v>0</v>
      </c>
      <c r="AB273">
        <v>12</v>
      </c>
      <c r="AC273">
        <v>0</v>
      </c>
      <c r="AD273">
        <v>0</v>
      </c>
      <c r="AE273">
        <v>0</v>
      </c>
      <c r="AF273">
        <v>12</v>
      </c>
      <c r="AG273">
        <v>0</v>
      </c>
      <c r="AH273">
        <v>0</v>
      </c>
      <c r="AI273">
        <v>1</v>
      </c>
      <c r="AJ273">
        <v>1</v>
      </c>
      <c r="AK273">
        <v>1</v>
      </c>
      <c r="AL273">
        <v>1</v>
      </c>
      <c r="AN273">
        <v>0</v>
      </c>
      <c r="AO273">
        <v>1</v>
      </c>
      <c r="AP273">
        <v>1</v>
      </c>
      <c r="AQ273">
        <v>0</v>
      </c>
      <c r="AR273">
        <v>0</v>
      </c>
      <c r="AS273" t="s">
        <v>719</v>
      </c>
      <c r="AT273">
        <v>0.15</v>
      </c>
      <c r="AU273" t="s">
        <v>63</v>
      </c>
      <c r="AV273">
        <v>0</v>
      </c>
      <c r="AW273">
        <v>2</v>
      </c>
      <c r="AX273">
        <v>28925893</v>
      </c>
      <c r="AY273">
        <v>1</v>
      </c>
      <c r="AZ273">
        <v>0</v>
      </c>
      <c r="BA273">
        <v>277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CX273">
        <f>Y273*Source!I92</f>
        <v>0.11069999999999999</v>
      </c>
      <c r="CY273">
        <f t="shared" si="48"/>
        <v>12</v>
      </c>
      <c r="CZ273">
        <f t="shared" si="49"/>
        <v>12</v>
      </c>
      <c r="DA273">
        <f t="shared" si="50"/>
        <v>1</v>
      </c>
      <c r="DB273">
        <v>0</v>
      </c>
    </row>
    <row r="274" spans="1:106" x14ac:dyDescent="0.2">
      <c r="A274">
        <f>ROW(Source!A92)</f>
        <v>92</v>
      </c>
      <c r="B274">
        <v>28925307</v>
      </c>
      <c r="C274">
        <v>28925871</v>
      </c>
      <c r="D274">
        <v>28337996</v>
      </c>
      <c r="E274">
        <v>1</v>
      </c>
      <c r="F274">
        <v>1</v>
      </c>
      <c r="G274">
        <v>1</v>
      </c>
      <c r="H274">
        <v>2</v>
      </c>
      <c r="I274" t="s">
        <v>494</v>
      </c>
      <c r="J274" t="s">
        <v>495</v>
      </c>
      <c r="K274" t="s">
        <v>496</v>
      </c>
      <c r="L274">
        <v>1368</v>
      </c>
      <c r="N274">
        <v>1011</v>
      </c>
      <c r="O274" t="s">
        <v>366</v>
      </c>
      <c r="P274" t="s">
        <v>366</v>
      </c>
      <c r="Q274">
        <v>1</v>
      </c>
      <c r="W274">
        <v>0</v>
      </c>
      <c r="X274">
        <v>2006915083</v>
      </c>
      <c r="Y274">
        <v>8.4000000000000005E-2</v>
      </c>
      <c r="AA274">
        <v>0</v>
      </c>
      <c r="AB274">
        <v>7.52</v>
      </c>
      <c r="AC274">
        <v>0</v>
      </c>
      <c r="AD274">
        <v>0</v>
      </c>
      <c r="AE274">
        <v>0</v>
      </c>
      <c r="AF274">
        <v>7.52</v>
      </c>
      <c r="AG274">
        <v>0</v>
      </c>
      <c r="AH274">
        <v>0</v>
      </c>
      <c r="AI274">
        <v>1</v>
      </c>
      <c r="AJ274">
        <v>1</v>
      </c>
      <c r="AK274">
        <v>1</v>
      </c>
      <c r="AL274">
        <v>1</v>
      </c>
      <c r="AN274">
        <v>0</v>
      </c>
      <c r="AO274">
        <v>1</v>
      </c>
      <c r="AP274">
        <v>1</v>
      </c>
      <c r="AQ274">
        <v>0</v>
      </c>
      <c r="AR274">
        <v>0</v>
      </c>
      <c r="AS274" t="s">
        <v>719</v>
      </c>
      <c r="AT274">
        <v>0.14000000000000001</v>
      </c>
      <c r="AU274" t="s">
        <v>63</v>
      </c>
      <c r="AV274">
        <v>0</v>
      </c>
      <c r="AW274">
        <v>2</v>
      </c>
      <c r="AX274">
        <v>28925894</v>
      </c>
      <c r="AY274">
        <v>1</v>
      </c>
      <c r="AZ274">
        <v>0</v>
      </c>
      <c r="BA274">
        <v>278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CX274">
        <f>Y274*Source!I92</f>
        <v>0.10332000000000001</v>
      </c>
      <c r="CY274">
        <f t="shared" si="48"/>
        <v>7.52</v>
      </c>
      <c r="CZ274">
        <f t="shared" si="49"/>
        <v>7.52</v>
      </c>
      <c r="DA274">
        <f t="shared" si="50"/>
        <v>1</v>
      </c>
      <c r="DB274">
        <v>0</v>
      </c>
    </row>
    <row r="275" spans="1:106" x14ac:dyDescent="0.2">
      <c r="A275">
        <f>ROW(Source!A92)</f>
        <v>92</v>
      </c>
      <c r="B275">
        <v>28925307</v>
      </c>
      <c r="C275">
        <v>28925871</v>
      </c>
      <c r="D275">
        <v>28338136</v>
      </c>
      <c r="E275">
        <v>1</v>
      </c>
      <c r="F275">
        <v>1</v>
      </c>
      <c r="G275">
        <v>1</v>
      </c>
      <c r="H275">
        <v>2</v>
      </c>
      <c r="I275" t="s">
        <v>401</v>
      </c>
      <c r="J275" t="s">
        <v>402</v>
      </c>
      <c r="K275" t="s">
        <v>403</v>
      </c>
      <c r="L275">
        <v>1368</v>
      </c>
      <c r="N275">
        <v>1011</v>
      </c>
      <c r="O275" t="s">
        <v>366</v>
      </c>
      <c r="P275" t="s">
        <v>366</v>
      </c>
      <c r="Q275">
        <v>1</v>
      </c>
      <c r="W275">
        <v>0</v>
      </c>
      <c r="X275">
        <v>-1277097320</v>
      </c>
      <c r="Y275">
        <v>1.494</v>
      </c>
      <c r="AA275">
        <v>0</v>
      </c>
      <c r="AB275">
        <v>8.68</v>
      </c>
      <c r="AC275">
        <v>0</v>
      </c>
      <c r="AD275">
        <v>0</v>
      </c>
      <c r="AE275">
        <v>0</v>
      </c>
      <c r="AF275">
        <v>8.68</v>
      </c>
      <c r="AG275">
        <v>0</v>
      </c>
      <c r="AH275">
        <v>0</v>
      </c>
      <c r="AI275">
        <v>1</v>
      </c>
      <c r="AJ275">
        <v>1</v>
      </c>
      <c r="AK275">
        <v>1</v>
      </c>
      <c r="AL275">
        <v>1</v>
      </c>
      <c r="AN275">
        <v>0</v>
      </c>
      <c r="AO275">
        <v>1</v>
      </c>
      <c r="AP275">
        <v>1</v>
      </c>
      <c r="AQ275">
        <v>0</v>
      </c>
      <c r="AR275">
        <v>0</v>
      </c>
      <c r="AS275" t="s">
        <v>719</v>
      </c>
      <c r="AT275">
        <v>2.4900000000000002</v>
      </c>
      <c r="AU275" t="s">
        <v>63</v>
      </c>
      <c r="AV275">
        <v>0</v>
      </c>
      <c r="AW275">
        <v>2</v>
      </c>
      <c r="AX275">
        <v>28925895</v>
      </c>
      <c r="AY275">
        <v>1</v>
      </c>
      <c r="AZ275">
        <v>0</v>
      </c>
      <c r="BA275">
        <v>279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CX275">
        <f>Y275*Source!I92</f>
        <v>1.83762</v>
      </c>
      <c r="CY275">
        <f t="shared" si="48"/>
        <v>8.68</v>
      </c>
      <c r="CZ275">
        <f t="shared" si="49"/>
        <v>8.68</v>
      </c>
      <c r="DA275">
        <f t="shared" si="50"/>
        <v>1</v>
      </c>
      <c r="DB275">
        <v>0</v>
      </c>
    </row>
    <row r="276" spans="1:106" x14ac:dyDescent="0.2">
      <c r="A276">
        <f>ROW(Source!A92)</f>
        <v>92</v>
      </c>
      <c r="B276">
        <v>28925307</v>
      </c>
      <c r="C276">
        <v>28925871</v>
      </c>
      <c r="D276">
        <v>28338781</v>
      </c>
      <c r="E276">
        <v>1</v>
      </c>
      <c r="F276">
        <v>1</v>
      </c>
      <c r="G276">
        <v>1</v>
      </c>
      <c r="H276">
        <v>2</v>
      </c>
      <c r="I276" t="s">
        <v>497</v>
      </c>
      <c r="J276" t="s">
        <v>498</v>
      </c>
      <c r="K276" t="s">
        <v>499</v>
      </c>
      <c r="L276">
        <v>1368</v>
      </c>
      <c r="N276">
        <v>1011</v>
      </c>
      <c r="O276" t="s">
        <v>366</v>
      </c>
      <c r="P276" t="s">
        <v>366</v>
      </c>
      <c r="Q276">
        <v>1</v>
      </c>
      <c r="W276">
        <v>0</v>
      </c>
      <c r="X276">
        <v>1984034196</v>
      </c>
      <c r="Y276">
        <v>4.2000000000000003E-2</v>
      </c>
      <c r="AA276">
        <v>0</v>
      </c>
      <c r="AB276">
        <v>18.489999999999998</v>
      </c>
      <c r="AC276">
        <v>10.130000000000001</v>
      </c>
      <c r="AD276">
        <v>0</v>
      </c>
      <c r="AE276">
        <v>0</v>
      </c>
      <c r="AF276">
        <v>18.489999999999998</v>
      </c>
      <c r="AG276">
        <v>10.130000000000001</v>
      </c>
      <c r="AH276">
        <v>0</v>
      </c>
      <c r="AI276">
        <v>1</v>
      </c>
      <c r="AJ276">
        <v>1</v>
      </c>
      <c r="AK276">
        <v>1</v>
      </c>
      <c r="AL276">
        <v>1</v>
      </c>
      <c r="AN276">
        <v>0</v>
      </c>
      <c r="AO276">
        <v>1</v>
      </c>
      <c r="AP276">
        <v>1</v>
      </c>
      <c r="AQ276">
        <v>0</v>
      </c>
      <c r="AR276">
        <v>0</v>
      </c>
      <c r="AS276" t="s">
        <v>719</v>
      </c>
      <c r="AT276">
        <v>7.0000000000000007E-2</v>
      </c>
      <c r="AU276" t="s">
        <v>63</v>
      </c>
      <c r="AV276">
        <v>0</v>
      </c>
      <c r="AW276">
        <v>2</v>
      </c>
      <c r="AX276">
        <v>28925896</v>
      </c>
      <c r="AY276">
        <v>1</v>
      </c>
      <c r="AZ276">
        <v>0</v>
      </c>
      <c r="BA276">
        <v>280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CX276">
        <f>Y276*Source!I92</f>
        <v>5.1660000000000005E-2</v>
      </c>
      <c r="CY276">
        <f t="shared" si="48"/>
        <v>18.489999999999998</v>
      </c>
      <c r="CZ276">
        <f t="shared" si="49"/>
        <v>18.489999999999998</v>
      </c>
      <c r="DA276">
        <f t="shared" si="50"/>
        <v>1</v>
      </c>
      <c r="DB276">
        <v>0</v>
      </c>
    </row>
    <row r="277" spans="1:106" x14ac:dyDescent="0.2">
      <c r="A277">
        <f>ROW(Source!A92)</f>
        <v>92</v>
      </c>
      <c r="B277">
        <v>28925307</v>
      </c>
      <c r="C277">
        <v>28925871</v>
      </c>
      <c r="D277">
        <v>28251457</v>
      </c>
      <c r="E277">
        <v>1</v>
      </c>
      <c r="F277">
        <v>1</v>
      </c>
      <c r="G277">
        <v>1</v>
      </c>
      <c r="H277">
        <v>3</v>
      </c>
      <c r="I277" t="s">
        <v>500</v>
      </c>
      <c r="J277" t="s">
        <v>501</v>
      </c>
      <c r="K277" t="s">
        <v>502</v>
      </c>
      <c r="L277">
        <v>1339</v>
      </c>
      <c r="N277">
        <v>1007</v>
      </c>
      <c r="O277" t="s">
        <v>742</v>
      </c>
      <c r="P277" t="s">
        <v>742</v>
      </c>
      <c r="Q277">
        <v>1</v>
      </c>
      <c r="W277">
        <v>0</v>
      </c>
      <c r="X277">
        <v>-1718793076</v>
      </c>
      <c r="Y277">
        <v>0</v>
      </c>
      <c r="AA277">
        <v>23.41</v>
      </c>
      <c r="AB277">
        <v>0</v>
      </c>
      <c r="AC277">
        <v>0</v>
      </c>
      <c r="AD277">
        <v>0</v>
      </c>
      <c r="AE277">
        <v>23.41</v>
      </c>
      <c r="AF277">
        <v>0</v>
      </c>
      <c r="AG277">
        <v>0</v>
      </c>
      <c r="AH277">
        <v>0</v>
      </c>
      <c r="AI277">
        <v>1</v>
      </c>
      <c r="AJ277">
        <v>1</v>
      </c>
      <c r="AK277">
        <v>1</v>
      </c>
      <c r="AL277">
        <v>1</v>
      </c>
      <c r="AN277">
        <v>0</v>
      </c>
      <c r="AO277">
        <v>1</v>
      </c>
      <c r="AP277">
        <v>1</v>
      </c>
      <c r="AQ277">
        <v>0</v>
      </c>
      <c r="AR277">
        <v>0</v>
      </c>
      <c r="AS277" t="s">
        <v>719</v>
      </c>
      <c r="AT277">
        <v>0.08</v>
      </c>
      <c r="AU277" t="s">
        <v>758</v>
      </c>
      <c r="AV277">
        <v>0</v>
      </c>
      <c r="AW277">
        <v>2</v>
      </c>
      <c r="AX277">
        <v>28925897</v>
      </c>
      <c r="AY277">
        <v>1</v>
      </c>
      <c r="AZ277">
        <v>0</v>
      </c>
      <c r="BA277">
        <v>281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CX277">
        <f>Y277*Source!I92</f>
        <v>0</v>
      </c>
      <c r="CY277">
        <f t="shared" ref="CY277:CY285" si="51">AA277</f>
        <v>23.41</v>
      </c>
      <c r="CZ277">
        <f t="shared" ref="CZ277:CZ285" si="52">AE277</f>
        <v>23.41</v>
      </c>
      <c r="DA277">
        <f t="shared" ref="DA277:DA285" si="53">AI277</f>
        <v>1</v>
      </c>
      <c r="DB277">
        <v>0</v>
      </c>
    </row>
    <row r="278" spans="1:106" x14ac:dyDescent="0.2">
      <c r="A278">
        <f>ROW(Source!A92)</f>
        <v>92</v>
      </c>
      <c r="B278">
        <v>28925307</v>
      </c>
      <c r="C278">
        <v>28925871</v>
      </c>
      <c r="D278">
        <v>28251479</v>
      </c>
      <c r="E278">
        <v>1</v>
      </c>
      <c r="F278">
        <v>1</v>
      </c>
      <c r="G278">
        <v>1</v>
      </c>
      <c r="H278">
        <v>3</v>
      </c>
      <c r="I278" t="s">
        <v>503</v>
      </c>
      <c r="J278" t="s">
        <v>504</v>
      </c>
      <c r="K278" t="s">
        <v>505</v>
      </c>
      <c r="L278">
        <v>1339</v>
      </c>
      <c r="N278">
        <v>1007</v>
      </c>
      <c r="O278" t="s">
        <v>742</v>
      </c>
      <c r="P278" t="s">
        <v>742</v>
      </c>
      <c r="Q278">
        <v>1</v>
      </c>
      <c r="W278">
        <v>0</v>
      </c>
      <c r="X278">
        <v>1597319531</v>
      </c>
      <c r="Y278">
        <v>0</v>
      </c>
      <c r="AA278">
        <v>8.7899999999999991</v>
      </c>
      <c r="AB278">
        <v>0</v>
      </c>
      <c r="AC278">
        <v>0</v>
      </c>
      <c r="AD278">
        <v>0</v>
      </c>
      <c r="AE278">
        <v>8.7899999999999991</v>
      </c>
      <c r="AF278">
        <v>0</v>
      </c>
      <c r="AG278">
        <v>0</v>
      </c>
      <c r="AH278">
        <v>0</v>
      </c>
      <c r="AI278">
        <v>1</v>
      </c>
      <c r="AJ278">
        <v>1</v>
      </c>
      <c r="AK278">
        <v>1</v>
      </c>
      <c r="AL278">
        <v>1</v>
      </c>
      <c r="AN278">
        <v>0</v>
      </c>
      <c r="AO278">
        <v>1</v>
      </c>
      <c r="AP278">
        <v>1</v>
      </c>
      <c r="AQ278">
        <v>0</v>
      </c>
      <c r="AR278">
        <v>0</v>
      </c>
      <c r="AS278" t="s">
        <v>719</v>
      </c>
      <c r="AT278">
        <v>1.64</v>
      </c>
      <c r="AU278" t="s">
        <v>758</v>
      </c>
      <c r="AV278">
        <v>0</v>
      </c>
      <c r="AW278">
        <v>2</v>
      </c>
      <c r="AX278">
        <v>28925898</v>
      </c>
      <c r="AY278">
        <v>1</v>
      </c>
      <c r="AZ278">
        <v>0</v>
      </c>
      <c r="BA278">
        <v>282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CX278">
        <f>Y278*Source!I92</f>
        <v>0</v>
      </c>
      <c r="CY278">
        <f t="shared" si="51"/>
        <v>8.7899999999999991</v>
      </c>
      <c r="CZ278">
        <f t="shared" si="52"/>
        <v>8.7899999999999991</v>
      </c>
      <c r="DA278">
        <f t="shared" si="53"/>
        <v>1</v>
      </c>
      <c r="DB278">
        <v>0</v>
      </c>
    </row>
    <row r="279" spans="1:106" x14ac:dyDescent="0.2">
      <c r="A279">
        <f>ROW(Source!A92)</f>
        <v>92</v>
      </c>
      <c r="B279">
        <v>28925307</v>
      </c>
      <c r="C279">
        <v>28925871</v>
      </c>
      <c r="D279">
        <v>28251486</v>
      </c>
      <c r="E279">
        <v>1</v>
      </c>
      <c r="F279">
        <v>1</v>
      </c>
      <c r="G279">
        <v>1</v>
      </c>
      <c r="H279">
        <v>3</v>
      </c>
      <c r="I279" t="s">
        <v>506</v>
      </c>
      <c r="J279" t="s">
        <v>507</v>
      </c>
      <c r="K279" t="s">
        <v>508</v>
      </c>
      <c r="L279">
        <v>1346</v>
      </c>
      <c r="N279">
        <v>1009</v>
      </c>
      <c r="O279" t="s">
        <v>509</v>
      </c>
      <c r="P279" t="s">
        <v>509</v>
      </c>
      <c r="Q279">
        <v>1</v>
      </c>
      <c r="W279">
        <v>0</v>
      </c>
      <c r="X279">
        <v>-1411127917</v>
      </c>
      <c r="Y279">
        <v>0</v>
      </c>
      <c r="AA279">
        <v>4.47</v>
      </c>
      <c r="AB279">
        <v>0</v>
      </c>
      <c r="AC279">
        <v>0</v>
      </c>
      <c r="AD279">
        <v>0</v>
      </c>
      <c r="AE279">
        <v>4.47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N279">
        <v>0</v>
      </c>
      <c r="AO279">
        <v>1</v>
      </c>
      <c r="AP279">
        <v>1</v>
      </c>
      <c r="AQ279">
        <v>0</v>
      </c>
      <c r="AR279">
        <v>0</v>
      </c>
      <c r="AS279" t="s">
        <v>719</v>
      </c>
      <c r="AT279">
        <v>0.47</v>
      </c>
      <c r="AU279" t="s">
        <v>758</v>
      </c>
      <c r="AV279">
        <v>0</v>
      </c>
      <c r="AW279">
        <v>2</v>
      </c>
      <c r="AX279">
        <v>28925899</v>
      </c>
      <c r="AY279">
        <v>1</v>
      </c>
      <c r="AZ279">
        <v>0</v>
      </c>
      <c r="BA279">
        <v>283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X279">
        <f>Y279*Source!I92</f>
        <v>0</v>
      </c>
      <c r="CY279">
        <f t="shared" si="51"/>
        <v>4.47</v>
      </c>
      <c r="CZ279">
        <f t="shared" si="52"/>
        <v>4.47</v>
      </c>
      <c r="DA279">
        <f t="shared" si="53"/>
        <v>1</v>
      </c>
      <c r="DB279">
        <v>0</v>
      </c>
    </row>
    <row r="280" spans="1:106" x14ac:dyDescent="0.2">
      <c r="A280">
        <f>ROW(Source!A92)</f>
        <v>92</v>
      </c>
      <c r="B280">
        <v>28925307</v>
      </c>
      <c r="C280">
        <v>28925871</v>
      </c>
      <c r="D280">
        <v>28254721</v>
      </c>
      <c r="E280">
        <v>1</v>
      </c>
      <c r="F280">
        <v>1</v>
      </c>
      <c r="G280">
        <v>1</v>
      </c>
      <c r="H280">
        <v>3</v>
      </c>
      <c r="I280" t="s">
        <v>510</v>
      </c>
      <c r="J280" t="s">
        <v>511</v>
      </c>
      <c r="K280" t="s">
        <v>512</v>
      </c>
      <c r="L280">
        <v>1348</v>
      </c>
      <c r="N280">
        <v>1009</v>
      </c>
      <c r="O280" t="s">
        <v>61</v>
      </c>
      <c r="P280" t="s">
        <v>61</v>
      </c>
      <c r="Q280">
        <v>1000</v>
      </c>
      <c r="W280">
        <v>0</v>
      </c>
      <c r="X280">
        <v>-1204589871</v>
      </c>
      <c r="Y280">
        <v>0</v>
      </c>
      <c r="AA280">
        <v>12824.48</v>
      </c>
      <c r="AB280">
        <v>0</v>
      </c>
      <c r="AC280">
        <v>0</v>
      </c>
      <c r="AD280">
        <v>0</v>
      </c>
      <c r="AE280">
        <v>12824.48</v>
      </c>
      <c r="AF280">
        <v>0</v>
      </c>
      <c r="AG280">
        <v>0</v>
      </c>
      <c r="AH280">
        <v>0</v>
      </c>
      <c r="AI280">
        <v>1</v>
      </c>
      <c r="AJ280">
        <v>1</v>
      </c>
      <c r="AK280">
        <v>1</v>
      </c>
      <c r="AL280">
        <v>1</v>
      </c>
      <c r="AN280">
        <v>0</v>
      </c>
      <c r="AO280">
        <v>1</v>
      </c>
      <c r="AP280">
        <v>1</v>
      </c>
      <c r="AQ280">
        <v>0</v>
      </c>
      <c r="AR280">
        <v>0</v>
      </c>
      <c r="AS280" t="s">
        <v>719</v>
      </c>
      <c r="AT280">
        <v>1.24E-3</v>
      </c>
      <c r="AU280" t="s">
        <v>758</v>
      </c>
      <c r="AV280">
        <v>0</v>
      </c>
      <c r="AW280">
        <v>2</v>
      </c>
      <c r="AX280">
        <v>28925900</v>
      </c>
      <c r="AY280">
        <v>1</v>
      </c>
      <c r="AZ280">
        <v>0</v>
      </c>
      <c r="BA280">
        <v>284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CX280">
        <f>Y280*Source!I92</f>
        <v>0</v>
      </c>
      <c r="CY280">
        <f t="shared" si="51"/>
        <v>12824.48</v>
      </c>
      <c r="CZ280">
        <f t="shared" si="52"/>
        <v>12824.48</v>
      </c>
      <c r="DA280">
        <f t="shared" si="53"/>
        <v>1</v>
      </c>
      <c r="DB280">
        <v>0</v>
      </c>
    </row>
    <row r="281" spans="1:106" x14ac:dyDescent="0.2">
      <c r="A281">
        <f>ROW(Source!A92)</f>
        <v>92</v>
      </c>
      <c r="B281">
        <v>28925307</v>
      </c>
      <c r="C281">
        <v>28925871</v>
      </c>
      <c r="D281">
        <v>28276411</v>
      </c>
      <c r="E281">
        <v>1</v>
      </c>
      <c r="F281">
        <v>1</v>
      </c>
      <c r="G281">
        <v>1</v>
      </c>
      <c r="H281">
        <v>3</v>
      </c>
      <c r="I281" t="s">
        <v>513</v>
      </c>
      <c r="J281" t="s">
        <v>514</v>
      </c>
      <c r="K281" t="s">
        <v>515</v>
      </c>
      <c r="L281">
        <v>1348</v>
      </c>
      <c r="N281">
        <v>1009</v>
      </c>
      <c r="O281" t="s">
        <v>61</v>
      </c>
      <c r="P281" t="s">
        <v>61</v>
      </c>
      <c r="Q281">
        <v>1000</v>
      </c>
      <c r="W281">
        <v>0</v>
      </c>
      <c r="X281">
        <v>-1377340231</v>
      </c>
      <c r="Y281">
        <v>0</v>
      </c>
      <c r="AA281">
        <v>10175.83</v>
      </c>
      <c r="AB281">
        <v>0</v>
      </c>
      <c r="AC281">
        <v>0</v>
      </c>
      <c r="AD281">
        <v>0</v>
      </c>
      <c r="AE281">
        <v>10175.83</v>
      </c>
      <c r="AF281">
        <v>0</v>
      </c>
      <c r="AG281">
        <v>0</v>
      </c>
      <c r="AH281">
        <v>0</v>
      </c>
      <c r="AI281">
        <v>1</v>
      </c>
      <c r="AJ281">
        <v>1</v>
      </c>
      <c r="AK281">
        <v>1</v>
      </c>
      <c r="AL281">
        <v>1</v>
      </c>
      <c r="AN281">
        <v>0</v>
      </c>
      <c r="AO281">
        <v>1</v>
      </c>
      <c r="AP281">
        <v>1</v>
      </c>
      <c r="AQ281">
        <v>0</v>
      </c>
      <c r="AR281">
        <v>0</v>
      </c>
      <c r="AS281" t="s">
        <v>719</v>
      </c>
      <c r="AT281">
        <v>0.01</v>
      </c>
      <c r="AU281" t="s">
        <v>758</v>
      </c>
      <c r="AV281">
        <v>0</v>
      </c>
      <c r="AW281">
        <v>2</v>
      </c>
      <c r="AX281">
        <v>28925901</v>
      </c>
      <c r="AY281">
        <v>1</v>
      </c>
      <c r="AZ281">
        <v>0</v>
      </c>
      <c r="BA281">
        <v>285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CX281">
        <f>Y281*Source!I92</f>
        <v>0</v>
      </c>
      <c r="CY281">
        <f t="shared" si="51"/>
        <v>10175.83</v>
      </c>
      <c r="CZ281">
        <f t="shared" si="52"/>
        <v>10175.83</v>
      </c>
      <c r="DA281">
        <f t="shared" si="53"/>
        <v>1</v>
      </c>
      <c r="DB281">
        <v>0</v>
      </c>
    </row>
    <row r="282" spans="1:106" x14ac:dyDescent="0.2">
      <c r="A282">
        <f>ROW(Source!A92)</f>
        <v>92</v>
      </c>
      <c r="B282">
        <v>28925307</v>
      </c>
      <c r="C282">
        <v>28925871</v>
      </c>
      <c r="D282">
        <v>28279355</v>
      </c>
      <c r="E282">
        <v>1</v>
      </c>
      <c r="F282">
        <v>1</v>
      </c>
      <c r="G282">
        <v>1</v>
      </c>
      <c r="H282">
        <v>3</v>
      </c>
      <c r="I282" t="s">
        <v>516</v>
      </c>
      <c r="J282" t="s">
        <v>517</v>
      </c>
      <c r="K282" t="s">
        <v>526</v>
      </c>
      <c r="L282">
        <v>1348</v>
      </c>
      <c r="N282">
        <v>1009</v>
      </c>
      <c r="O282" t="s">
        <v>61</v>
      </c>
      <c r="P282" t="s">
        <v>61</v>
      </c>
      <c r="Q282">
        <v>1000</v>
      </c>
      <c r="W282">
        <v>0</v>
      </c>
      <c r="X282">
        <v>-1448781914</v>
      </c>
      <c r="Y282">
        <v>0</v>
      </c>
      <c r="AA282">
        <v>7439.08</v>
      </c>
      <c r="AB282">
        <v>0</v>
      </c>
      <c r="AC282">
        <v>0</v>
      </c>
      <c r="AD282">
        <v>0</v>
      </c>
      <c r="AE282">
        <v>7439.08</v>
      </c>
      <c r="AF282">
        <v>0</v>
      </c>
      <c r="AG282">
        <v>0</v>
      </c>
      <c r="AH282">
        <v>0</v>
      </c>
      <c r="AI282">
        <v>1</v>
      </c>
      <c r="AJ282">
        <v>1</v>
      </c>
      <c r="AK282">
        <v>1</v>
      </c>
      <c r="AL282">
        <v>1</v>
      </c>
      <c r="AN282">
        <v>0</v>
      </c>
      <c r="AO282">
        <v>1</v>
      </c>
      <c r="AP282">
        <v>1</v>
      </c>
      <c r="AQ282">
        <v>0</v>
      </c>
      <c r="AR282">
        <v>0</v>
      </c>
      <c r="AS282" t="s">
        <v>719</v>
      </c>
      <c r="AT282">
        <v>0.01</v>
      </c>
      <c r="AU282" t="s">
        <v>758</v>
      </c>
      <c r="AV282">
        <v>0</v>
      </c>
      <c r="AW282">
        <v>2</v>
      </c>
      <c r="AX282">
        <v>28925902</v>
      </c>
      <c r="AY282">
        <v>1</v>
      </c>
      <c r="AZ282">
        <v>0</v>
      </c>
      <c r="BA282">
        <v>286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CX282">
        <f>Y282*Source!I92</f>
        <v>0</v>
      </c>
      <c r="CY282">
        <f t="shared" si="51"/>
        <v>7439.08</v>
      </c>
      <c r="CZ282">
        <f t="shared" si="52"/>
        <v>7439.08</v>
      </c>
      <c r="DA282">
        <f t="shared" si="53"/>
        <v>1</v>
      </c>
      <c r="DB282">
        <v>0</v>
      </c>
    </row>
    <row r="283" spans="1:106" x14ac:dyDescent="0.2">
      <c r="A283">
        <f>ROW(Source!A92)</f>
        <v>92</v>
      </c>
      <c r="B283">
        <v>28925307</v>
      </c>
      <c r="C283">
        <v>28925871</v>
      </c>
      <c r="D283">
        <v>28279427</v>
      </c>
      <c r="E283">
        <v>1</v>
      </c>
      <c r="F283">
        <v>1</v>
      </c>
      <c r="G283">
        <v>1</v>
      </c>
      <c r="H283">
        <v>3</v>
      </c>
      <c r="I283" t="s">
        <v>527</v>
      </c>
      <c r="J283" t="s">
        <v>528</v>
      </c>
      <c r="K283" t="s">
        <v>529</v>
      </c>
      <c r="L283">
        <v>1348</v>
      </c>
      <c r="N283">
        <v>1009</v>
      </c>
      <c r="O283" t="s">
        <v>61</v>
      </c>
      <c r="P283" t="s">
        <v>61</v>
      </c>
      <c r="Q283">
        <v>1000</v>
      </c>
      <c r="W283">
        <v>0</v>
      </c>
      <c r="X283">
        <v>-1728450025</v>
      </c>
      <c r="Y283">
        <v>0</v>
      </c>
      <c r="AA283">
        <v>5343.1</v>
      </c>
      <c r="AB283">
        <v>0</v>
      </c>
      <c r="AC283">
        <v>0</v>
      </c>
      <c r="AD283">
        <v>0</v>
      </c>
      <c r="AE283">
        <v>5343.1</v>
      </c>
      <c r="AF283">
        <v>0</v>
      </c>
      <c r="AG283">
        <v>0</v>
      </c>
      <c r="AH283">
        <v>0</v>
      </c>
      <c r="AI283">
        <v>1</v>
      </c>
      <c r="AJ283">
        <v>1</v>
      </c>
      <c r="AK283">
        <v>1</v>
      </c>
      <c r="AL283">
        <v>1</v>
      </c>
      <c r="AN283">
        <v>0</v>
      </c>
      <c r="AO283">
        <v>1</v>
      </c>
      <c r="AP283">
        <v>1</v>
      </c>
      <c r="AQ283">
        <v>0</v>
      </c>
      <c r="AR283">
        <v>0</v>
      </c>
      <c r="AS283" t="s">
        <v>719</v>
      </c>
      <c r="AT283">
        <v>0.01</v>
      </c>
      <c r="AU283" t="s">
        <v>758</v>
      </c>
      <c r="AV283">
        <v>0</v>
      </c>
      <c r="AW283">
        <v>2</v>
      </c>
      <c r="AX283">
        <v>28925903</v>
      </c>
      <c r="AY283">
        <v>1</v>
      </c>
      <c r="AZ283">
        <v>0</v>
      </c>
      <c r="BA283">
        <v>287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CX283">
        <f>Y283*Source!I92</f>
        <v>0</v>
      </c>
      <c r="CY283">
        <f t="shared" si="51"/>
        <v>5343.1</v>
      </c>
      <c r="CZ283">
        <f t="shared" si="52"/>
        <v>5343.1</v>
      </c>
      <c r="DA283">
        <f t="shared" si="53"/>
        <v>1</v>
      </c>
      <c r="DB283">
        <v>0</v>
      </c>
    </row>
    <row r="284" spans="1:106" x14ac:dyDescent="0.2">
      <c r="A284">
        <f>ROW(Source!A92)</f>
        <v>92</v>
      </c>
      <c r="B284">
        <v>28925307</v>
      </c>
      <c r="C284">
        <v>28925871</v>
      </c>
      <c r="D284">
        <v>28324742</v>
      </c>
      <c r="E284">
        <v>1</v>
      </c>
      <c r="F284">
        <v>1</v>
      </c>
      <c r="G284">
        <v>1</v>
      </c>
      <c r="H284">
        <v>3</v>
      </c>
      <c r="I284" t="s">
        <v>530</v>
      </c>
      <c r="J284" t="s">
        <v>531</v>
      </c>
      <c r="K284" t="s">
        <v>532</v>
      </c>
      <c r="L284">
        <v>1354</v>
      </c>
      <c r="N284">
        <v>1010</v>
      </c>
      <c r="O284" t="s">
        <v>106</v>
      </c>
      <c r="P284" t="s">
        <v>106</v>
      </c>
      <c r="Q284">
        <v>1</v>
      </c>
      <c r="W284">
        <v>0</v>
      </c>
      <c r="X284">
        <v>576468319</v>
      </c>
      <c r="Y284">
        <v>0</v>
      </c>
      <c r="AA284">
        <v>50.93</v>
      </c>
      <c r="AB284">
        <v>0</v>
      </c>
      <c r="AC284">
        <v>0</v>
      </c>
      <c r="AD284">
        <v>0</v>
      </c>
      <c r="AE284">
        <v>50.93</v>
      </c>
      <c r="AF284">
        <v>0</v>
      </c>
      <c r="AG284">
        <v>0</v>
      </c>
      <c r="AH284">
        <v>0</v>
      </c>
      <c r="AI284">
        <v>1</v>
      </c>
      <c r="AJ284">
        <v>1</v>
      </c>
      <c r="AK284">
        <v>1</v>
      </c>
      <c r="AL284">
        <v>1</v>
      </c>
      <c r="AN284">
        <v>0</v>
      </c>
      <c r="AO284">
        <v>1</v>
      </c>
      <c r="AP284">
        <v>1</v>
      </c>
      <c r="AQ284">
        <v>0</v>
      </c>
      <c r="AR284">
        <v>0</v>
      </c>
      <c r="AS284" t="s">
        <v>719</v>
      </c>
      <c r="AT284">
        <v>9</v>
      </c>
      <c r="AU284" t="s">
        <v>758</v>
      </c>
      <c r="AV284">
        <v>0</v>
      </c>
      <c r="AW284">
        <v>2</v>
      </c>
      <c r="AX284">
        <v>28925904</v>
      </c>
      <c r="AY284">
        <v>1</v>
      </c>
      <c r="AZ284">
        <v>0</v>
      </c>
      <c r="BA284">
        <v>288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CX284">
        <f>Y284*Source!I92</f>
        <v>0</v>
      </c>
      <c r="CY284">
        <f t="shared" si="51"/>
        <v>50.93</v>
      </c>
      <c r="CZ284">
        <f t="shared" si="52"/>
        <v>50.93</v>
      </c>
      <c r="DA284">
        <f t="shared" si="53"/>
        <v>1</v>
      </c>
      <c r="DB284">
        <v>0</v>
      </c>
    </row>
    <row r="285" spans="1:106" x14ac:dyDescent="0.2">
      <c r="A285">
        <f>ROW(Source!A92)</f>
        <v>92</v>
      </c>
      <c r="B285">
        <v>28925307</v>
      </c>
      <c r="C285">
        <v>28925871</v>
      </c>
      <c r="D285">
        <v>28247531</v>
      </c>
      <c r="E285">
        <v>21</v>
      </c>
      <c r="F285">
        <v>1</v>
      </c>
      <c r="G285">
        <v>1</v>
      </c>
      <c r="H285">
        <v>3</v>
      </c>
      <c r="I285" t="s">
        <v>533</v>
      </c>
      <c r="J285" t="s">
        <v>719</v>
      </c>
      <c r="K285" t="s">
        <v>534</v>
      </c>
      <c r="L285">
        <v>1374</v>
      </c>
      <c r="N285">
        <v>1013</v>
      </c>
      <c r="O285" t="s">
        <v>535</v>
      </c>
      <c r="P285" t="s">
        <v>535</v>
      </c>
      <c r="Q285">
        <v>1</v>
      </c>
      <c r="W285">
        <v>0</v>
      </c>
      <c r="X285">
        <v>-1731369543</v>
      </c>
      <c r="Y285">
        <v>0</v>
      </c>
      <c r="AA285">
        <v>1</v>
      </c>
      <c r="AB285">
        <v>0</v>
      </c>
      <c r="AC285">
        <v>0</v>
      </c>
      <c r="AD285">
        <v>0</v>
      </c>
      <c r="AE285">
        <v>1</v>
      </c>
      <c r="AF285">
        <v>0</v>
      </c>
      <c r="AG285">
        <v>0</v>
      </c>
      <c r="AH285">
        <v>0</v>
      </c>
      <c r="AI285">
        <v>1</v>
      </c>
      <c r="AJ285">
        <v>1</v>
      </c>
      <c r="AK285">
        <v>1</v>
      </c>
      <c r="AL285">
        <v>1</v>
      </c>
      <c r="AN285">
        <v>0</v>
      </c>
      <c r="AO285">
        <v>1</v>
      </c>
      <c r="AP285">
        <v>1</v>
      </c>
      <c r="AQ285">
        <v>0</v>
      </c>
      <c r="AR285">
        <v>0</v>
      </c>
      <c r="AS285" t="s">
        <v>719</v>
      </c>
      <c r="AT285">
        <v>3.18</v>
      </c>
      <c r="AU285" t="s">
        <v>758</v>
      </c>
      <c r="AV285">
        <v>0</v>
      </c>
      <c r="AW285">
        <v>2</v>
      </c>
      <c r="AX285">
        <v>28925905</v>
      </c>
      <c r="AY285">
        <v>1</v>
      </c>
      <c r="AZ285">
        <v>0</v>
      </c>
      <c r="BA285">
        <v>289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CX285">
        <f>Y285*Source!I92</f>
        <v>0</v>
      </c>
      <c r="CY285">
        <f t="shared" si="51"/>
        <v>1</v>
      </c>
      <c r="CZ285">
        <f t="shared" si="52"/>
        <v>1</v>
      </c>
      <c r="DA285">
        <f t="shared" si="53"/>
        <v>1</v>
      </c>
      <c r="DB285">
        <v>0</v>
      </c>
    </row>
    <row r="286" spans="1:106" x14ac:dyDescent="0.2">
      <c r="A286">
        <f>ROW(Source!A93)</f>
        <v>93</v>
      </c>
      <c r="B286">
        <v>28925308</v>
      </c>
      <c r="C286">
        <v>28925871</v>
      </c>
      <c r="D286">
        <v>28425676</v>
      </c>
      <c r="E286">
        <v>1</v>
      </c>
      <c r="F286">
        <v>1</v>
      </c>
      <c r="G286">
        <v>1</v>
      </c>
      <c r="H286">
        <v>1</v>
      </c>
      <c r="I286" t="s">
        <v>536</v>
      </c>
      <c r="J286" t="s">
        <v>719</v>
      </c>
      <c r="K286" t="s">
        <v>537</v>
      </c>
      <c r="L286">
        <v>1191</v>
      </c>
      <c r="N286">
        <v>1013</v>
      </c>
      <c r="O286" t="s">
        <v>360</v>
      </c>
      <c r="P286" t="s">
        <v>360</v>
      </c>
      <c r="Q286">
        <v>1</v>
      </c>
      <c r="W286">
        <v>0</v>
      </c>
      <c r="X286">
        <v>-1853062777</v>
      </c>
      <c r="Y286">
        <v>11.1</v>
      </c>
      <c r="AA286">
        <v>0</v>
      </c>
      <c r="AB286">
        <v>0</v>
      </c>
      <c r="AC286">
        <v>0</v>
      </c>
      <c r="AD286">
        <v>159.43</v>
      </c>
      <c r="AE286">
        <v>0</v>
      </c>
      <c r="AF286">
        <v>0</v>
      </c>
      <c r="AG286">
        <v>0</v>
      </c>
      <c r="AH286">
        <v>8.59</v>
      </c>
      <c r="AI286">
        <v>1</v>
      </c>
      <c r="AJ286">
        <v>1</v>
      </c>
      <c r="AK286">
        <v>1</v>
      </c>
      <c r="AL286">
        <v>18.559999999999999</v>
      </c>
      <c r="AN286">
        <v>0</v>
      </c>
      <c r="AO286">
        <v>1</v>
      </c>
      <c r="AP286">
        <v>1</v>
      </c>
      <c r="AQ286">
        <v>0</v>
      </c>
      <c r="AR286">
        <v>0</v>
      </c>
      <c r="AS286" t="s">
        <v>719</v>
      </c>
      <c r="AT286">
        <v>18.5</v>
      </c>
      <c r="AU286" t="s">
        <v>63</v>
      </c>
      <c r="AV286">
        <v>1</v>
      </c>
      <c r="AW286">
        <v>2</v>
      </c>
      <c r="AX286">
        <v>28925889</v>
      </c>
      <c r="AY286">
        <v>1</v>
      </c>
      <c r="AZ286">
        <v>0</v>
      </c>
      <c r="BA286">
        <v>290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X286">
        <f>Y286*Source!I93</f>
        <v>13.652999999999999</v>
      </c>
      <c r="CY286">
        <f>AD286</f>
        <v>159.43</v>
      </c>
      <c r="CZ286">
        <f>AH286</f>
        <v>8.59</v>
      </c>
      <c r="DA286">
        <f>AL286</f>
        <v>18.559999999999999</v>
      </c>
      <c r="DB286">
        <v>0</v>
      </c>
    </row>
    <row r="287" spans="1:106" x14ac:dyDescent="0.2">
      <c r="A287">
        <f>ROW(Source!A93)</f>
        <v>93</v>
      </c>
      <c r="B287">
        <v>28925308</v>
      </c>
      <c r="C287">
        <v>28925871</v>
      </c>
      <c r="D287">
        <v>28419515</v>
      </c>
      <c r="E287">
        <v>1</v>
      </c>
      <c r="F287">
        <v>1</v>
      </c>
      <c r="G287">
        <v>1</v>
      </c>
      <c r="H287">
        <v>1</v>
      </c>
      <c r="I287" t="s">
        <v>361</v>
      </c>
      <c r="J287" t="s">
        <v>719</v>
      </c>
      <c r="K287" t="s">
        <v>362</v>
      </c>
      <c r="L287">
        <v>1191</v>
      </c>
      <c r="N287">
        <v>1013</v>
      </c>
      <c r="O287" t="s">
        <v>360</v>
      </c>
      <c r="P287" t="s">
        <v>360</v>
      </c>
      <c r="Q287">
        <v>1</v>
      </c>
      <c r="W287">
        <v>0</v>
      </c>
      <c r="X287">
        <v>-383101862</v>
      </c>
      <c r="Y287">
        <v>2.95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1</v>
      </c>
      <c r="AJ287">
        <v>1</v>
      </c>
      <c r="AK287">
        <v>18.559999999999999</v>
      </c>
      <c r="AL287">
        <v>1</v>
      </c>
      <c r="AN287">
        <v>0</v>
      </c>
      <c r="AO287">
        <v>1</v>
      </c>
      <c r="AP287">
        <v>0</v>
      </c>
      <c r="AQ287">
        <v>0</v>
      </c>
      <c r="AR287">
        <v>0</v>
      </c>
      <c r="AS287" t="s">
        <v>719</v>
      </c>
      <c r="AT287">
        <v>2.95</v>
      </c>
      <c r="AU287" t="s">
        <v>719</v>
      </c>
      <c r="AV287">
        <v>2</v>
      </c>
      <c r="AW287">
        <v>2</v>
      </c>
      <c r="AX287">
        <v>28925890</v>
      </c>
      <c r="AY287">
        <v>1</v>
      </c>
      <c r="AZ287">
        <v>2048</v>
      </c>
      <c r="BA287">
        <v>291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CX287">
        <f>Y287*Source!I93</f>
        <v>3.6285000000000003</v>
      </c>
      <c r="CY287">
        <f>AD287</f>
        <v>0</v>
      </c>
      <c r="CZ287">
        <f>AH287</f>
        <v>0</v>
      </c>
      <c r="DA287">
        <f>AL287</f>
        <v>1</v>
      </c>
      <c r="DB287">
        <v>0</v>
      </c>
    </row>
    <row r="288" spans="1:106" x14ac:dyDescent="0.2">
      <c r="A288">
        <f>ROW(Source!A93)</f>
        <v>93</v>
      </c>
      <c r="B288">
        <v>28925308</v>
      </c>
      <c r="C288">
        <v>28925871</v>
      </c>
      <c r="D288">
        <v>28336687</v>
      </c>
      <c r="E288">
        <v>1</v>
      </c>
      <c r="F288">
        <v>1</v>
      </c>
      <c r="G288">
        <v>1</v>
      </c>
      <c r="H288">
        <v>2</v>
      </c>
      <c r="I288" t="s">
        <v>479</v>
      </c>
      <c r="J288" t="s">
        <v>480</v>
      </c>
      <c r="K288" t="s">
        <v>481</v>
      </c>
      <c r="L288">
        <v>1368</v>
      </c>
      <c r="N288">
        <v>1011</v>
      </c>
      <c r="O288" t="s">
        <v>366</v>
      </c>
      <c r="P288" t="s">
        <v>366</v>
      </c>
      <c r="Q288">
        <v>1</v>
      </c>
      <c r="W288">
        <v>0</v>
      </c>
      <c r="X288">
        <v>1922779253</v>
      </c>
      <c r="Y288">
        <v>1.6379999999999999</v>
      </c>
      <c r="AA288">
        <v>0</v>
      </c>
      <c r="AB288">
        <v>871.56</v>
      </c>
      <c r="AC288">
        <v>219.75</v>
      </c>
      <c r="AD288">
        <v>0</v>
      </c>
      <c r="AE288">
        <v>0</v>
      </c>
      <c r="AF288">
        <v>113.19</v>
      </c>
      <c r="AG288">
        <v>11.84</v>
      </c>
      <c r="AH288">
        <v>0</v>
      </c>
      <c r="AI288">
        <v>1</v>
      </c>
      <c r="AJ288">
        <v>7.7</v>
      </c>
      <c r="AK288">
        <v>18.559999999999999</v>
      </c>
      <c r="AL288">
        <v>1</v>
      </c>
      <c r="AN288">
        <v>0</v>
      </c>
      <c r="AO288">
        <v>1</v>
      </c>
      <c r="AP288">
        <v>1</v>
      </c>
      <c r="AQ288">
        <v>0</v>
      </c>
      <c r="AR288">
        <v>0</v>
      </c>
      <c r="AS288" t="s">
        <v>719</v>
      </c>
      <c r="AT288">
        <v>2.73</v>
      </c>
      <c r="AU288" t="s">
        <v>63</v>
      </c>
      <c r="AV288">
        <v>0</v>
      </c>
      <c r="AW288">
        <v>2</v>
      </c>
      <c r="AX288">
        <v>28925891</v>
      </c>
      <c r="AY288">
        <v>1</v>
      </c>
      <c r="AZ288">
        <v>0</v>
      </c>
      <c r="BA288">
        <v>292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CX288">
        <f>Y288*Source!I93</f>
        <v>2.0147399999999998</v>
      </c>
      <c r="CY288">
        <f t="shared" ref="CY288:CY293" si="54">AB288</f>
        <v>871.56</v>
      </c>
      <c r="CZ288">
        <f t="shared" ref="CZ288:CZ293" si="55">AF288</f>
        <v>113.19</v>
      </c>
      <c r="DA288">
        <f t="shared" ref="DA288:DA293" si="56">AJ288</f>
        <v>7.7</v>
      </c>
      <c r="DB288">
        <v>0</v>
      </c>
    </row>
    <row r="289" spans="1:106" x14ac:dyDescent="0.2">
      <c r="A289">
        <f>ROW(Source!A93)</f>
        <v>93</v>
      </c>
      <c r="B289">
        <v>28925308</v>
      </c>
      <c r="C289">
        <v>28925871</v>
      </c>
      <c r="D289">
        <v>28337857</v>
      </c>
      <c r="E289">
        <v>1</v>
      </c>
      <c r="F289">
        <v>1</v>
      </c>
      <c r="G289">
        <v>1</v>
      </c>
      <c r="H289">
        <v>2</v>
      </c>
      <c r="I289" t="s">
        <v>488</v>
      </c>
      <c r="J289" t="s">
        <v>489</v>
      </c>
      <c r="K289" t="s">
        <v>490</v>
      </c>
      <c r="L289">
        <v>1368</v>
      </c>
      <c r="N289">
        <v>1011</v>
      </c>
      <c r="O289" t="s">
        <v>366</v>
      </c>
      <c r="P289" t="s">
        <v>366</v>
      </c>
      <c r="Q289">
        <v>1</v>
      </c>
      <c r="W289">
        <v>0</v>
      </c>
      <c r="X289">
        <v>-2019686133</v>
      </c>
      <c r="Y289">
        <v>0.09</v>
      </c>
      <c r="AA289">
        <v>0</v>
      </c>
      <c r="AB289">
        <v>984.52</v>
      </c>
      <c r="AC289">
        <v>219.75</v>
      </c>
      <c r="AD289">
        <v>0</v>
      </c>
      <c r="AE289">
        <v>0</v>
      </c>
      <c r="AF289">
        <v>127.86</v>
      </c>
      <c r="AG289">
        <v>11.84</v>
      </c>
      <c r="AH289">
        <v>0</v>
      </c>
      <c r="AI289">
        <v>1</v>
      </c>
      <c r="AJ289">
        <v>7.7</v>
      </c>
      <c r="AK289">
        <v>18.559999999999999</v>
      </c>
      <c r="AL289">
        <v>1</v>
      </c>
      <c r="AN289">
        <v>0</v>
      </c>
      <c r="AO289">
        <v>1</v>
      </c>
      <c r="AP289">
        <v>1</v>
      </c>
      <c r="AQ289">
        <v>0</v>
      </c>
      <c r="AR289">
        <v>0</v>
      </c>
      <c r="AS289" t="s">
        <v>719</v>
      </c>
      <c r="AT289">
        <v>0.15</v>
      </c>
      <c r="AU289" t="s">
        <v>63</v>
      </c>
      <c r="AV289">
        <v>0</v>
      </c>
      <c r="AW289">
        <v>2</v>
      </c>
      <c r="AX289">
        <v>28925892</v>
      </c>
      <c r="AY289">
        <v>1</v>
      </c>
      <c r="AZ289">
        <v>0</v>
      </c>
      <c r="BA289">
        <v>293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CX289">
        <f>Y289*Source!I93</f>
        <v>0.11069999999999999</v>
      </c>
      <c r="CY289">
        <f t="shared" si="54"/>
        <v>984.52</v>
      </c>
      <c r="CZ289">
        <f t="shared" si="55"/>
        <v>127.86</v>
      </c>
      <c r="DA289">
        <f t="shared" si="56"/>
        <v>7.7</v>
      </c>
      <c r="DB289">
        <v>0</v>
      </c>
    </row>
    <row r="290" spans="1:106" x14ac:dyDescent="0.2">
      <c r="A290">
        <f>ROW(Source!A93)</f>
        <v>93</v>
      </c>
      <c r="B290">
        <v>28925308</v>
      </c>
      <c r="C290">
        <v>28925871</v>
      </c>
      <c r="D290">
        <v>28337866</v>
      </c>
      <c r="E290">
        <v>1</v>
      </c>
      <c r="F290">
        <v>1</v>
      </c>
      <c r="G290">
        <v>1</v>
      </c>
      <c r="H290">
        <v>2</v>
      </c>
      <c r="I290" t="s">
        <v>491</v>
      </c>
      <c r="J290" t="s">
        <v>492</v>
      </c>
      <c r="K290" t="s">
        <v>493</v>
      </c>
      <c r="L290">
        <v>1368</v>
      </c>
      <c r="N290">
        <v>1011</v>
      </c>
      <c r="O290" t="s">
        <v>366</v>
      </c>
      <c r="P290" t="s">
        <v>366</v>
      </c>
      <c r="Q290">
        <v>1</v>
      </c>
      <c r="W290">
        <v>0</v>
      </c>
      <c r="X290">
        <v>1232549298</v>
      </c>
      <c r="Y290">
        <v>0.09</v>
      </c>
      <c r="AA290">
        <v>0</v>
      </c>
      <c r="AB290">
        <v>92.4</v>
      </c>
      <c r="AC290">
        <v>0</v>
      </c>
      <c r="AD290">
        <v>0</v>
      </c>
      <c r="AE290">
        <v>0</v>
      </c>
      <c r="AF290">
        <v>12</v>
      </c>
      <c r="AG290">
        <v>0</v>
      </c>
      <c r="AH290">
        <v>0</v>
      </c>
      <c r="AI290">
        <v>1</v>
      </c>
      <c r="AJ290">
        <v>7.7</v>
      </c>
      <c r="AK290">
        <v>18.559999999999999</v>
      </c>
      <c r="AL290">
        <v>1</v>
      </c>
      <c r="AN290">
        <v>0</v>
      </c>
      <c r="AO290">
        <v>1</v>
      </c>
      <c r="AP290">
        <v>1</v>
      </c>
      <c r="AQ290">
        <v>0</v>
      </c>
      <c r="AR290">
        <v>0</v>
      </c>
      <c r="AS290" t="s">
        <v>719</v>
      </c>
      <c r="AT290">
        <v>0.15</v>
      </c>
      <c r="AU290" t="s">
        <v>63</v>
      </c>
      <c r="AV290">
        <v>0</v>
      </c>
      <c r="AW290">
        <v>2</v>
      </c>
      <c r="AX290">
        <v>28925893</v>
      </c>
      <c r="AY290">
        <v>1</v>
      </c>
      <c r="AZ290">
        <v>0</v>
      </c>
      <c r="BA290">
        <v>294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CX290">
        <f>Y290*Source!I93</f>
        <v>0.11069999999999999</v>
      </c>
      <c r="CY290">
        <f t="shared" si="54"/>
        <v>92.4</v>
      </c>
      <c r="CZ290">
        <f t="shared" si="55"/>
        <v>12</v>
      </c>
      <c r="DA290">
        <f t="shared" si="56"/>
        <v>7.7</v>
      </c>
      <c r="DB290">
        <v>0</v>
      </c>
    </row>
    <row r="291" spans="1:106" x14ac:dyDescent="0.2">
      <c r="A291">
        <f>ROW(Source!A93)</f>
        <v>93</v>
      </c>
      <c r="B291">
        <v>28925308</v>
      </c>
      <c r="C291">
        <v>28925871</v>
      </c>
      <c r="D291">
        <v>28337996</v>
      </c>
      <c r="E291">
        <v>1</v>
      </c>
      <c r="F291">
        <v>1</v>
      </c>
      <c r="G291">
        <v>1</v>
      </c>
      <c r="H291">
        <v>2</v>
      </c>
      <c r="I291" t="s">
        <v>494</v>
      </c>
      <c r="J291" t="s">
        <v>495</v>
      </c>
      <c r="K291" t="s">
        <v>496</v>
      </c>
      <c r="L291">
        <v>1368</v>
      </c>
      <c r="N291">
        <v>1011</v>
      </c>
      <c r="O291" t="s">
        <v>366</v>
      </c>
      <c r="P291" t="s">
        <v>366</v>
      </c>
      <c r="Q291">
        <v>1</v>
      </c>
      <c r="W291">
        <v>0</v>
      </c>
      <c r="X291">
        <v>2006915083</v>
      </c>
      <c r="Y291">
        <v>8.4000000000000005E-2</v>
      </c>
      <c r="AA291">
        <v>0</v>
      </c>
      <c r="AB291">
        <v>57.9</v>
      </c>
      <c r="AC291">
        <v>0</v>
      </c>
      <c r="AD291">
        <v>0</v>
      </c>
      <c r="AE291">
        <v>0</v>
      </c>
      <c r="AF291">
        <v>7.52</v>
      </c>
      <c r="AG291">
        <v>0</v>
      </c>
      <c r="AH291">
        <v>0</v>
      </c>
      <c r="AI291">
        <v>1</v>
      </c>
      <c r="AJ291">
        <v>7.7</v>
      </c>
      <c r="AK291">
        <v>18.559999999999999</v>
      </c>
      <c r="AL291">
        <v>1</v>
      </c>
      <c r="AN291">
        <v>0</v>
      </c>
      <c r="AO291">
        <v>1</v>
      </c>
      <c r="AP291">
        <v>1</v>
      </c>
      <c r="AQ291">
        <v>0</v>
      </c>
      <c r="AR291">
        <v>0</v>
      </c>
      <c r="AS291" t="s">
        <v>719</v>
      </c>
      <c r="AT291">
        <v>0.14000000000000001</v>
      </c>
      <c r="AU291" t="s">
        <v>63</v>
      </c>
      <c r="AV291">
        <v>0</v>
      </c>
      <c r="AW291">
        <v>2</v>
      </c>
      <c r="AX291">
        <v>28925894</v>
      </c>
      <c r="AY291">
        <v>1</v>
      </c>
      <c r="AZ291">
        <v>0</v>
      </c>
      <c r="BA291">
        <v>295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CX291">
        <f>Y291*Source!I93</f>
        <v>0.10332000000000001</v>
      </c>
      <c r="CY291">
        <f t="shared" si="54"/>
        <v>57.9</v>
      </c>
      <c r="CZ291">
        <f t="shared" si="55"/>
        <v>7.52</v>
      </c>
      <c r="DA291">
        <f t="shared" si="56"/>
        <v>7.7</v>
      </c>
      <c r="DB291">
        <v>0</v>
      </c>
    </row>
    <row r="292" spans="1:106" x14ac:dyDescent="0.2">
      <c r="A292">
        <f>ROW(Source!A93)</f>
        <v>93</v>
      </c>
      <c r="B292">
        <v>28925308</v>
      </c>
      <c r="C292">
        <v>28925871</v>
      </c>
      <c r="D292">
        <v>28338136</v>
      </c>
      <c r="E292">
        <v>1</v>
      </c>
      <c r="F292">
        <v>1</v>
      </c>
      <c r="G292">
        <v>1</v>
      </c>
      <c r="H292">
        <v>2</v>
      </c>
      <c r="I292" t="s">
        <v>401</v>
      </c>
      <c r="J292" t="s">
        <v>402</v>
      </c>
      <c r="K292" t="s">
        <v>403</v>
      </c>
      <c r="L292">
        <v>1368</v>
      </c>
      <c r="N292">
        <v>1011</v>
      </c>
      <c r="O292" t="s">
        <v>366</v>
      </c>
      <c r="P292" t="s">
        <v>366</v>
      </c>
      <c r="Q292">
        <v>1</v>
      </c>
      <c r="W292">
        <v>0</v>
      </c>
      <c r="X292">
        <v>-1277097320</v>
      </c>
      <c r="Y292">
        <v>1.494</v>
      </c>
      <c r="AA292">
        <v>0</v>
      </c>
      <c r="AB292">
        <v>66.84</v>
      </c>
      <c r="AC292">
        <v>0</v>
      </c>
      <c r="AD292">
        <v>0</v>
      </c>
      <c r="AE292">
        <v>0</v>
      </c>
      <c r="AF292">
        <v>8.68</v>
      </c>
      <c r="AG292">
        <v>0</v>
      </c>
      <c r="AH292">
        <v>0</v>
      </c>
      <c r="AI292">
        <v>1</v>
      </c>
      <c r="AJ292">
        <v>7.7</v>
      </c>
      <c r="AK292">
        <v>18.559999999999999</v>
      </c>
      <c r="AL292">
        <v>1</v>
      </c>
      <c r="AN292">
        <v>0</v>
      </c>
      <c r="AO292">
        <v>1</v>
      </c>
      <c r="AP292">
        <v>1</v>
      </c>
      <c r="AQ292">
        <v>0</v>
      </c>
      <c r="AR292">
        <v>0</v>
      </c>
      <c r="AS292" t="s">
        <v>719</v>
      </c>
      <c r="AT292">
        <v>2.4900000000000002</v>
      </c>
      <c r="AU292" t="s">
        <v>63</v>
      </c>
      <c r="AV292">
        <v>0</v>
      </c>
      <c r="AW292">
        <v>2</v>
      </c>
      <c r="AX292">
        <v>28925895</v>
      </c>
      <c r="AY292">
        <v>1</v>
      </c>
      <c r="AZ292">
        <v>0</v>
      </c>
      <c r="BA292">
        <v>296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CX292">
        <f>Y292*Source!I93</f>
        <v>1.83762</v>
      </c>
      <c r="CY292">
        <f t="shared" si="54"/>
        <v>66.84</v>
      </c>
      <c r="CZ292">
        <f t="shared" si="55"/>
        <v>8.68</v>
      </c>
      <c r="DA292">
        <f t="shared" si="56"/>
        <v>7.7</v>
      </c>
      <c r="DB292">
        <v>0</v>
      </c>
    </row>
    <row r="293" spans="1:106" x14ac:dyDescent="0.2">
      <c r="A293">
        <f>ROW(Source!A93)</f>
        <v>93</v>
      </c>
      <c r="B293">
        <v>28925308</v>
      </c>
      <c r="C293">
        <v>28925871</v>
      </c>
      <c r="D293">
        <v>28338781</v>
      </c>
      <c r="E293">
        <v>1</v>
      </c>
      <c r="F293">
        <v>1</v>
      </c>
      <c r="G293">
        <v>1</v>
      </c>
      <c r="H293">
        <v>2</v>
      </c>
      <c r="I293" t="s">
        <v>497</v>
      </c>
      <c r="J293" t="s">
        <v>498</v>
      </c>
      <c r="K293" t="s">
        <v>499</v>
      </c>
      <c r="L293">
        <v>1368</v>
      </c>
      <c r="N293">
        <v>1011</v>
      </c>
      <c r="O293" t="s">
        <v>366</v>
      </c>
      <c r="P293" t="s">
        <v>366</v>
      </c>
      <c r="Q293">
        <v>1</v>
      </c>
      <c r="W293">
        <v>0</v>
      </c>
      <c r="X293">
        <v>1984034196</v>
      </c>
      <c r="Y293">
        <v>4.2000000000000003E-2</v>
      </c>
      <c r="AA293">
        <v>0</v>
      </c>
      <c r="AB293">
        <v>142.37</v>
      </c>
      <c r="AC293">
        <v>188.01</v>
      </c>
      <c r="AD293">
        <v>0</v>
      </c>
      <c r="AE293">
        <v>0</v>
      </c>
      <c r="AF293">
        <v>18.489999999999998</v>
      </c>
      <c r="AG293">
        <v>10.130000000000001</v>
      </c>
      <c r="AH293">
        <v>0</v>
      </c>
      <c r="AI293">
        <v>1</v>
      </c>
      <c r="AJ293">
        <v>7.7</v>
      </c>
      <c r="AK293">
        <v>18.559999999999999</v>
      </c>
      <c r="AL293">
        <v>1</v>
      </c>
      <c r="AN293">
        <v>0</v>
      </c>
      <c r="AO293">
        <v>1</v>
      </c>
      <c r="AP293">
        <v>1</v>
      </c>
      <c r="AQ293">
        <v>0</v>
      </c>
      <c r="AR293">
        <v>0</v>
      </c>
      <c r="AS293" t="s">
        <v>719</v>
      </c>
      <c r="AT293">
        <v>7.0000000000000007E-2</v>
      </c>
      <c r="AU293" t="s">
        <v>63</v>
      </c>
      <c r="AV293">
        <v>0</v>
      </c>
      <c r="AW293">
        <v>2</v>
      </c>
      <c r="AX293">
        <v>28925896</v>
      </c>
      <c r="AY293">
        <v>1</v>
      </c>
      <c r="AZ293">
        <v>0</v>
      </c>
      <c r="BA293">
        <v>297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X293">
        <f>Y293*Source!I93</f>
        <v>5.1660000000000005E-2</v>
      </c>
      <c r="CY293">
        <f t="shared" si="54"/>
        <v>142.37</v>
      </c>
      <c r="CZ293">
        <f t="shared" si="55"/>
        <v>18.489999999999998</v>
      </c>
      <c r="DA293">
        <f t="shared" si="56"/>
        <v>7.7</v>
      </c>
      <c r="DB293">
        <v>0</v>
      </c>
    </row>
    <row r="294" spans="1:106" x14ac:dyDescent="0.2">
      <c r="A294">
        <f>ROW(Source!A93)</f>
        <v>93</v>
      </c>
      <c r="B294">
        <v>28925308</v>
      </c>
      <c r="C294">
        <v>28925871</v>
      </c>
      <c r="D294">
        <v>28251457</v>
      </c>
      <c r="E294">
        <v>1</v>
      </c>
      <c r="F294">
        <v>1</v>
      </c>
      <c r="G294">
        <v>1</v>
      </c>
      <c r="H294">
        <v>3</v>
      </c>
      <c r="I294" t="s">
        <v>500</v>
      </c>
      <c r="J294" t="s">
        <v>501</v>
      </c>
      <c r="K294" t="s">
        <v>502</v>
      </c>
      <c r="L294">
        <v>1339</v>
      </c>
      <c r="N294">
        <v>1007</v>
      </c>
      <c r="O294" t="s">
        <v>742</v>
      </c>
      <c r="P294" t="s">
        <v>742</v>
      </c>
      <c r="Q294">
        <v>1</v>
      </c>
      <c r="W294">
        <v>0</v>
      </c>
      <c r="X294">
        <v>-1718793076</v>
      </c>
      <c r="Y294">
        <v>0</v>
      </c>
      <c r="AA294">
        <v>121.97</v>
      </c>
      <c r="AB294">
        <v>0</v>
      </c>
      <c r="AC294">
        <v>0</v>
      </c>
      <c r="AD294">
        <v>0</v>
      </c>
      <c r="AE294">
        <v>23.41</v>
      </c>
      <c r="AF294">
        <v>0</v>
      </c>
      <c r="AG294">
        <v>0</v>
      </c>
      <c r="AH294">
        <v>0</v>
      </c>
      <c r="AI294">
        <v>5.21</v>
      </c>
      <c r="AJ294">
        <v>1</v>
      </c>
      <c r="AK294">
        <v>1</v>
      </c>
      <c r="AL294">
        <v>1</v>
      </c>
      <c r="AN294">
        <v>0</v>
      </c>
      <c r="AO294">
        <v>1</v>
      </c>
      <c r="AP294">
        <v>1</v>
      </c>
      <c r="AQ294">
        <v>0</v>
      </c>
      <c r="AR294">
        <v>0</v>
      </c>
      <c r="AS294" t="s">
        <v>719</v>
      </c>
      <c r="AT294">
        <v>0.08</v>
      </c>
      <c r="AU294" t="s">
        <v>758</v>
      </c>
      <c r="AV294">
        <v>0</v>
      </c>
      <c r="AW294">
        <v>2</v>
      </c>
      <c r="AX294">
        <v>28925897</v>
      </c>
      <c r="AY294">
        <v>1</v>
      </c>
      <c r="AZ294">
        <v>0</v>
      </c>
      <c r="BA294">
        <v>298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CX294">
        <f>Y294*Source!I93</f>
        <v>0</v>
      </c>
      <c r="CY294">
        <f t="shared" ref="CY294:CY302" si="57">AA294</f>
        <v>121.97</v>
      </c>
      <c r="CZ294">
        <f t="shared" ref="CZ294:CZ302" si="58">AE294</f>
        <v>23.41</v>
      </c>
      <c r="DA294">
        <f t="shared" ref="DA294:DA302" si="59">AI294</f>
        <v>5.21</v>
      </c>
      <c r="DB294">
        <v>0</v>
      </c>
    </row>
    <row r="295" spans="1:106" x14ac:dyDescent="0.2">
      <c r="A295">
        <f>ROW(Source!A93)</f>
        <v>93</v>
      </c>
      <c r="B295">
        <v>28925308</v>
      </c>
      <c r="C295">
        <v>28925871</v>
      </c>
      <c r="D295">
        <v>28251479</v>
      </c>
      <c r="E295">
        <v>1</v>
      </c>
      <c r="F295">
        <v>1</v>
      </c>
      <c r="G295">
        <v>1</v>
      </c>
      <c r="H295">
        <v>3</v>
      </c>
      <c r="I295" t="s">
        <v>503</v>
      </c>
      <c r="J295" t="s">
        <v>504</v>
      </c>
      <c r="K295" t="s">
        <v>505</v>
      </c>
      <c r="L295">
        <v>1339</v>
      </c>
      <c r="N295">
        <v>1007</v>
      </c>
      <c r="O295" t="s">
        <v>742</v>
      </c>
      <c r="P295" t="s">
        <v>742</v>
      </c>
      <c r="Q295">
        <v>1</v>
      </c>
      <c r="W295">
        <v>0</v>
      </c>
      <c r="X295">
        <v>1597319531</v>
      </c>
      <c r="Y295">
        <v>0</v>
      </c>
      <c r="AA295">
        <v>45.8</v>
      </c>
      <c r="AB295">
        <v>0</v>
      </c>
      <c r="AC295">
        <v>0</v>
      </c>
      <c r="AD295">
        <v>0</v>
      </c>
      <c r="AE295">
        <v>8.7899999999999991</v>
      </c>
      <c r="AF295">
        <v>0</v>
      </c>
      <c r="AG295">
        <v>0</v>
      </c>
      <c r="AH295">
        <v>0</v>
      </c>
      <c r="AI295">
        <v>5.21</v>
      </c>
      <c r="AJ295">
        <v>1</v>
      </c>
      <c r="AK295">
        <v>1</v>
      </c>
      <c r="AL295">
        <v>1</v>
      </c>
      <c r="AN295">
        <v>0</v>
      </c>
      <c r="AO295">
        <v>1</v>
      </c>
      <c r="AP295">
        <v>1</v>
      </c>
      <c r="AQ295">
        <v>0</v>
      </c>
      <c r="AR295">
        <v>0</v>
      </c>
      <c r="AS295" t="s">
        <v>719</v>
      </c>
      <c r="AT295">
        <v>1.64</v>
      </c>
      <c r="AU295" t="s">
        <v>758</v>
      </c>
      <c r="AV295">
        <v>0</v>
      </c>
      <c r="AW295">
        <v>2</v>
      </c>
      <c r="AX295">
        <v>28925898</v>
      </c>
      <c r="AY295">
        <v>1</v>
      </c>
      <c r="AZ295">
        <v>0</v>
      </c>
      <c r="BA295">
        <v>299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CX295">
        <f>Y295*Source!I93</f>
        <v>0</v>
      </c>
      <c r="CY295">
        <f t="shared" si="57"/>
        <v>45.8</v>
      </c>
      <c r="CZ295">
        <f t="shared" si="58"/>
        <v>8.7899999999999991</v>
      </c>
      <c r="DA295">
        <f t="shared" si="59"/>
        <v>5.21</v>
      </c>
      <c r="DB295">
        <v>0</v>
      </c>
    </row>
    <row r="296" spans="1:106" x14ac:dyDescent="0.2">
      <c r="A296">
        <f>ROW(Source!A93)</f>
        <v>93</v>
      </c>
      <c r="B296">
        <v>28925308</v>
      </c>
      <c r="C296">
        <v>28925871</v>
      </c>
      <c r="D296">
        <v>28251486</v>
      </c>
      <c r="E296">
        <v>1</v>
      </c>
      <c r="F296">
        <v>1</v>
      </c>
      <c r="G296">
        <v>1</v>
      </c>
      <c r="H296">
        <v>3</v>
      </c>
      <c r="I296" t="s">
        <v>506</v>
      </c>
      <c r="J296" t="s">
        <v>507</v>
      </c>
      <c r="K296" t="s">
        <v>508</v>
      </c>
      <c r="L296">
        <v>1346</v>
      </c>
      <c r="N296">
        <v>1009</v>
      </c>
      <c r="O296" t="s">
        <v>509</v>
      </c>
      <c r="P296" t="s">
        <v>509</v>
      </c>
      <c r="Q296">
        <v>1</v>
      </c>
      <c r="W296">
        <v>0</v>
      </c>
      <c r="X296">
        <v>-1411127917</v>
      </c>
      <c r="Y296">
        <v>0</v>
      </c>
      <c r="AA296">
        <v>23.29</v>
      </c>
      <c r="AB296">
        <v>0</v>
      </c>
      <c r="AC296">
        <v>0</v>
      </c>
      <c r="AD296">
        <v>0</v>
      </c>
      <c r="AE296">
        <v>4.47</v>
      </c>
      <c r="AF296">
        <v>0</v>
      </c>
      <c r="AG296">
        <v>0</v>
      </c>
      <c r="AH296">
        <v>0</v>
      </c>
      <c r="AI296">
        <v>5.21</v>
      </c>
      <c r="AJ296">
        <v>1</v>
      </c>
      <c r="AK296">
        <v>1</v>
      </c>
      <c r="AL296">
        <v>1</v>
      </c>
      <c r="AN296">
        <v>0</v>
      </c>
      <c r="AO296">
        <v>1</v>
      </c>
      <c r="AP296">
        <v>1</v>
      </c>
      <c r="AQ296">
        <v>0</v>
      </c>
      <c r="AR296">
        <v>0</v>
      </c>
      <c r="AS296" t="s">
        <v>719</v>
      </c>
      <c r="AT296">
        <v>0.47</v>
      </c>
      <c r="AU296" t="s">
        <v>758</v>
      </c>
      <c r="AV296">
        <v>0</v>
      </c>
      <c r="AW296">
        <v>2</v>
      </c>
      <c r="AX296">
        <v>28925899</v>
      </c>
      <c r="AY296">
        <v>1</v>
      </c>
      <c r="AZ296">
        <v>0</v>
      </c>
      <c r="BA296">
        <v>300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CX296">
        <f>Y296*Source!I93</f>
        <v>0</v>
      </c>
      <c r="CY296">
        <f t="shared" si="57"/>
        <v>23.29</v>
      </c>
      <c r="CZ296">
        <f t="shared" si="58"/>
        <v>4.47</v>
      </c>
      <c r="DA296">
        <f t="shared" si="59"/>
        <v>5.21</v>
      </c>
      <c r="DB296">
        <v>0</v>
      </c>
    </row>
    <row r="297" spans="1:106" x14ac:dyDescent="0.2">
      <c r="A297">
        <f>ROW(Source!A93)</f>
        <v>93</v>
      </c>
      <c r="B297">
        <v>28925308</v>
      </c>
      <c r="C297">
        <v>28925871</v>
      </c>
      <c r="D297">
        <v>28254721</v>
      </c>
      <c r="E297">
        <v>1</v>
      </c>
      <c r="F297">
        <v>1</v>
      </c>
      <c r="G297">
        <v>1</v>
      </c>
      <c r="H297">
        <v>3</v>
      </c>
      <c r="I297" t="s">
        <v>510</v>
      </c>
      <c r="J297" t="s">
        <v>511</v>
      </c>
      <c r="K297" t="s">
        <v>512</v>
      </c>
      <c r="L297">
        <v>1348</v>
      </c>
      <c r="N297">
        <v>1009</v>
      </c>
      <c r="O297" t="s">
        <v>61</v>
      </c>
      <c r="P297" t="s">
        <v>61</v>
      </c>
      <c r="Q297">
        <v>1000</v>
      </c>
      <c r="W297">
        <v>0</v>
      </c>
      <c r="X297">
        <v>-1204589871</v>
      </c>
      <c r="Y297">
        <v>0</v>
      </c>
      <c r="AA297">
        <v>66815.539999999994</v>
      </c>
      <c r="AB297">
        <v>0</v>
      </c>
      <c r="AC297">
        <v>0</v>
      </c>
      <c r="AD297">
        <v>0</v>
      </c>
      <c r="AE297">
        <v>12824.48</v>
      </c>
      <c r="AF297">
        <v>0</v>
      </c>
      <c r="AG297">
        <v>0</v>
      </c>
      <c r="AH297">
        <v>0</v>
      </c>
      <c r="AI297">
        <v>5.21</v>
      </c>
      <c r="AJ297">
        <v>1</v>
      </c>
      <c r="AK297">
        <v>1</v>
      </c>
      <c r="AL297">
        <v>1</v>
      </c>
      <c r="AN297">
        <v>0</v>
      </c>
      <c r="AO297">
        <v>1</v>
      </c>
      <c r="AP297">
        <v>1</v>
      </c>
      <c r="AQ297">
        <v>0</v>
      </c>
      <c r="AR297">
        <v>0</v>
      </c>
      <c r="AS297" t="s">
        <v>719</v>
      </c>
      <c r="AT297">
        <v>1.24E-3</v>
      </c>
      <c r="AU297" t="s">
        <v>758</v>
      </c>
      <c r="AV297">
        <v>0</v>
      </c>
      <c r="AW297">
        <v>2</v>
      </c>
      <c r="AX297">
        <v>28925900</v>
      </c>
      <c r="AY297">
        <v>1</v>
      </c>
      <c r="AZ297">
        <v>0</v>
      </c>
      <c r="BA297">
        <v>301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CX297">
        <f>Y297*Source!I93</f>
        <v>0</v>
      </c>
      <c r="CY297">
        <f t="shared" si="57"/>
        <v>66815.539999999994</v>
      </c>
      <c r="CZ297">
        <f t="shared" si="58"/>
        <v>12824.48</v>
      </c>
      <c r="DA297">
        <f t="shared" si="59"/>
        <v>5.21</v>
      </c>
      <c r="DB297">
        <v>0</v>
      </c>
    </row>
    <row r="298" spans="1:106" x14ac:dyDescent="0.2">
      <c r="A298">
        <f>ROW(Source!A93)</f>
        <v>93</v>
      </c>
      <c r="B298">
        <v>28925308</v>
      </c>
      <c r="C298">
        <v>28925871</v>
      </c>
      <c r="D298">
        <v>28276411</v>
      </c>
      <c r="E298">
        <v>1</v>
      </c>
      <c r="F298">
        <v>1</v>
      </c>
      <c r="G298">
        <v>1</v>
      </c>
      <c r="H298">
        <v>3</v>
      </c>
      <c r="I298" t="s">
        <v>513</v>
      </c>
      <c r="J298" t="s">
        <v>514</v>
      </c>
      <c r="K298" t="s">
        <v>515</v>
      </c>
      <c r="L298">
        <v>1348</v>
      </c>
      <c r="N298">
        <v>1009</v>
      </c>
      <c r="O298" t="s">
        <v>61</v>
      </c>
      <c r="P298" t="s">
        <v>61</v>
      </c>
      <c r="Q298">
        <v>1000</v>
      </c>
      <c r="W298">
        <v>0</v>
      </c>
      <c r="X298">
        <v>-1377340231</v>
      </c>
      <c r="Y298">
        <v>0</v>
      </c>
      <c r="AA298">
        <v>53016.07</v>
      </c>
      <c r="AB298">
        <v>0</v>
      </c>
      <c r="AC298">
        <v>0</v>
      </c>
      <c r="AD298">
        <v>0</v>
      </c>
      <c r="AE298">
        <v>10175.83</v>
      </c>
      <c r="AF298">
        <v>0</v>
      </c>
      <c r="AG298">
        <v>0</v>
      </c>
      <c r="AH298">
        <v>0</v>
      </c>
      <c r="AI298">
        <v>5.21</v>
      </c>
      <c r="AJ298">
        <v>1</v>
      </c>
      <c r="AK298">
        <v>1</v>
      </c>
      <c r="AL298">
        <v>1</v>
      </c>
      <c r="AN298">
        <v>0</v>
      </c>
      <c r="AO298">
        <v>1</v>
      </c>
      <c r="AP298">
        <v>1</v>
      </c>
      <c r="AQ298">
        <v>0</v>
      </c>
      <c r="AR298">
        <v>0</v>
      </c>
      <c r="AS298" t="s">
        <v>719</v>
      </c>
      <c r="AT298">
        <v>0.01</v>
      </c>
      <c r="AU298" t="s">
        <v>758</v>
      </c>
      <c r="AV298">
        <v>0</v>
      </c>
      <c r="AW298">
        <v>2</v>
      </c>
      <c r="AX298">
        <v>28925901</v>
      </c>
      <c r="AY298">
        <v>1</v>
      </c>
      <c r="AZ298">
        <v>0</v>
      </c>
      <c r="BA298">
        <v>302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CX298">
        <f>Y298*Source!I93</f>
        <v>0</v>
      </c>
      <c r="CY298">
        <f t="shared" si="57"/>
        <v>53016.07</v>
      </c>
      <c r="CZ298">
        <f t="shared" si="58"/>
        <v>10175.83</v>
      </c>
      <c r="DA298">
        <f t="shared" si="59"/>
        <v>5.21</v>
      </c>
      <c r="DB298">
        <v>0</v>
      </c>
    </row>
    <row r="299" spans="1:106" x14ac:dyDescent="0.2">
      <c r="A299">
        <f>ROW(Source!A93)</f>
        <v>93</v>
      </c>
      <c r="B299">
        <v>28925308</v>
      </c>
      <c r="C299">
        <v>28925871</v>
      </c>
      <c r="D299">
        <v>28279355</v>
      </c>
      <c r="E299">
        <v>1</v>
      </c>
      <c r="F299">
        <v>1</v>
      </c>
      <c r="G299">
        <v>1</v>
      </c>
      <c r="H299">
        <v>3</v>
      </c>
      <c r="I299" t="s">
        <v>516</v>
      </c>
      <c r="J299" t="s">
        <v>517</v>
      </c>
      <c r="K299" t="s">
        <v>526</v>
      </c>
      <c r="L299">
        <v>1348</v>
      </c>
      <c r="N299">
        <v>1009</v>
      </c>
      <c r="O299" t="s">
        <v>61</v>
      </c>
      <c r="P299" t="s">
        <v>61</v>
      </c>
      <c r="Q299">
        <v>1000</v>
      </c>
      <c r="W299">
        <v>0</v>
      </c>
      <c r="X299">
        <v>-1448781914</v>
      </c>
      <c r="Y299">
        <v>0</v>
      </c>
      <c r="AA299">
        <v>38757.61</v>
      </c>
      <c r="AB299">
        <v>0</v>
      </c>
      <c r="AC299">
        <v>0</v>
      </c>
      <c r="AD299">
        <v>0</v>
      </c>
      <c r="AE299">
        <v>7439.08</v>
      </c>
      <c r="AF299">
        <v>0</v>
      </c>
      <c r="AG299">
        <v>0</v>
      </c>
      <c r="AH299">
        <v>0</v>
      </c>
      <c r="AI299">
        <v>5.21</v>
      </c>
      <c r="AJ299">
        <v>1</v>
      </c>
      <c r="AK299">
        <v>1</v>
      </c>
      <c r="AL299">
        <v>1</v>
      </c>
      <c r="AN299">
        <v>0</v>
      </c>
      <c r="AO299">
        <v>1</v>
      </c>
      <c r="AP299">
        <v>1</v>
      </c>
      <c r="AQ299">
        <v>0</v>
      </c>
      <c r="AR299">
        <v>0</v>
      </c>
      <c r="AS299" t="s">
        <v>719</v>
      </c>
      <c r="AT299">
        <v>0.01</v>
      </c>
      <c r="AU299" t="s">
        <v>758</v>
      </c>
      <c r="AV299">
        <v>0</v>
      </c>
      <c r="AW299">
        <v>2</v>
      </c>
      <c r="AX299">
        <v>28925902</v>
      </c>
      <c r="AY299">
        <v>1</v>
      </c>
      <c r="AZ299">
        <v>0</v>
      </c>
      <c r="BA299">
        <v>303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CX299">
        <f>Y299*Source!I93</f>
        <v>0</v>
      </c>
      <c r="CY299">
        <f t="shared" si="57"/>
        <v>38757.61</v>
      </c>
      <c r="CZ299">
        <f t="shared" si="58"/>
        <v>7439.08</v>
      </c>
      <c r="DA299">
        <f t="shared" si="59"/>
        <v>5.21</v>
      </c>
      <c r="DB299">
        <v>0</v>
      </c>
    </row>
    <row r="300" spans="1:106" x14ac:dyDescent="0.2">
      <c r="A300">
        <f>ROW(Source!A93)</f>
        <v>93</v>
      </c>
      <c r="B300">
        <v>28925308</v>
      </c>
      <c r="C300">
        <v>28925871</v>
      </c>
      <c r="D300">
        <v>28279427</v>
      </c>
      <c r="E300">
        <v>1</v>
      </c>
      <c r="F300">
        <v>1</v>
      </c>
      <c r="G300">
        <v>1</v>
      </c>
      <c r="H300">
        <v>3</v>
      </c>
      <c r="I300" t="s">
        <v>527</v>
      </c>
      <c r="J300" t="s">
        <v>528</v>
      </c>
      <c r="K300" t="s">
        <v>529</v>
      </c>
      <c r="L300">
        <v>1348</v>
      </c>
      <c r="N300">
        <v>1009</v>
      </c>
      <c r="O300" t="s">
        <v>61</v>
      </c>
      <c r="P300" t="s">
        <v>61</v>
      </c>
      <c r="Q300">
        <v>1000</v>
      </c>
      <c r="W300">
        <v>0</v>
      </c>
      <c r="X300">
        <v>-1728450025</v>
      </c>
      <c r="Y300">
        <v>0</v>
      </c>
      <c r="AA300">
        <v>27837.55</v>
      </c>
      <c r="AB300">
        <v>0</v>
      </c>
      <c r="AC300">
        <v>0</v>
      </c>
      <c r="AD300">
        <v>0</v>
      </c>
      <c r="AE300">
        <v>5343.1</v>
      </c>
      <c r="AF300">
        <v>0</v>
      </c>
      <c r="AG300">
        <v>0</v>
      </c>
      <c r="AH300">
        <v>0</v>
      </c>
      <c r="AI300">
        <v>5.21</v>
      </c>
      <c r="AJ300">
        <v>1</v>
      </c>
      <c r="AK300">
        <v>1</v>
      </c>
      <c r="AL300">
        <v>1</v>
      </c>
      <c r="AN300">
        <v>0</v>
      </c>
      <c r="AO300">
        <v>1</v>
      </c>
      <c r="AP300">
        <v>1</v>
      </c>
      <c r="AQ300">
        <v>0</v>
      </c>
      <c r="AR300">
        <v>0</v>
      </c>
      <c r="AS300" t="s">
        <v>719</v>
      </c>
      <c r="AT300">
        <v>0.01</v>
      </c>
      <c r="AU300" t="s">
        <v>758</v>
      </c>
      <c r="AV300">
        <v>0</v>
      </c>
      <c r="AW300">
        <v>2</v>
      </c>
      <c r="AX300">
        <v>28925903</v>
      </c>
      <c r="AY300">
        <v>1</v>
      </c>
      <c r="AZ300">
        <v>0</v>
      </c>
      <c r="BA300">
        <v>304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X300">
        <f>Y300*Source!I93</f>
        <v>0</v>
      </c>
      <c r="CY300">
        <f t="shared" si="57"/>
        <v>27837.55</v>
      </c>
      <c r="CZ300">
        <f t="shared" si="58"/>
        <v>5343.1</v>
      </c>
      <c r="DA300">
        <f t="shared" si="59"/>
        <v>5.21</v>
      </c>
      <c r="DB300">
        <v>0</v>
      </c>
    </row>
    <row r="301" spans="1:106" x14ac:dyDescent="0.2">
      <c r="A301">
        <f>ROW(Source!A93)</f>
        <v>93</v>
      </c>
      <c r="B301">
        <v>28925308</v>
      </c>
      <c r="C301">
        <v>28925871</v>
      </c>
      <c r="D301">
        <v>28324742</v>
      </c>
      <c r="E301">
        <v>1</v>
      </c>
      <c r="F301">
        <v>1</v>
      </c>
      <c r="G301">
        <v>1</v>
      </c>
      <c r="H301">
        <v>3</v>
      </c>
      <c r="I301" t="s">
        <v>530</v>
      </c>
      <c r="J301" t="s">
        <v>531</v>
      </c>
      <c r="K301" t="s">
        <v>532</v>
      </c>
      <c r="L301">
        <v>1354</v>
      </c>
      <c r="N301">
        <v>1010</v>
      </c>
      <c r="O301" t="s">
        <v>106</v>
      </c>
      <c r="P301" t="s">
        <v>106</v>
      </c>
      <c r="Q301">
        <v>1</v>
      </c>
      <c r="W301">
        <v>0</v>
      </c>
      <c r="X301">
        <v>576468319</v>
      </c>
      <c r="Y301">
        <v>0</v>
      </c>
      <c r="AA301">
        <v>265.35000000000002</v>
      </c>
      <c r="AB301">
        <v>0</v>
      </c>
      <c r="AC301">
        <v>0</v>
      </c>
      <c r="AD301">
        <v>0</v>
      </c>
      <c r="AE301">
        <v>50.93</v>
      </c>
      <c r="AF301">
        <v>0</v>
      </c>
      <c r="AG301">
        <v>0</v>
      </c>
      <c r="AH301">
        <v>0</v>
      </c>
      <c r="AI301">
        <v>5.21</v>
      </c>
      <c r="AJ301">
        <v>1</v>
      </c>
      <c r="AK301">
        <v>1</v>
      </c>
      <c r="AL301">
        <v>1</v>
      </c>
      <c r="AN301">
        <v>0</v>
      </c>
      <c r="AO301">
        <v>1</v>
      </c>
      <c r="AP301">
        <v>1</v>
      </c>
      <c r="AQ301">
        <v>0</v>
      </c>
      <c r="AR301">
        <v>0</v>
      </c>
      <c r="AS301" t="s">
        <v>719</v>
      </c>
      <c r="AT301">
        <v>9</v>
      </c>
      <c r="AU301" t="s">
        <v>758</v>
      </c>
      <c r="AV301">
        <v>0</v>
      </c>
      <c r="AW301">
        <v>2</v>
      </c>
      <c r="AX301">
        <v>28925904</v>
      </c>
      <c r="AY301">
        <v>1</v>
      </c>
      <c r="AZ301">
        <v>0</v>
      </c>
      <c r="BA301">
        <v>305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CX301">
        <f>Y301*Source!I93</f>
        <v>0</v>
      </c>
      <c r="CY301">
        <f t="shared" si="57"/>
        <v>265.35000000000002</v>
      </c>
      <c r="CZ301">
        <f t="shared" si="58"/>
        <v>50.93</v>
      </c>
      <c r="DA301">
        <f t="shared" si="59"/>
        <v>5.21</v>
      </c>
      <c r="DB301">
        <v>0</v>
      </c>
    </row>
    <row r="302" spans="1:106" x14ac:dyDescent="0.2">
      <c r="A302">
        <f>ROW(Source!A93)</f>
        <v>93</v>
      </c>
      <c r="B302">
        <v>28925308</v>
      </c>
      <c r="C302">
        <v>28925871</v>
      </c>
      <c r="D302">
        <v>28247531</v>
      </c>
      <c r="E302">
        <v>21</v>
      </c>
      <c r="F302">
        <v>1</v>
      </c>
      <c r="G302">
        <v>1</v>
      </c>
      <c r="H302">
        <v>3</v>
      </c>
      <c r="I302" t="s">
        <v>533</v>
      </c>
      <c r="J302" t="s">
        <v>719</v>
      </c>
      <c r="K302" t="s">
        <v>534</v>
      </c>
      <c r="L302">
        <v>1374</v>
      </c>
      <c r="N302">
        <v>1013</v>
      </c>
      <c r="O302" t="s">
        <v>535</v>
      </c>
      <c r="P302" t="s">
        <v>535</v>
      </c>
      <c r="Q302">
        <v>1</v>
      </c>
      <c r="W302">
        <v>0</v>
      </c>
      <c r="X302">
        <v>-1731369543</v>
      </c>
      <c r="Y302">
        <v>0</v>
      </c>
      <c r="AA302">
        <v>1</v>
      </c>
      <c r="AB302">
        <v>0</v>
      </c>
      <c r="AC302">
        <v>0</v>
      </c>
      <c r="AD302">
        <v>0</v>
      </c>
      <c r="AE302">
        <v>1</v>
      </c>
      <c r="AF302">
        <v>0</v>
      </c>
      <c r="AG302">
        <v>0</v>
      </c>
      <c r="AH302">
        <v>0</v>
      </c>
      <c r="AI302">
        <v>1</v>
      </c>
      <c r="AJ302">
        <v>1</v>
      </c>
      <c r="AK302">
        <v>1</v>
      </c>
      <c r="AL302">
        <v>1</v>
      </c>
      <c r="AN302">
        <v>0</v>
      </c>
      <c r="AO302">
        <v>1</v>
      </c>
      <c r="AP302">
        <v>1</v>
      </c>
      <c r="AQ302">
        <v>0</v>
      </c>
      <c r="AR302">
        <v>0</v>
      </c>
      <c r="AS302" t="s">
        <v>719</v>
      </c>
      <c r="AT302">
        <v>3.18</v>
      </c>
      <c r="AU302" t="s">
        <v>758</v>
      </c>
      <c r="AV302">
        <v>0</v>
      </c>
      <c r="AW302">
        <v>2</v>
      </c>
      <c r="AX302">
        <v>28925905</v>
      </c>
      <c r="AY302">
        <v>1</v>
      </c>
      <c r="AZ302">
        <v>0</v>
      </c>
      <c r="BA302">
        <v>306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CX302">
        <f>Y302*Source!I93</f>
        <v>0</v>
      </c>
      <c r="CY302">
        <f t="shared" si="57"/>
        <v>1</v>
      </c>
      <c r="CZ302">
        <f t="shared" si="58"/>
        <v>1</v>
      </c>
      <c r="DA302">
        <f t="shared" si="59"/>
        <v>1</v>
      </c>
      <c r="DB302">
        <v>0</v>
      </c>
    </row>
    <row r="303" spans="1:106" x14ac:dyDescent="0.2">
      <c r="A303">
        <f>ROW(Source!A94)</f>
        <v>94</v>
      </c>
      <c r="B303">
        <v>28925307</v>
      </c>
      <c r="C303">
        <v>28925906</v>
      </c>
      <c r="D303">
        <v>28425676</v>
      </c>
      <c r="E303">
        <v>1</v>
      </c>
      <c r="F303">
        <v>1</v>
      </c>
      <c r="G303">
        <v>1</v>
      </c>
      <c r="H303">
        <v>1</v>
      </c>
      <c r="I303" t="s">
        <v>536</v>
      </c>
      <c r="J303" t="s">
        <v>719</v>
      </c>
      <c r="K303" t="s">
        <v>537</v>
      </c>
      <c r="L303">
        <v>1191</v>
      </c>
      <c r="N303">
        <v>1013</v>
      </c>
      <c r="O303" t="s">
        <v>360</v>
      </c>
      <c r="P303" t="s">
        <v>360</v>
      </c>
      <c r="Q303">
        <v>1</v>
      </c>
      <c r="W303">
        <v>0</v>
      </c>
      <c r="X303">
        <v>-1853062777</v>
      </c>
      <c r="Y303">
        <v>11.1</v>
      </c>
      <c r="AA303">
        <v>0</v>
      </c>
      <c r="AB303">
        <v>0</v>
      </c>
      <c r="AC303">
        <v>0</v>
      </c>
      <c r="AD303">
        <v>8.59</v>
      </c>
      <c r="AE303">
        <v>0</v>
      </c>
      <c r="AF303">
        <v>0</v>
      </c>
      <c r="AG303">
        <v>0</v>
      </c>
      <c r="AH303">
        <v>8.59</v>
      </c>
      <c r="AI303">
        <v>1</v>
      </c>
      <c r="AJ303">
        <v>1</v>
      </c>
      <c r="AK303">
        <v>1</v>
      </c>
      <c r="AL303">
        <v>1</v>
      </c>
      <c r="AN303">
        <v>0</v>
      </c>
      <c r="AO303">
        <v>1</v>
      </c>
      <c r="AP303">
        <v>1</v>
      </c>
      <c r="AQ303">
        <v>0</v>
      </c>
      <c r="AR303">
        <v>0</v>
      </c>
      <c r="AS303" t="s">
        <v>719</v>
      </c>
      <c r="AT303">
        <v>18.5</v>
      </c>
      <c r="AU303" t="s">
        <v>63</v>
      </c>
      <c r="AV303">
        <v>1</v>
      </c>
      <c r="AW303">
        <v>2</v>
      </c>
      <c r="AX303">
        <v>28925924</v>
      </c>
      <c r="AY303">
        <v>1</v>
      </c>
      <c r="AZ303">
        <v>0</v>
      </c>
      <c r="BA303">
        <v>307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CX303">
        <f>Y303*Source!I94</f>
        <v>12.764999999999999</v>
      </c>
      <c r="CY303">
        <f>AD303</f>
        <v>8.59</v>
      </c>
      <c r="CZ303">
        <f>AH303</f>
        <v>8.59</v>
      </c>
      <c r="DA303">
        <f>AL303</f>
        <v>1</v>
      </c>
      <c r="DB303">
        <v>0</v>
      </c>
    </row>
    <row r="304" spans="1:106" x14ac:dyDescent="0.2">
      <c r="A304">
        <f>ROW(Source!A94)</f>
        <v>94</v>
      </c>
      <c r="B304">
        <v>28925307</v>
      </c>
      <c r="C304">
        <v>28925906</v>
      </c>
      <c r="D304">
        <v>28419515</v>
      </c>
      <c r="E304">
        <v>1</v>
      </c>
      <c r="F304">
        <v>1</v>
      </c>
      <c r="G304">
        <v>1</v>
      </c>
      <c r="H304">
        <v>1</v>
      </c>
      <c r="I304" t="s">
        <v>361</v>
      </c>
      <c r="J304" t="s">
        <v>719</v>
      </c>
      <c r="K304" t="s">
        <v>362</v>
      </c>
      <c r="L304">
        <v>1191</v>
      </c>
      <c r="N304">
        <v>1013</v>
      </c>
      <c r="O304" t="s">
        <v>360</v>
      </c>
      <c r="P304" t="s">
        <v>360</v>
      </c>
      <c r="Q304">
        <v>1</v>
      </c>
      <c r="W304">
        <v>0</v>
      </c>
      <c r="X304">
        <v>-383101862</v>
      </c>
      <c r="Y304">
        <v>2.95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1</v>
      </c>
      <c r="AJ304">
        <v>1</v>
      </c>
      <c r="AK304">
        <v>1</v>
      </c>
      <c r="AL304">
        <v>1</v>
      </c>
      <c r="AN304">
        <v>0</v>
      </c>
      <c r="AO304">
        <v>1</v>
      </c>
      <c r="AP304">
        <v>0</v>
      </c>
      <c r="AQ304">
        <v>0</v>
      </c>
      <c r="AR304">
        <v>0</v>
      </c>
      <c r="AS304" t="s">
        <v>719</v>
      </c>
      <c r="AT304">
        <v>2.95</v>
      </c>
      <c r="AU304" t="s">
        <v>719</v>
      </c>
      <c r="AV304">
        <v>2</v>
      </c>
      <c r="AW304">
        <v>2</v>
      </c>
      <c r="AX304">
        <v>28925925</v>
      </c>
      <c r="AY304">
        <v>1</v>
      </c>
      <c r="AZ304">
        <v>2048</v>
      </c>
      <c r="BA304">
        <v>308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CX304">
        <f>Y304*Source!I94</f>
        <v>3.3925000000000001</v>
      </c>
      <c r="CY304">
        <f>AD304</f>
        <v>0</v>
      </c>
      <c r="CZ304">
        <f>AH304</f>
        <v>0</v>
      </c>
      <c r="DA304">
        <f>AL304</f>
        <v>1</v>
      </c>
      <c r="DB304">
        <v>0</v>
      </c>
    </row>
    <row r="305" spans="1:106" x14ac:dyDescent="0.2">
      <c r="A305">
        <f>ROW(Source!A94)</f>
        <v>94</v>
      </c>
      <c r="B305">
        <v>28925307</v>
      </c>
      <c r="C305">
        <v>28925906</v>
      </c>
      <c r="D305">
        <v>28336687</v>
      </c>
      <c r="E305">
        <v>1</v>
      </c>
      <c r="F305">
        <v>1</v>
      </c>
      <c r="G305">
        <v>1</v>
      </c>
      <c r="H305">
        <v>2</v>
      </c>
      <c r="I305" t="s">
        <v>479</v>
      </c>
      <c r="J305" t="s">
        <v>480</v>
      </c>
      <c r="K305" t="s">
        <v>481</v>
      </c>
      <c r="L305">
        <v>1368</v>
      </c>
      <c r="N305">
        <v>1011</v>
      </c>
      <c r="O305" t="s">
        <v>366</v>
      </c>
      <c r="P305" t="s">
        <v>366</v>
      </c>
      <c r="Q305">
        <v>1</v>
      </c>
      <c r="W305">
        <v>0</v>
      </c>
      <c r="X305">
        <v>1922779253</v>
      </c>
      <c r="Y305">
        <v>1.6379999999999999</v>
      </c>
      <c r="AA305">
        <v>0</v>
      </c>
      <c r="AB305">
        <v>113.19</v>
      </c>
      <c r="AC305">
        <v>11.84</v>
      </c>
      <c r="AD305">
        <v>0</v>
      </c>
      <c r="AE305">
        <v>0</v>
      </c>
      <c r="AF305">
        <v>113.19</v>
      </c>
      <c r="AG305">
        <v>11.84</v>
      </c>
      <c r="AH305">
        <v>0</v>
      </c>
      <c r="AI305">
        <v>1</v>
      </c>
      <c r="AJ305">
        <v>1</v>
      </c>
      <c r="AK305">
        <v>1</v>
      </c>
      <c r="AL305">
        <v>1</v>
      </c>
      <c r="AN305">
        <v>0</v>
      </c>
      <c r="AO305">
        <v>1</v>
      </c>
      <c r="AP305">
        <v>1</v>
      </c>
      <c r="AQ305">
        <v>0</v>
      </c>
      <c r="AR305">
        <v>0</v>
      </c>
      <c r="AS305" t="s">
        <v>719</v>
      </c>
      <c r="AT305">
        <v>2.73</v>
      </c>
      <c r="AU305" t="s">
        <v>63</v>
      </c>
      <c r="AV305">
        <v>0</v>
      </c>
      <c r="AW305">
        <v>2</v>
      </c>
      <c r="AX305">
        <v>28925926</v>
      </c>
      <c r="AY305">
        <v>1</v>
      </c>
      <c r="AZ305">
        <v>0</v>
      </c>
      <c r="BA305">
        <v>309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CX305">
        <f>Y305*Source!I94</f>
        <v>1.8836999999999997</v>
      </c>
      <c r="CY305">
        <f t="shared" ref="CY305:CY310" si="60">AB305</f>
        <v>113.19</v>
      </c>
      <c r="CZ305">
        <f t="shared" ref="CZ305:CZ310" si="61">AF305</f>
        <v>113.19</v>
      </c>
      <c r="DA305">
        <f t="shared" ref="DA305:DA310" si="62">AJ305</f>
        <v>1</v>
      </c>
      <c r="DB305">
        <v>0</v>
      </c>
    </row>
    <row r="306" spans="1:106" x14ac:dyDescent="0.2">
      <c r="A306">
        <f>ROW(Source!A94)</f>
        <v>94</v>
      </c>
      <c r="B306">
        <v>28925307</v>
      </c>
      <c r="C306">
        <v>28925906</v>
      </c>
      <c r="D306">
        <v>28337857</v>
      </c>
      <c r="E306">
        <v>1</v>
      </c>
      <c r="F306">
        <v>1</v>
      </c>
      <c r="G306">
        <v>1</v>
      </c>
      <c r="H306">
        <v>2</v>
      </c>
      <c r="I306" t="s">
        <v>488</v>
      </c>
      <c r="J306" t="s">
        <v>489</v>
      </c>
      <c r="K306" t="s">
        <v>490</v>
      </c>
      <c r="L306">
        <v>1368</v>
      </c>
      <c r="N306">
        <v>1011</v>
      </c>
      <c r="O306" t="s">
        <v>366</v>
      </c>
      <c r="P306" t="s">
        <v>366</v>
      </c>
      <c r="Q306">
        <v>1</v>
      </c>
      <c r="W306">
        <v>0</v>
      </c>
      <c r="X306">
        <v>-2019686133</v>
      </c>
      <c r="Y306">
        <v>0.09</v>
      </c>
      <c r="AA306">
        <v>0</v>
      </c>
      <c r="AB306">
        <v>127.86</v>
      </c>
      <c r="AC306">
        <v>11.84</v>
      </c>
      <c r="AD306">
        <v>0</v>
      </c>
      <c r="AE306">
        <v>0</v>
      </c>
      <c r="AF306">
        <v>127.86</v>
      </c>
      <c r="AG306">
        <v>11.84</v>
      </c>
      <c r="AH306">
        <v>0</v>
      </c>
      <c r="AI306">
        <v>1</v>
      </c>
      <c r="AJ306">
        <v>1</v>
      </c>
      <c r="AK306">
        <v>1</v>
      </c>
      <c r="AL306">
        <v>1</v>
      </c>
      <c r="AN306">
        <v>0</v>
      </c>
      <c r="AO306">
        <v>1</v>
      </c>
      <c r="AP306">
        <v>1</v>
      </c>
      <c r="AQ306">
        <v>0</v>
      </c>
      <c r="AR306">
        <v>0</v>
      </c>
      <c r="AS306" t="s">
        <v>719</v>
      </c>
      <c r="AT306">
        <v>0.15</v>
      </c>
      <c r="AU306" t="s">
        <v>63</v>
      </c>
      <c r="AV306">
        <v>0</v>
      </c>
      <c r="AW306">
        <v>2</v>
      </c>
      <c r="AX306">
        <v>28925927</v>
      </c>
      <c r="AY306">
        <v>1</v>
      </c>
      <c r="AZ306">
        <v>0</v>
      </c>
      <c r="BA306">
        <v>310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CX306">
        <f>Y306*Source!I94</f>
        <v>0.10349999999999999</v>
      </c>
      <c r="CY306">
        <f t="shared" si="60"/>
        <v>127.86</v>
      </c>
      <c r="CZ306">
        <f t="shared" si="61"/>
        <v>127.86</v>
      </c>
      <c r="DA306">
        <f t="shared" si="62"/>
        <v>1</v>
      </c>
      <c r="DB306">
        <v>0</v>
      </c>
    </row>
    <row r="307" spans="1:106" x14ac:dyDescent="0.2">
      <c r="A307">
        <f>ROW(Source!A94)</f>
        <v>94</v>
      </c>
      <c r="B307">
        <v>28925307</v>
      </c>
      <c r="C307">
        <v>28925906</v>
      </c>
      <c r="D307">
        <v>28337866</v>
      </c>
      <c r="E307">
        <v>1</v>
      </c>
      <c r="F307">
        <v>1</v>
      </c>
      <c r="G307">
        <v>1</v>
      </c>
      <c r="H307">
        <v>2</v>
      </c>
      <c r="I307" t="s">
        <v>491</v>
      </c>
      <c r="J307" t="s">
        <v>492</v>
      </c>
      <c r="K307" t="s">
        <v>493</v>
      </c>
      <c r="L307">
        <v>1368</v>
      </c>
      <c r="N307">
        <v>1011</v>
      </c>
      <c r="O307" t="s">
        <v>366</v>
      </c>
      <c r="P307" t="s">
        <v>366</v>
      </c>
      <c r="Q307">
        <v>1</v>
      </c>
      <c r="W307">
        <v>0</v>
      </c>
      <c r="X307">
        <v>1232549298</v>
      </c>
      <c r="Y307">
        <v>0.09</v>
      </c>
      <c r="AA307">
        <v>0</v>
      </c>
      <c r="AB307">
        <v>12</v>
      </c>
      <c r="AC307">
        <v>0</v>
      </c>
      <c r="AD307">
        <v>0</v>
      </c>
      <c r="AE307">
        <v>0</v>
      </c>
      <c r="AF307">
        <v>12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N307">
        <v>0</v>
      </c>
      <c r="AO307">
        <v>1</v>
      </c>
      <c r="AP307">
        <v>1</v>
      </c>
      <c r="AQ307">
        <v>0</v>
      </c>
      <c r="AR307">
        <v>0</v>
      </c>
      <c r="AS307" t="s">
        <v>719</v>
      </c>
      <c r="AT307">
        <v>0.15</v>
      </c>
      <c r="AU307" t="s">
        <v>63</v>
      </c>
      <c r="AV307">
        <v>0</v>
      </c>
      <c r="AW307">
        <v>2</v>
      </c>
      <c r="AX307">
        <v>28925928</v>
      </c>
      <c r="AY307">
        <v>1</v>
      </c>
      <c r="AZ307">
        <v>0</v>
      </c>
      <c r="BA307">
        <v>311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X307">
        <f>Y307*Source!I94</f>
        <v>0.10349999999999999</v>
      </c>
      <c r="CY307">
        <f t="shared" si="60"/>
        <v>12</v>
      </c>
      <c r="CZ307">
        <f t="shared" si="61"/>
        <v>12</v>
      </c>
      <c r="DA307">
        <f t="shared" si="62"/>
        <v>1</v>
      </c>
      <c r="DB307">
        <v>0</v>
      </c>
    </row>
    <row r="308" spans="1:106" x14ac:dyDescent="0.2">
      <c r="A308">
        <f>ROW(Source!A94)</f>
        <v>94</v>
      </c>
      <c r="B308">
        <v>28925307</v>
      </c>
      <c r="C308">
        <v>28925906</v>
      </c>
      <c r="D308">
        <v>28337996</v>
      </c>
      <c r="E308">
        <v>1</v>
      </c>
      <c r="F308">
        <v>1</v>
      </c>
      <c r="G308">
        <v>1</v>
      </c>
      <c r="H308">
        <v>2</v>
      </c>
      <c r="I308" t="s">
        <v>494</v>
      </c>
      <c r="J308" t="s">
        <v>495</v>
      </c>
      <c r="K308" t="s">
        <v>496</v>
      </c>
      <c r="L308">
        <v>1368</v>
      </c>
      <c r="N308">
        <v>1011</v>
      </c>
      <c r="O308" t="s">
        <v>366</v>
      </c>
      <c r="P308" t="s">
        <v>366</v>
      </c>
      <c r="Q308">
        <v>1</v>
      </c>
      <c r="W308">
        <v>0</v>
      </c>
      <c r="X308">
        <v>2006915083</v>
      </c>
      <c r="Y308">
        <v>8.4000000000000005E-2</v>
      </c>
      <c r="AA308">
        <v>0</v>
      </c>
      <c r="AB308">
        <v>7.52</v>
      </c>
      <c r="AC308">
        <v>0</v>
      </c>
      <c r="AD308">
        <v>0</v>
      </c>
      <c r="AE308">
        <v>0</v>
      </c>
      <c r="AF308">
        <v>7.52</v>
      </c>
      <c r="AG308">
        <v>0</v>
      </c>
      <c r="AH308">
        <v>0</v>
      </c>
      <c r="AI308">
        <v>1</v>
      </c>
      <c r="AJ308">
        <v>1</v>
      </c>
      <c r="AK308">
        <v>1</v>
      </c>
      <c r="AL308">
        <v>1</v>
      </c>
      <c r="AN308">
        <v>0</v>
      </c>
      <c r="AO308">
        <v>1</v>
      </c>
      <c r="AP308">
        <v>1</v>
      </c>
      <c r="AQ308">
        <v>0</v>
      </c>
      <c r="AR308">
        <v>0</v>
      </c>
      <c r="AS308" t="s">
        <v>719</v>
      </c>
      <c r="AT308">
        <v>0.14000000000000001</v>
      </c>
      <c r="AU308" t="s">
        <v>63</v>
      </c>
      <c r="AV308">
        <v>0</v>
      </c>
      <c r="AW308">
        <v>2</v>
      </c>
      <c r="AX308">
        <v>28925929</v>
      </c>
      <c r="AY308">
        <v>1</v>
      </c>
      <c r="AZ308">
        <v>0</v>
      </c>
      <c r="BA308">
        <v>312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CX308">
        <f>Y308*Source!I94</f>
        <v>9.6600000000000005E-2</v>
      </c>
      <c r="CY308">
        <f t="shared" si="60"/>
        <v>7.52</v>
      </c>
      <c r="CZ308">
        <f t="shared" si="61"/>
        <v>7.52</v>
      </c>
      <c r="DA308">
        <f t="shared" si="62"/>
        <v>1</v>
      </c>
      <c r="DB308">
        <v>0</v>
      </c>
    </row>
    <row r="309" spans="1:106" x14ac:dyDescent="0.2">
      <c r="A309">
        <f>ROW(Source!A94)</f>
        <v>94</v>
      </c>
      <c r="B309">
        <v>28925307</v>
      </c>
      <c r="C309">
        <v>28925906</v>
      </c>
      <c r="D309">
        <v>28338136</v>
      </c>
      <c r="E309">
        <v>1</v>
      </c>
      <c r="F309">
        <v>1</v>
      </c>
      <c r="G309">
        <v>1</v>
      </c>
      <c r="H309">
        <v>2</v>
      </c>
      <c r="I309" t="s">
        <v>401</v>
      </c>
      <c r="J309" t="s">
        <v>402</v>
      </c>
      <c r="K309" t="s">
        <v>403</v>
      </c>
      <c r="L309">
        <v>1368</v>
      </c>
      <c r="N309">
        <v>1011</v>
      </c>
      <c r="O309" t="s">
        <v>366</v>
      </c>
      <c r="P309" t="s">
        <v>366</v>
      </c>
      <c r="Q309">
        <v>1</v>
      </c>
      <c r="W309">
        <v>0</v>
      </c>
      <c r="X309">
        <v>-1277097320</v>
      </c>
      <c r="Y309">
        <v>1.494</v>
      </c>
      <c r="AA309">
        <v>0</v>
      </c>
      <c r="AB309">
        <v>8.68</v>
      </c>
      <c r="AC309">
        <v>0</v>
      </c>
      <c r="AD309">
        <v>0</v>
      </c>
      <c r="AE309">
        <v>0</v>
      </c>
      <c r="AF309">
        <v>8.68</v>
      </c>
      <c r="AG309">
        <v>0</v>
      </c>
      <c r="AH309">
        <v>0</v>
      </c>
      <c r="AI309">
        <v>1</v>
      </c>
      <c r="AJ309">
        <v>1</v>
      </c>
      <c r="AK309">
        <v>1</v>
      </c>
      <c r="AL309">
        <v>1</v>
      </c>
      <c r="AN309">
        <v>0</v>
      </c>
      <c r="AO309">
        <v>1</v>
      </c>
      <c r="AP309">
        <v>1</v>
      </c>
      <c r="AQ309">
        <v>0</v>
      </c>
      <c r="AR309">
        <v>0</v>
      </c>
      <c r="AS309" t="s">
        <v>719</v>
      </c>
      <c r="AT309">
        <v>2.4900000000000002</v>
      </c>
      <c r="AU309" t="s">
        <v>63</v>
      </c>
      <c r="AV309">
        <v>0</v>
      </c>
      <c r="AW309">
        <v>2</v>
      </c>
      <c r="AX309">
        <v>28925930</v>
      </c>
      <c r="AY309">
        <v>1</v>
      </c>
      <c r="AZ309">
        <v>0</v>
      </c>
      <c r="BA309">
        <v>313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CX309">
        <f>Y309*Source!I94</f>
        <v>1.7181</v>
      </c>
      <c r="CY309">
        <f t="shared" si="60"/>
        <v>8.68</v>
      </c>
      <c r="CZ309">
        <f t="shared" si="61"/>
        <v>8.68</v>
      </c>
      <c r="DA309">
        <f t="shared" si="62"/>
        <v>1</v>
      </c>
      <c r="DB309">
        <v>0</v>
      </c>
    </row>
    <row r="310" spans="1:106" x14ac:dyDescent="0.2">
      <c r="A310">
        <f>ROW(Source!A94)</f>
        <v>94</v>
      </c>
      <c r="B310">
        <v>28925307</v>
      </c>
      <c r="C310">
        <v>28925906</v>
      </c>
      <c r="D310">
        <v>28338781</v>
      </c>
      <c r="E310">
        <v>1</v>
      </c>
      <c r="F310">
        <v>1</v>
      </c>
      <c r="G310">
        <v>1</v>
      </c>
      <c r="H310">
        <v>2</v>
      </c>
      <c r="I310" t="s">
        <v>497</v>
      </c>
      <c r="J310" t="s">
        <v>498</v>
      </c>
      <c r="K310" t="s">
        <v>499</v>
      </c>
      <c r="L310">
        <v>1368</v>
      </c>
      <c r="N310">
        <v>1011</v>
      </c>
      <c r="O310" t="s">
        <v>366</v>
      </c>
      <c r="P310" t="s">
        <v>366</v>
      </c>
      <c r="Q310">
        <v>1</v>
      </c>
      <c r="W310">
        <v>0</v>
      </c>
      <c r="X310">
        <v>1984034196</v>
      </c>
      <c r="Y310">
        <v>4.2000000000000003E-2</v>
      </c>
      <c r="AA310">
        <v>0</v>
      </c>
      <c r="AB310">
        <v>18.489999999999998</v>
      </c>
      <c r="AC310">
        <v>10.130000000000001</v>
      </c>
      <c r="AD310">
        <v>0</v>
      </c>
      <c r="AE310">
        <v>0</v>
      </c>
      <c r="AF310">
        <v>18.489999999999998</v>
      </c>
      <c r="AG310">
        <v>10.130000000000001</v>
      </c>
      <c r="AH310">
        <v>0</v>
      </c>
      <c r="AI310">
        <v>1</v>
      </c>
      <c r="AJ310">
        <v>1</v>
      </c>
      <c r="AK310">
        <v>1</v>
      </c>
      <c r="AL310">
        <v>1</v>
      </c>
      <c r="AN310">
        <v>0</v>
      </c>
      <c r="AO310">
        <v>1</v>
      </c>
      <c r="AP310">
        <v>1</v>
      </c>
      <c r="AQ310">
        <v>0</v>
      </c>
      <c r="AR310">
        <v>0</v>
      </c>
      <c r="AS310" t="s">
        <v>719</v>
      </c>
      <c r="AT310">
        <v>7.0000000000000007E-2</v>
      </c>
      <c r="AU310" t="s">
        <v>63</v>
      </c>
      <c r="AV310">
        <v>0</v>
      </c>
      <c r="AW310">
        <v>2</v>
      </c>
      <c r="AX310">
        <v>28925931</v>
      </c>
      <c r="AY310">
        <v>1</v>
      </c>
      <c r="AZ310">
        <v>0</v>
      </c>
      <c r="BA310">
        <v>314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CX310">
        <f>Y310*Source!I94</f>
        <v>4.8300000000000003E-2</v>
      </c>
      <c r="CY310">
        <f t="shared" si="60"/>
        <v>18.489999999999998</v>
      </c>
      <c r="CZ310">
        <f t="shared" si="61"/>
        <v>18.489999999999998</v>
      </c>
      <c r="DA310">
        <f t="shared" si="62"/>
        <v>1</v>
      </c>
      <c r="DB310">
        <v>0</v>
      </c>
    </row>
    <row r="311" spans="1:106" x14ac:dyDescent="0.2">
      <c r="A311">
        <f>ROW(Source!A94)</f>
        <v>94</v>
      </c>
      <c r="B311">
        <v>28925307</v>
      </c>
      <c r="C311">
        <v>28925906</v>
      </c>
      <c r="D311">
        <v>28251457</v>
      </c>
      <c r="E311">
        <v>1</v>
      </c>
      <c r="F311">
        <v>1</v>
      </c>
      <c r="G311">
        <v>1</v>
      </c>
      <c r="H311">
        <v>3</v>
      </c>
      <c r="I311" t="s">
        <v>500</v>
      </c>
      <c r="J311" t="s">
        <v>501</v>
      </c>
      <c r="K311" t="s">
        <v>502</v>
      </c>
      <c r="L311">
        <v>1339</v>
      </c>
      <c r="N311">
        <v>1007</v>
      </c>
      <c r="O311" t="s">
        <v>742</v>
      </c>
      <c r="P311" t="s">
        <v>742</v>
      </c>
      <c r="Q311">
        <v>1</v>
      </c>
      <c r="W311">
        <v>0</v>
      </c>
      <c r="X311">
        <v>-1718793076</v>
      </c>
      <c r="Y311">
        <v>0</v>
      </c>
      <c r="AA311">
        <v>23.41</v>
      </c>
      <c r="AB311">
        <v>0</v>
      </c>
      <c r="AC311">
        <v>0</v>
      </c>
      <c r="AD311">
        <v>0</v>
      </c>
      <c r="AE311">
        <v>23.41</v>
      </c>
      <c r="AF311">
        <v>0</v>
      </c>
      <c r="AG311">
        <v>0</v>
      </c>
      <c r="AH311">
        <v>0</v>
      </c>
      <c r="AI311">
        <v>1</v>
      </c>
      <c r="AJ311">
        <v>1</v>
      </c>
      <c r="AK311">
        <v>1</v>
      </c>
      <c r="AL311">
        <v>1</v>
      </c>
      <c r="AN311">
        <v>0</v>
      </c>
      <c r="AO311">
        <v>1</v>
      </c>
      <c r="AP311">
        <v>1</v>
      </c>
      <c r="AQ311">
        <v>0</v>
      </c>
      <c r="AR311">
        <v>0</v>
      </c>
      <c r="AS311" t="s">
        <v>719</v>
      </c>
      <c r="AT311">
        <v>0.08</v>
      </c>
      <c r="AU311" t="s">
        <v>758</v>
      </c>
      <c r="AV311">
        <v>0</v>
      </c>
      <c r="AW311">
        <v>2</v>
      </c>
      <c r="AX311">
        <v>28925932</v>
      </c>
      <c r="AY311">
        <v>1</v>
      </c>
      <c r="AZ311">
        <v>0</v>
      </c>
      <c r="BA311">
        <v>315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CX311">
        <f>Y311*Source!I94</f>
        <v>0</v>
      </c>
      <c r="CY311">
        <f t="shared" ref="CY311:CY319" si="63">AA311</f>
        <v>23.41</v>
      </c>
      <c r="CZ311">
        <f t="shared" ref="CZ311:CZ319" si="64">AE311</f>
        <v>23.41</v>
      </c>
      <c r="DA311">
        <f t="shared" ref="DA311:DA319" si="65">AI311</f>
        <v>1</v>
      </c>
      <c r="DB311">
        <v>0</v>
      </c>
    </row>
    <row r="312" spans="1:106" x14ac:dyDescent="0.2">
      <c r="A312">
        <f>ROW(Source!A94)</f>
        <v>94</v>
      </c>
      <c r="B312">
        <v>28925307</v>
      </c>
      <c r="C312">
        <v>28925906</v>
      </c>
      <c r="D312">
        <v>28251479</v>
      </c>
      <c r="E312">
        <v>1</v>
      </c>
      <c r="F312">
        <v>1</v>
      </c>
      <c r="G312">
        <v>1</v>
      </c>
      <c r="H312">
        <v>3</v>
      </c>
      <c r="I312" t="s">
        <v>503</v>
      </c>
      <c r="J312" t="s">
        <v>504</v>
      </c>
      <c r="K312" t="s">
        <v>505</v>
      </c>
      <c r="L312">
        <v>1339</v>
      </c>
      <c r="N312">
        <v>1007</v>
      </c>
      <c r="O312" t="s">
        <v>742</v>
      </c>
      <c r="P312" t="s">
        <v>742</v>
      </c>
      <c r="Q312">
        <v>1</v>
      </c>
      <c r="W312">
        <v>0</v>
      </c>
      <c r="X312">
        <v>1597319531</v>
      </c>
      <c r="Y312">
        <v>0</v>
      </c>
      <c r="AA312">
        <v>8.7899999999999991</v>
      </c>
      <c r="AB312">
        <v>0</v>
      </c>
      <c r="AC312">
        <v>0</v>
      </c>
      <c r="AD312">
        <v>0</v>
      </c>
      <c r="AE312">
        <v>8.7899999999999991</v>
      </c>
      <c r="AF312">
        <v>0</v>
      </c>
      <c r="AG312">
        <v>0</v>
      </c>
      <c r="AH312">
        <v>0</v>
      </c>
      <c r="AI312">
        <v>1</v>
      </c>
      <c r="AJ312">
        <v>1</v>
      </c>
      <c r="AK312">
        <v>1</v>
      </c>
      <c r="AL312">
        <v>1</v>
      </c>
      <c r="AN312">
        <v>0</v>
      </c>
      <c r="AO312">
        <v>1</v>
      </c>
      <c r="AP312">
        <v>1</v>
      </c>
      <c r="AQ312">
        <v>0</v>
      </c>
      <c r="AR312">
        <v>0</v>
      </c>
      <c r="AS312" t="s">
        <v>719</v>
      </c>
      <c r="AT312">
        <v>1.64</v>
      </c>
      <c r="AU312" t="s">
        <v>758</v>
      </c>
      <c r="AV312">
        <v>0</v>
      </c>
      <c r="AW312">
        <v>2</v>
      </c>
      <c r="AX312">
        <v>28925933</v>
      </c>
      <c r="AY312">
        <v>1</v>
      </c>
      <c r="AZ312">
        <v>0</v>
      </c>
      <c r="BA312">
        <v>316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CX312">
        <f>Y312*Source!I94</f>
        <v>0</v>
      </c>
      <c r="CY312">
        <f t="shared" si="63"/>
        <v>8.7899999999999991</v>
      </c>
      <c r="CZ312">
        <f t="shared" si="64"/>
        <v>8.7899999999999991</v>
      </c>
      <c r="DA312">
        <f t="shared" si="65"/>
        <v>1</v>
      </c>
      <c r="DB312">
        <v>0</v>
      </c>
    </row>
    <row r="313" spans="1:106" x14ac:dyDescent="0.2">
      <c r="A313">
        <f>ROW(Source!A94)</f>
        <v>94</v>
      </c>
      <c r="B313">
        <v>28925307</v>
      </c>
      <c r="C313">
        <v>28925906</v>
      </c>
      <c r="D313">
        <v>28251486</v>
      </c>
      <c r="E313">
        <v>1</v>
      </c>
      <c r="F313">
        <v>1</v>
      </c>
      <c r="G313">
        <v>1</v>
      </c>
      <c r="H313">
        <v>3</v>
      </c>
      <c r="I313" t="s">
        <v>506</v>
      </c>
      <c r="J313" t="s">
        <v>507</v>
      </c>
      <c r="K313" t="s">
        <v>508</v>
      </c>
      <c r="L313">
        <v>1346</v>
      </c>
      <c r="N313">
        <v>1009</v>
      </c>
      <c r="O313" t="s">
        <v>509</v>
      </c>
      <c r="P313" t="s">
        <v>509</v>
      </c>
      <c r="Q313">
        <v>1</v>
      </c>
      <c r="W313">
        <v>0</v>
      </c>
      <c r="X313">
        <v>-1411127917</v>
      </c>
      <c r="Y313">
        <v>0</v>
      </c>
      <c r="AA313">
        <v>4.47</v>
      </c>
      <c r="AB313">
        <v>0</v>
      </c>
      <c r="AC313">
        <v>0</v>
      </c>
      <c r="AD313">
        <v>0</v>
      </c>
      <c r="AE313">
        <v>4.47</v>
      </c>
      <c r="AF313">
        <v>0</v>
      </c>
      <c r="AG313">
        <v>0</v>
      </c>
      <c r="AH313">
        <v>0</v>
      </c>
      <c r="AI313">
        <v>1</v>
      </c>
      <c r="AJ313">
        <v>1</v>
      </c>
      <c r="AK313">
        <v>1</v>
      </c>
      <c r="AL313">
        <v>1</v>
      </c>
      <c r="AN313">
        <v>0</v>
      </c>
      <c r="AO313">
        <v>1</v>
      </c>
      <c r="AP313">
        <v>1</v>
      </c>
      <c r="AQ313">
        <v>0</v>
      </c>
      <c r="AR313">
        <v>0</v>
      </c>
      <c r="AS313" t="s">
        <v>719</v>
      </c>
      <c r="AT313">
        <v>0.47</v>
      </c>
      <c r="AU313" t="s">
        <v>758</v>
      </c>
      <c r="AV313">
        <v>0</v>
      </c>
      <c r="AW313">
        <v>2</v>
      </c>
      <c r="AX313">
        <v>28925934</v>
      </c>
      <c r="AY313">
        <v>1</v>
      </c>
      <c r="AZ313">
        <v>0</v>
      </c>
      <c r="BA313">
        <v>317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CX313">
        <f>Y313*Source!I94</f>
        <v>0</v>
      </c>
      <c r="CY313">
        <f t="shared" si="63"/>
        <v>4.47</v>
      </c>
      <c r="CZ313">
        <f t="shared" si="64"/>
        <v>4.47</v>
      </c>
      <c r="DA313">
        <f t="shared" si="65"/>
        <v>1</v>
      </c>
      <c r="DB313">
        <v>0</v>
      </c>
    </row>
    <row r="314" spans="1:106" x14ac:dyDescent="0.2">
      <c r="A314">
        <f>ROW(Source!A94)</f>
        <v>94</v>
      </c>
      <c r="B314">
        <v>28925307</v>
      </c>
      <c r="C314">
        <v>28925906</v>
      </c>
      <c r="D314">
        <v>28254721</v>
      </c>
      <c r="E314">
        <v>1</v>
      </c>
      <c r="F314">
        <v>1</v>
      </c>
      <c r="G314">
        <v>1</v>
      </c>
      <c r="H314">
        <v>3</v>
      </c>
      <c r="I314" t="s">
        <v>510</v>
      </c>
      <c r="J314" t="s">
        <v>511</v>
      </c>
      <c r="K314" t="s">
        <v>512</v>
      </c>
      <c r="L314">
        <v>1348</v>
      </c>
      <c r="N314">
        <v>1009</v>
      </c>
      <c r="O314" t="s">
        <v>61</v>
      </c>
      <c r="P314" t="s">
        <v>61</v>
      </c>
      <c r="Q314">
        <v>1000</v>
      </c>
      <c r="W314">
        <v>0</v>
      </c>
      <c r="X314">
        <v>-1204589871</v>
      </c>
      <c r="Y314">
        <v>0</v>
      </c>
      <c r="AA314">
        <v>12824.48</v>
      </c>
      <c r="AB314">
        <v>0</v>
      </c>
      <c r="AC314">
        <v>0</v>
      </c>
      <c r="AD314">
        <v>0</v>
      </c>
      <c r="AE314">
        <v>12824.48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N314">
        <v>0</v>
      </c>
      <c r="AO314">
        <v>1</v>
      </c>
      <c r="AP314">
        <v>1</v>
      </c>
      <c r="AQ314">
        <v>0</v>
      </c>
      <c r="AR314">
        <v>0</v>
      </c>
      <c r="AS314" t="s">
        <v>719</v>
      </c>
      <c r="AT314">
        <v>1.24E-3</v>
      </c>
      <c r="AU314" t="s">
        <v>758</v>
      </c>
      <c r="AV314">
        <v>0</v>
      </c>
      <c r="AW314">
        <v>2</v>
      </c>
      <c r="AX314">
        <v>28925935</v>
      </c>
      <c r="AY314">
        <v>1</v>
      </c>
      <c r="AZ314">
        <v>0</v>
      </c>
      <c r="BA314">
        <v>318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X314">
        <f>Y314*Source!I94</f>
        <v>0</v>
      </c>
      <c r="CY314">
        <f t="shared" si="63"/>
        <v>12824.48</v>
      </c>
      <c r="CZ314">
        <f t="shared" si="64"/>
        <v>12824.48</v>
      </c>
      <c r="DA314">
        <f t="shared" si="65"/>
        <v>1</v>
      </c>
      <c r="DB314">
        <v>0</v>
      </c>
    </row>
    <row r="315" spans="1:106" x14ac:dyDescent="0.2">
      <c r="A315">
        <f>ROW(Source!A94)</f>
        <v>94</v>
      </c>
      <c r="B315">
        <v>28925307</v>
      </c>
      <c r="C315">
        <v>28925906</v>
      </c>
      <c r="D315">
        <v>28276411</v>
      </c>
      <c r="E315">
        <v>1</v>
      </c>
      <c r="F315">
        <v>1</v>
      </c>
      <c r="G315">
        <v>1</v>
      </c>
      <c r="H315">
        <v>3</v>
      </c>
      <c r="I315" t="s">
        <v>513</v>
      </c>
      <c r="J315" t="s">
        <v>514</v>
      </c>
      <c r="K315" t="s">
        <v>515</v>
      </c>
      <c r="L315">
        <v>1348</v>
      </c>
      <c r="N315">
        <v>1009</v>
      </c>
      <c r="O315" t="s">
        <v>61</v>
      </c>
      <c r="P315" t="s">
        <v>61</v>
      </c>
      <c r="Q315">
        <v>1000</v>
      </c>
      <c r="W315">
        <v>0</v>
      </c>
      <c r="X315">
        <v>-1377340231</v>
      </c>
      <c r="Y315">
        <v>0</v>
      </c>
      <c r="AA315">
        <v>10175.83</v>
      </c>
      <c r="AB315">
        <v>0</v>
      </c>
      <c r="AC315">
        <v>0</v>
      </c>
      <c r="AD315">
        <v>0</v>
      </c>
      <c r="AE315">
        <v>10175.83</v>
      </c>
      <c r="AF315">
        <v>0</v>
      </c>
      <c r="AG315">
        <v>0</v>
      </c>
      <c r="AH315">
        <v>0</v>
      </c>
      <c r="AI315">
        <v>1</v>
      </c>
      <c r="AJ315">
        <v>1</v>
      </c>
      <c r="AK315">
        <v>1</v>
      </c>
      <c r="AL315">
        <v>1</v>
      </c>
      <c r="AN315">
        <v>0</v>
      </c>
      <c r="AO315">
        <v>1</v>
      </c>
      <c r="AP315">
        <v>1</v>
      </c>
      <c r="AQ315">
        <v>0</v>
      </c>
      <c r="AR315">
        <v>0</v>
      </c>
      <c r="AS315" t="s">
        <v>719</v>
      </c>
      <c r="AT315">
        <v>0.01</v>
      </c>
      <c r="AU315" t="s">
        <v>758</v>
      </c>
      <c r="AV315">
        <v>0</v>
      </c>
      <c r="AW315">
        <v>2</v>
      </c>
      <c r="AX315">
        <v>28925936</v>
      </c>
      <c r="AY315">
        <v>1</v>
      </c>
      <c r="AZ315">
        <v>0</v>
      </c>
      <c r="BA315">
        <v>319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CX315">
        <f>Y315*Source!I94</f>
        <v>0</v>
      </c>
      <c r="CY315">
        <f t="shared" si="63"/>
        <v>10175.83</v>
      </c>
      <c r="CZ315">
        <f t="shared" si="64"/>
        <v>10175.83</v>
      </c>
      <c r="DA315">
        <f t="shared" si="65"/>
        <v>1</v>
      </c>
      <c r="DB315">
        <v>0</v>
      </c>
    </row>
    <row r="316" spans="1:106" x14ac:dyDescent="0.2">
      <c r="A316">
        <f>ROW(Source!A94)</f>
        <v>94</v>
      </c>
      <c r="B316">
        <v>28925307</v>
      </c>
      <c r="C316">
        <v>28925906</v>
      </c>
      <c r="D316">
        <v>28279355</v>
      </c>
      <c r="E316">
        <v>1</v>
      </c>
      <c r="F316">
        <v>1</v>
      </c>
      <c r="G316">
        <v>1</v>
      </c>
      <c r="H316">
        <v>3</v>
      </c>
      <c r="I316" t="s">
        <v>516</v>
      </c>
      <c r="J316" t="s">
        <v>517</v>
      </c>
      <c r="K316" t="s">
        <v>526</v>
      </c>
      <c r="L316">
        <v>1348</v>
      </c>
      <c r="N316">
        <v>1009</v>
      </c>
      <c r="O316" t="s">
        <v>61</v>
      </c>
      <c r="P316" t="s">
        <v>61</v>
      </c>
      <c r="Q316">
        <v>1000</v>
      </c>
      <c r="W316">
        <v>0</v>
      </c>
      <c r="X316">
        <v>-1448781914</v>
      </c>
      <c r="Y316">
        <v>0</v>
      </c>
      <c r="AA316">
        <v>7439.08</v>
      </c>
      <c r="AB316">
        <v>0</v>
      </c>
      <c r="AC316">
        <v>0</v>
      </c>
      <c r="AD316">
        <v>0</v>
      </c>
      <c r="AE316">
        <v>7439.08</v>
      </c>
      <c r="AF316">
        <v>0</v>
      </c>
      <c r="AG316">
        <v>0</v>
      </c>
      <c r="AH316">
        <v>0</v>
      </c>
      <c r="AI316">
        <v>1</v>
      </c>
      <c r="AJ316">
        <v>1</v>
      </c>
      <c r="AK316">
        <v>1</v>
      </c>
      <c r="AL316">
        <v>1</v>
      </c>
      <c r="AN316">
        <v>0</v>
      </c>
      <c r="AO316">
        <v>1</v>
      </c>
      <c r="AP316">
        <v>1</v>
      </c>
      <c r="AQ316">
        <v>0</v>
      </c>
      <c r="AR316">
        <v>0</v>
      </c>
      <c r="AS316" t="s">
        <v>719</v>
      </c>
      <c r="AT316">
        <v>0.01</v>
      </c>
      <c r="AU316" t="s">
        <v>758</v>
      </c>
      <c r="AV316">
        <v>0</v>
      </c>
      <c r="AW316">
        <v>2</v>
      </c>
      <c r="AX316">
        <v>28925937</v>
      </c>
      <c r="AY316">
        <v>1</v>
      </c>
      <c r="AZ316">
        <v>0</v>
      </c>
      <c r="BA316">
        <v>320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CX316">
        <f>Y316*Source!I94</f>
        <v>0</v>
      </c>
      <c r="CY316">
        <f t="shared" si="63"/>
        <v>7439.08</v>
      </c>
      <c r="CZ316">
        <f t="shared" si="64"/>
        <v>7439.08</v>
      </c>
      <c r="DA316">
        <f t="shared" si="65"/>
        <v>1</v>
      </c>
      <c r="DB316">
        <v>0</v>
      </c>
    </row>
    <row r="317" spans="1:106" x14ac:dyDescent="0.2">
      <c r="A317">
        <f>ROW(Source!A94)</f>
        <v>94</v>
      </c>
      <c r="B317">
        <v>28925307</v>
      </c>
      <c r="C317">
        <v>28925906</v>
      </c>
      <c r="D317">
        <v>28279427</v>
      </c>
      <c r="E317">
        <v>1</v>
      </c>
      <c r="F317">
        <v>1</v>
      </c>
      <c r="G317">
        <v>1</v>
      </c>
      <c r="H317">
        <v>3</v>
      </c>
      <c r="I317" t="s">
        <v>527</v>
      </c>
      <c r="J317" t="s">
        <v>528</v>
      </c>
      <c r="K317" t="s">
        <v>529</v>
      </c>
      <c r="L317">
        <v>1348</v>
      </c>
      <c r="N317">
        <v>1009</v>
      </c>
      <c r="O317" t="s">
        <v>61</v>
      </c>
      <c r="P317" t="s">
        <v>61</v>
      </c>
      <c r="Q317">
        <v>1000</v>
      </c>
      <c r="W317">
        <v>0</v>
      </c>
      <c r="X317">
        <v>-1728450025</v>
      </c>
      <c r="Y317">
        <v>0</v>
      </c>
      <c r="AA317">
        <v>5343.1</v>
      </c>
      <c r="AB317">
        <v>0</v>
      </c>
      <c r="AC317">
        <v>0</v>
      </c>
      <c r="AD317">
        <v>0</v>
      </c>
      <c r="AE317">
        <v>5343.1</v>
      </c>
      <c r="AF317">
        <v>0</v>
      </c>
      <c r="AG317">
        <v>0</v>
      </c>
      <c r="AH317">
        <v>0</v>
      </c>
      <c r="AI317">
        <v>1</v>
      </c>
      <c r="AJ317">
        <v>1</v>
      </c>
      <c r="AK317">
        <v>1</v>
      </c>
      <c r="AL317">
        <v>1</v>
      </c>
      <c r="AN317">
        <v>0</v>
      </c>
      <c r="AO317">
        <v>1</v>
      </c>
      <c r="AP317">
        <v>1</v>
      </c>
      <c r="AQ317">
        <v>0</v>
      </c>
      <c r="AR317">
        <v>0</v>
      </c>
      <c r="AS317" t="s">
        <v>719</v>
      </c>
      <c r="AT317">
        <v>0.01</v>
      </c>
      <c r="AU317" t="s">
        <v>758</v>
      </c>
      <c r="AV317">
        <v>0</v>
      </c>
      <c r="AW317">
        <v>2</v>
      </c>
      <c r="AX317">
        <v>28925938</v>
      </c>
      <c r="AY317">
        <v>1</v>
      </c>
      <c r="AZ317">
        <v>0</v>
      </c>
      <c r="BA317">
        <v>321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CX317">
        <f>Y317*Source!I94</f>
        <v>0</v>
      </c>
      <c r="CY317">
        <f t="shared" si="63"/>
        <v>5343.1</v>
      </c>
      <c r="CZ317">
        <f t="shared" si="64"/>
        <v>5343.1</v>
      </c>
      <c r="DA317">
        <f t="shared" si="65"/>
        <v>1</v>
      </c>
      <c r="DB317">
        <v>0</v>
      </c>
    </row>
    <row r="318" spans="1:106" x14ac:dyDescent="0.2">
      <c r="A318">
        <f>ROW(Source!A94)</f>
        <v>94</v>
      </c>
      <c r="B318">
        <v>28925307</v>
      </c>
      <c r="C318">
        <v>28925906</v>
      </c>
      <c r="D318">
        <v>28324742</v>
      </c>
      <c r="E318">
        <v>1</v>
      </c>
      <c r="F318">
        <v>1</v>
      </c>
      <c r="G318">
        <v>1</v>
      </c>
      <c r="H318">
        <v>3</v>
      </c>
      <c r="I318" t="s">
        <v>530</v>
      </c>
      <c r="J318" t="s">
        <v>531</v>
      </c>
      <c r="K318" t="s">
        <v>532</v>
      </c>
      <c r="L318">
        <v>1354</v>
      </c>
      <c r="N318">
        <v>1010</v>
      </c>
      <c r="O318" t="s">
        <v>106</v>
      </c>
      <c r="P318" t="s">
        <v>106</v>
      </c>
      <c r="Q318">
        <v>1</v>
      </c>
      <c r="W318">
        <v>0</v>
      </c>
      <c r="X318">
        <v>576468319</v>
      </c>
      <c r="Y318">
        <v>0</v>
      </c>
      <c r="AA318">
        <v>50.93</v>
      </c>
      <c r="AB318">
        <v>0</v>
      </c>
      <c r="AC318">
        <v>0</v>
      </c>
      <c r="AD318">
        <v>0</v>
      </c>
      <c r="AE318">
        <v>50.93</v>
      </c>
      <c r="AF318">
        <v>0</v>
      </c>
      <c r="AG318">
        <v>0</v>
      </c>
      <c r="AH318">
        <v>0</v>
      </c>
      <c r="AI318">
        <v>1</v>
      </c>
      <c r="AJ318">
        <v>1</v>
      </c>
      <c r="AK318">
        <v>1</v>
      </c>
      <c r="AL318">
        <v>1</v>
      </c>
      <c r="AN318">
        <v>0</v>
      </c>
      <c r="AO318">
        <v>1</v>
      </c>
      <c r="AP318">
        <v>1</v>
      </c>
      <c r="AQ318">
        <v>0</v>
      </c>
      <c r="AR318">
        <v>0</v>
      </c>
      <c r="AS318" t="s">
        <v>719</v>
      </c>
      <c r="AT318">
        <v>9</v>
      </c>
      <c r="AU318" t="s">
        <v>758</v>
      </c>
      <c r="AV318">
        <v>0</v>
      </c>
      <c r="AW318">
        <v>2</v>
      </c>
      <c r="AX318">
        <v>28925939</v>
      </c>
      <c r="AY318">
        <v>1</v>
      </c>
      <c r="AZ318">
        <v>0</v>
      </c>
      <c r="BA318">
        <v>322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CX318">
        <f>Y318*Source!I94</f>
        <v>0</v>
      </c>
      <c r="CY318">
        <f t="shared" si="63"/>
        <v>50.93</v>
      </c>
      <c r="CZ318">
        <f t="shared" si="64"/>
        <v>50.93</v>
      </c>
      <c r="DA318">
        <f t="shared" si="65"/>
        <v>1</v>
      </c>
      <c r="DB318">
        <v>0</v>
      </c>
    </row>
    <row r="319" spans="1:106" x14ac:dyDescent="0.2">
      <c r="A319">
        <f>ROW(Source!A94)</f>
        <v>94</v>
      </c>
      <c r="B319">
        <v>28925307</v>
      </c>
      <c r="C319">
        <v>28925906</v>
      </c>
      <c r="D319">
        <v>28247531</v>
      </c>
      <c r="E319">
        <v>21</v>
      </c>
      <c r="F319">
        <v>1</v>
      </c>
      <c r="G319">
        <v>1</v>
      </c>
      <c r="H319">
        <v>3</v>
      </c>
      <c r="I319" t="s">
        <v>533</v>
      </c>
      <c r="J319" t="s">
        <v>719</v>
      </c>
      <c r="K319" t="s">
        <v>534</v>
      </c>
      <c r="L319">
        <v>1374</v>
      </c>
      <c r="N319">
        <v>1013</v>
      </c>
      <c r="O319" t="s">
        <v>535</v>
      </c>
      <c r="P319" t="s">
        <v>535</v>
      </c>
      <c r="Q319">
        <v>1</v>
      </c>
      <c r="W319">
        <v>0</v>
      </c>
      <c r="X319">
        <v>-1731369543</v>
      </c>
      <c r="Y319">
        <v>0</v>
      </c>
      <c r="AA319">
        <v>1</v>
      </c>
      <c r="AB319">
        <v>0</v>
      </c>
      <c r="AC319">
        <v>0</v>
      </c>
      <c r="AD319">
        <v>0</v>
      </c>
      <c r="AE319">
        <v>1</v>
      </c>
      <c r="AF319">
        <v>0</v>
      </c>
      <c r="AG319">
        <v>0</v>
      </c>
      <c r="AH319">
        <v>0</v>
      </c>
      <c r="AI319">
        <v>1</v>
      </c>
      <c r="AJ319">
        <v>1</v>
      </c>
      <c r="AK319">
        <v>1</v>
      </c>
      <c r="AL319">
        <v>1</v>
      </c>
      <c r="AN319">
        <v>0</v>
      </c>
      <c r="AO319">
        <v>1</v>
      </c>
      <c r="AP319">
        <v>1</v>
      </c>
      <c r="AQ319">
        <v>0</v>
      </c>
      <c r="AR319">
        <v>0</v>
      </c>
      <c r="AS319" t="s">
        <v>719</v>
      </c>
      <c r="AT319">
        <v>3.18</v>
      </c>
      <c r="AU319" t="s">
        <v>758</v>
      </c>
      <c r="AV319">
        <v>0</v>
      </c>
      <c r="AW319">
        <v>2</v>
      </c>
      <c r="AX319">
        <v>28925940</v>
      </c>
      <c r="AY319">
        <v>1</v>
      </c>
      <c r="AZ319">
        <v>0</v>
      </c>
      <c r="BA319">
        <v>323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CX319">
        <f>Y319*Source!I94</f>
        <v>0</v>
      </c>
      <c r="CY319">
        <f t="shared" si="63"/>
        <v>1</v>
      </c>
      <c r="CZ319">
        <f t="shared" si="64"/>
        <v>1</v>
      </c>
      <c r="DA319">
        <f t="shared" si="65"/>
        <v>1</v>
      </c>
      <c r="DB319">
        <v>0</v>
      </c>
    </row>
    <row r="320" spans="1:106" x14ac:dyDescent="0.2">
      <c r="A320">
        <f>ROW(Source!A95)</f>
        <v>95</v>
      </c>
      <c r="B320">
        <v>28925308</v>
      </c>
      <c r="C320">
        <v>28925906</v>
      </c>
      <c r="D320">
        <v>28425676</v>
      </c>
      <c r="E320">
        <v>1</v>
      </c>
      <c r="F320">
        <v>1</v>
      </c>
      <c r="G320">
        <v>1</v>
      </c>
      <c r="H320">
        <v>1</v>
      </c>
      <c r="I320" t="s">
        <v>536</v>
      </c>
      <c r="J320" t="s">
        <v>719</v>
      </c>
      <c r="K320" t="s">
        <v>537</v>
      </c>
      <c r="L320">
        <v>1191</v>
      </c>
      <c r="N320">
        <v>1013</v>
      </c>
      <c r="O320" t="s">
        <v>360</v>
      </c>
      <c r="P320" t="s">
        <v>360</v>
      </c>
      <c r="Q320">
        <v>1</v>
      </c>
      <c r="W320">
        <v>0</v>
      </c>
      <c r="X320">
        <v>-1853062777</v>
      </c>
      <c r="Y320">
        <v>11.1</v>
      </c>
      <c r="AA320">
        <v>0</v>
      </c>
      <c r="AB320">
        <v>0</v>
      </c>
      <c r="AC320">
        <v>0</v>
      </c>
      <c r="AD320">
        <v>159.43</v>
      </c>
      <c r="AE320">
        <v>0</v>
      </c>
      <c r="AF320">
        <v>0</v>
      </c>
      <c r="AG320">
        <v>0</v>
      </c>
      <c r="AH320">
        <v>8.59</v>
      </c>
      <c r="AI320">
        <v>1</v>
      </c>
      <c r="AJ320">
        <v>1</v>
      </c>
      <c r="AK320">
        <v>1</v>
      </c>
      <c r="AL320">
        <v>18.559999999999999</v>
      </c>
      <c r="AN320">
        <v>0</v>
      </c>
      <c r="AO320">
        <v>1</v>
      </c>
      <c r="AP320">
        <v>1</v>
      </c>
      <c r="AQ320">
        <v>0</v>
      </c>
      <c r="AR320">
        <v>0</v>
      </c>
      <c r="AS320" t="s">
        <v>719</v>
      </c>
      <c r="AT320">
        <v>18.5</v>
      </c>
      <c r="AU320" t="s">
        <v>63</v>
      </c>
      <c r="AV320">
        <v>1</v>
      </c>
      <c r="AW320">
        <v>2</v>
      </c>
      <c r="AX320">
        <v>28925924</v>
      </c>
      <c r="AY320">
        <v>1</v>
      </c>
      <c r="AZ320">
        <v>0</v>
      </c>
      <c r="BA320">
        <v>324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CX320">
        <f>Y320*Source!I95</f>
        <v>12.764999999999999</v>
      </c>
      <c r="CY320">
        <f>AD320</f>
        <v>159.43</v>
      </c>
      <c r="CZ320">
        <f>AH320</f>
        <v>8.59</v>
      </c>
      <c r="DA320">
        <f>AL320</f>
        <v>18.559999999999999</v>
      </c>
      <c r="DB320">
        <v>0</v>
      </c>
    </row>
    <row r="321" spans="1:106" x14ac:dyDescent="0.2">
      <c r="A321">
        <f>ROW(Source!A95)</f>
        <v>95</v>
      </c>
      <c r="B321">
        <v>28925308</v>
      </c>
      <c r="C321">
        <v>28925906</v>
      </c>
      <c r="D321">
        <v>28419515</v>
      </c>
      <c r="E321">
        <v>1</v>
      </c>
      <c r="F321">
        <v>1</v>
      </c>
      <c r="G321">
        <v>1</v>
      </c>
      <c r="H321">
        <v>1</v>
      </c>
      <c r="I321" t="s">
        <v>361</v>
      </c>
      <c r="J321" t="s">
        <v>719</v>
      </c>
      <c r="K321" t="s">
        <v>362</v>
      </c>
      <c r="L321">
        <v>1191</v>
      </c>
      <c r="N321">
        <v>1013</v>
      </c>
      <c r="O321" t="s">
        <v>360</v>
      </c>
      <c r="P321" t="s">
        <v>360</v>
      </c>
      <c r="Q321">
        <v>1</v>
      </c>
      <c r="W321">
        <v>0</v>
      </c>
      <c r="X321">
        <v>-383101862</v>
      </c>
      <c r="Y321">
        <v>2.95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18.559999999999999</v>
      </c>
      <c r="AL321">
        <v>1</v>
      </c>
      <c r="AN321">
        <v>0</v>
      </c>
      <c r="AO321">
        <v>1</v>
      </c>
      <c r="AP321">
        <v>0</v>
      </c>
      <c r="AQ321">
        <v>0</v>
      </c>
      <c r="AR321">
        <v>0</v>
      </c>
      <c r="AS321" t="s">
        <v>719</v>
      </c>
      <c r="AT321">
        <v>2.95</v>
      </c>
      <c r="AU321" t="s">
        <v>719</v>
      </c>
      <c r="AV321">
        <v>2</v>
      </c>
      <c r="AW321">
        <v>2</v>
      </c>
      <c r="AX321">
        <v>28925925</v>
      </c>
      <c r="AY321">
        <v>1</v>
      </c>
      <c r="AZ321">
        <v>2048</v>
      </c>
      <c r="BA321">
        <v>325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X321">
        <f>Y321*Source!I95</f>
        <v>3.3925000000000001</v>
      </c>
      <c r="CY321">
        <f>AD321</f>
        <v>0</v>
      </c>
      <c r="CZ321">
        <f>AH321</f>
        <v>0</v>
      </c>
      <c r="DA321">
        <f>AL321</f>
        <v>1</v>
      </c>
      <c r="DB321">
        <v>0</v>
      </c>
    </row>
    <row r="322" spans="1:106" x14ac:dyDescent="0.2">
      <c r="A322">
        <f>ROW(Source!A95)</f>
        <v>95</v>
      </c>
      <c r="B322">
        <v>28925308</v>
      </c>
      <c r="C322">
        <v>28925906</v>
      </c>
      <c r="D322">
        <v>28336687</v>
      </c>
      <c r="E322">
        <v>1</v>
      </c>
      <c r="F322">
        <v>1</v>
      </c>
      <c r="G322">
        <v>1</v>
      </c>
      <c r="H322">
        <v>2</v>
      </c>
      <c r="I322" t="s">
        <v>479</v>
      </c>
      <c r="J322" t="s">
        <v>480</v>
      </c>
      <c r="K322" t="s">
        <v>481</v>
      </c>
      <c r="L322">
        <v>1368</v>
      </c>
      <c r="N322">
        <v>1011</v>
      </c>
      <c r="O322" t="s">
        <v>366</v>
      </c>
      <c r="P322" t="s">
        <v>366</v>
      </c>
      <c r="Q322">
        <v>1</v>
      </c>
      <c r="W322">
        <v>0</v>
      </c>
      <c r="X322">
        <v>1922779253</v>
      </c>
      <c r="Y322">
        <v>1.6379999999999999</v>
      </c>
      <c r="AA322">
        <v>0</v>
      </c>
      <c r="AB322">
        <v>871.56</v>
      </c>
      <c r="AC322">
        <v>219.75</v>
      </c>
      <c r="AD322">
        <v>0</v>
      </c>
      <c r="AE322">
        <v>0</v>
      </c>
      <c r="AF322">
        <v>113.19</v>
      </c>
      <c r="AG322">
        <v>11.84</v>
      </c>
      <c r="AH322">
        <v>0</v>
      </c>
      <c r="AI322">
        <v>1</v>
      </c>
      <c r="AJ322">
        <v>7.7</v>
      </c>
      <c r="AK322">
        <v>18.559999999999999</v>
      </c>
      <c r="AL322">
        <v>1</v>
      </c>
      <c r="AN322">
        <v>0</v>
      </c>
      <c r="AO322">
        <v>1</v>
      </c>
      <c r="AP322">
        <v>1</v>
      </c>
      <c r="AQ322">
        <v>0</v>
      </c>
      <c r="AR322">
        <v>0</v>
      </c>
      <c r="AS322" t="s">
        <v>719</v>
      </c>
      <c r="AT322">
        <v>2.73</v>
      </c>
      <c r="AU322" t="s">
        <v>63</v>
      </c>
      <c r="AV322">
        <v>0</v>
      </c>
      <c r="AW322">
        <v>2</v>
      </c>
      <c r="AX322">
        <v>28925926</v>
      </c>
      <c r="AY322">
        <v>1</v>
      </c>
      <c r="AZ322">
        <v>0</v>
      </c>
      <c r="BA322">
        <v>326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CX322">
        <f>Y322*Source!I95</f>
        <v>1.8836999999999997</v>
      </c>
      <c r="CY322">
        <f t="shared" ref="CY322:CY327" si="66">AB322</f>
        <v>871.56</v>
      </c>
      <c r="CZ322">
        <f t="shared" ref="CZ322:CZ327" si="67">AF322</f>
        <v>113.19</v>
      </c>
      <c r="DA322">
        <f t="shared" ref="DA322:DA327" si="68">AJ322</f>
        <v>7.7</v>
      </c>
      <c r="DB322">
        <v>0</v>
      </c>
    </row>
    <row r="323" spans="1:106" x14ac:dyDescent="0.2">
      <c r="A323">
        <f>ROW(Source!A95)</f>
        <v>95</v>
      </c>
      <c r="B323">
        <v>28925308</v>
      </c>
      <c r="C323">
        <v>28925906</v>
      </c>
      <c r="D323">
        <v>28337857</v>
      </c>
      <c r="E323">
        <v>1</v>
      </c>
      <c r="F323">
        <v>1</v>
      </c>
      <c r="G323">
        <v>1</v>
      </c>
      <c r="H323">
        <v>2</v>
      </c>
      <c r="I323" t="s">
        <v>488</v>
      </c>
      <c r="J323" t="s">
        <v>489</v>
      </c>
      <c r="K323" t="s">
        <v>490</v>
      </c>
      <c r="L323">
        <v>1368</v>
      </c>
      <c r="N323">
        <v>1011</v>
      </c>
      <c r="O323" t="s">
        <v>366</v>
      </c>
      <c r="P323" t="s">
        <v>366</v>
      </c>
      <c r="Q323">
        <v>1</v>
      </c>
      <c r="W323">
        <v>0</v>
      </c>
      <c r="X323">
        <v>-2019686133</v>
      </c>
      <c r="Y323">
        <v>0.09</v>
      </c>
      <c r="AA323">
        <v>0</v>
      </c>
      <c r="AB323">
        <v>984.52</v>
      </c>
      <c r="AC323">
        <v>219.75</v>
      </c>
      <c r="AD323">
        <v>0</v>
      </c>
      <c r="AE323">
        <v>0</v>
      </c>
      <c r="AF323">
        <v>127.86</v>
      </c>
      <c r="AG323">
        <v>11.84</v>
      </c>
      <c r="AH323">
        <v>0</v>
      </c>
      <c r="AI323">
        <v>1</v>
      </c>
      <c r="AJ323">
        <v>7.7</v>
      </c>
      <c r="AK323">
        <v>18.559999999999999</v>
      </c>
      <c r="AL323">
        <v>1</v>
      </c>
      <c r="AN323">
        <v>0</v>
      </c>
      <c r="AO323">
        <v>1</v>
      </c>
      <c r="AP323">
        <v>1</v>
      </c>
      <c r="AQ323">
        <v>0</v>
      </c>
      <c r="AR323">
        <v>0</v>
      </c>
      <c r="AS323" t="s">
        <v>719</v>
      </c>
      <c r="AT323">
        <v>0.15</v>
      </c>
      <c r="AU323" t="s">
        <v>63</v>
      </c>
      <c r="AV323">
        <v>0</v>
      </c>
      <c r="AW323">
        <v>2</v>
      </c>
      <c r="AX323">
        <v>28925927</v>
      </c>
      <c r="AY323">
        <v>1</v>
      </c>
      <c r="AZ323">
        <v>0</v>
      </c>
      <c r="BA323">
        <v>327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CX323">
        <f>Y323*Source!I95</f>
        <v>0.10349999999999999</v>
      </c>
      <c r="CY323">
        <f t="shared" si="66"/>
        <v>984.52</v>
      </c>
      <c r="CZ323">
        <f t="shared" si="67"/>
        <v>127.86</v>
      </c>
      <c r="DA323">
        <f t="shared" si="68"/>
        <v>7.7</v>
      </c>
      <c r="DB323">
        <v>0</v>
      </c>
    </row>
    <row r="324" spans="1:106" x14ac:dyDescent="0.2">
      <c r="A324">
        <f>ROW(Source!A95)</f>
        <v>95</v>
      </c>
      <c r="B324">
        <v>28925308</v>
      </c>
      <c r="C324">
        <v>28925906</v>
      </c>
      <c r="D324">
        <v>28337866</v>
      </c>
      <c r="E324">
        <v>1</v>
      </c>
      <c r="F324">
        <v>1</v>
      </c>
      <c r="G324">
        <v>1</v>
      </c>
      <c r="H324">
        <v>2</v>
      </c>
      <c r="I324" t="s">
        <v>491</v>
      </c>
      <c r="J324" t="s">
        <v>492</v>
      </c>
      <c r="K324" t="s">
        <v>493</v>
      </c>
      <c r="L324">
        <v>1368</v>
      </c>
      <c r="N324">
        <v>1011</v>
      </c>
      <c r="O324" t="s">
        <v>366</v>
      </c>
      <c r="P324" t="s">
        <v>366</v>
      </c>
      <c r="Q324">
        <v>1</v>
      </c>
      <c r="W324">
        <v>0</v>
      </c>
      <c r="X324">
        <v>1232549298</v>
      </c>
      <c r="Y324">
        <v>0.09</v>
      </c>
      <c r="AA324">
        <v>0</v>
      </c>
      <c r="AB324">
        <v>92.4</v>
      </c>
      <c r="AC324">
        <v>0</v>
      </c>
      <c r="AD324">
        <v>0</v>
      </c>
      <c r="AE324">
        <v>0</v>
      </c>
      <c r="AF324">
        <v>12</v>
      </c>
      <c r="AG324">
        <v>0</v>
      </c>
      <c r="AH324">
        <v>0</v>
      </c>
      <c r="AI324">
        <v>1</v>
      </c>
      <c r="AJ324">
        <v>7.7</v>
      </c>
      <c r="AK324">
        <v>18.559999999999999</v>
      </c>
      <c r="AL324">
        <v>1</v>
      </c>
      <c r="AN324">
        <v>0</v>
      </c>
      <c r="AO324">
        <v>1</v>
      </c>
      <c r="AP324">
        <v>1</v>
      </c>
      <c r="AQ324">
        <v>0</v>
      </c>
      <c r="AR324">
        <v>0</v>
      </c>
      <c r="AS324" t="s">
        <v>719</v>
      </c>
      <c r="AT324">
        <v>0.15</v>
      </c>
      <c r="AU324" t="s">
        <v>63</v>
      </c>
      <c r="AV324">
        <v>0</v>
      </c>
      <c r="AW324">
        <v>2</v>
      </c>
      <c r="AX324">
        <v>28925928</v>
      </c>
      <c r="AY324">
        <v>1</v>
      </c>
      <c r="AZ324">
        <v>0</v>
      </c>
      <c r="BA324">
        <v>328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CX324">
        <f>Y324*Source!I95</f>
        <v>0.10349999999999999</v>
      </c>
      <c r="CY324">
        <f t="shared" si="66"/>
        <v>92.4</v>
      </c>
      <c r="CZ324">
        <f t="shared" si="67"/>
        <v>12</v>
      </c>
      <c r="DA324">
        <f t="shared" si="68"/>
        <v>7.7</v>
      </c>
      <c r="DB324">
        <v>0</v>
      </c>
    </row>
    <row r="325" spans="1:106" x14ac:dyDescent="0.2">
      <c r="A325">
        <f>ROW(Source!A95)</f>
        <v>95</v>
      </c>
      <c r="B325">
        <v>28925308</v>
      </c>
      <c r="C325">
        <v>28925906</v>
      </c>
      <c r="D325">
        <v>28337996</v>
      </c>
      <c r="E325">
        <v>1</v>
      </c>
      <c r="F325">
        <v>1</v>
      </c>
      <c r="G325">
        <v>1</v>
      </c>
      <c r="H325">
        <v>2</v>
      </c>
      <c r="I325" t="s">
        <v>494</v>
      </c>
      <c r="J325" t="s">
        <v>495</v>
      </c>
      <c r="K325" t="s">
        <v>496</v>
      </c>
      <c r="L325">
        <v>1368</v>
      </c>
      <c r="N325">
        <v>1011</v>
      </c>
      <c r="O325" t="s">
        <v>366</v>
      </c>
      <c r="P325" t="s">
        <v>366</v>
      </c>
      <c r="Q325">
        <v>1</v>
      </c>
      <c r="W325">
        <v>0</v>
      </c>
      <c r="X325">
        <v>2006915083</v>
      </c>
      <c r="Y325">
        <v>8.4000000000000005E-2</v>
      </c>
      <c r="AA325">
        <v>0</v>
      </c>
      <c r="AB325">
        <v>57.9</v>
      </c>
      <c r="AC325">
        <v>0</v>
      </c>
      <c r="AD325">
        <v>0</v>
      </c>
      <c r="AE325">
        <v>0</v>
      </c>
      <c r="AF325">
        <v>7.52</v>
      </c>
      <c r="AG325">
        <v>0</v>
      </c>
      <c r="AH325">
        <v>0</v>
      </c>
      <c r="AI325">
        <v>1</v>
      </c>
      <c r="AJ325">
        <v>7.7</v>
      </c>
      <c r="AK325">
        <v>18.559999999999999</v>
      </c>
      <c r="AL325">
        <v>1</v>
      </c>
      <c r="AN325">
        <v>0</v>
      </c>
      <c r="AO325">
        <v>1</v>
      </c>
      <c r="AP325">
        <v>1</v>
      </c>
      <c r="AQ325">
        <v>0</v>
      </c>
      <c r="AR325">
        <v>0</v>
      </c>
      <c r="AS325" t="s">
        <v>719</v>
      </c>
      <c r="AT325">
        <v>0.14000000000000001</v>
      </c>
      <c r="AU325" t="s">
        <v>63</v>
      </c>
      <c r="AV325">
        <v>0</v>
      </c>
      <c r="AW325">
        <v>2</v>
      </c>
      <c r="AX325">
        <v>28925929</v>
      </c>
      <c r="AY325">
        <v>1</v>
      </c>
      <c r="AZ325">
        <v>0</v>
      </c>
      <c r="BA325">
        <v>329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CX325">
        <f>Y325*Source!I95</f>
        <v>9.6600000000000005E-2</v>
      </c>
      <c r="CY325">
        <f t="shared" si="66"/>
        <v>57.9</v>
      </c>
      <c r="CZ325">
        <f t="shared" si="67"/>
        <v>7.52</v>
      </c>
      <c r="DA325">
        <f t="shared" si="68"/>
        <v>7.7</v>
      </c>
      <c r="DB325">
        <v>0</v>
      </c>
    </row>
    <row r="326" spans="1:106" x14ac:dyDescent="0.2">
      <c r="A326">
        <f>ROW(Source!A95)</f>
        <v>95</v>
      </c>
      <c r="B326">
        <v>28925308</v>
      </c>
      <c r="C326">
        <v>28925906</v>
      </c>
      <c r="D326">
        <v>28338136</v>
      </c>
      <c r="E326">
        <v>1</v>
      </c>
      <c r="F326">
        <v>1</v>
      </c>
      <c r="G326">
        <v>1</v>
      </c>
      <c r="H326">
        <v>2</v>
      </c>
      <c r="I326" t="s">
        <v>401</v>
      </c>
      <c r="J326" t="s">
        <v>402</v>
      </c>
      <c r="K326" t="s">
        <v>403</v>
      </c>
      <c r="L326">
        <v>1368</v>
      </c>
      <c r="N326">
        <v>1011</v>
      </c>
      <c r="O326" t="s">
        <v>366</v>
      </c>
      <c r="P326" t="s">
        <v>366</v>
      </c>
      <c r="Q326">
        <v>1</v>
      </c>
      <c r="W326">
        <v>0</v>
      </c>
      <c r="X326">
        <v>-1277097320</v>
      </c>
      <c r="Y326">
        <v>1.494</v>
      </c>
      <c r="AA326">
        <v>0</v>
      </c>
      <c r="AB326">
        <v>66.84</v>
      </c>
      <c r="AC326">
        <v>0</v>
      </c>
      <c r="AD326">
        <v>0</v>
      </c>
      <c r="AE326">
        <v>0</v>
      </c>
      <c r="AF326">
        <v>8.68</v>
      </c>
      <c r="AG326">
        <v>0</v>
      </c>
      <c r="AH326">
        <v>0</v>
      </c>
      <c r="AI326">
        <v>1</v>
      </c>
      <c r="AJ326">
        <v>7.7</v>
      </c>
      <c r="AK326">
        <v>18.559999999999999</v>
      </c>
      <c r="AL326">
        <v>1</v>
      </c>
      <c r="AN326">
        <v>0</v>
      </c>
      <c r="AO326">
        <v>1</v>
      </c>
      <c r="AP326">
        <v>1</v>
      </c>
      <c r="AQ326">
        <v>0</v>
      </c>
      <c r="AR326">
        <v>0</v>
      </c>
      <c r="AS326" t="s">
        <v>719</v>
      </c>
      <c r="AT326">
        <v>2.4900000000000002</v>
      </c>
      <c r="AU326" t="s">
        <v>63</v>
      </c>
      <c r="AV326">
        <v>0</v>
      </c>
      <c r="AW326">
        <v>2</v>
      </c>
      <c r="AX326">
        <v>28925930</v>
      </c>
      <c r="AY326">
        <v>1</v>
      </c>
      <c r="AZ326">
        <v>0</v>
      </c>
      <c r="BA326">
        <v>330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CX326">
        <f>Y326*Source!I95</f>
        <v>1.7181</v>
      </c>
      <c r="CY326">
        <f t="shared" si="66"/>
        <v>66.84</v>
      </c>
      <c r="CZ326">
        <f t="shared" si="67"/>
        <v>8.68</v>
      </c>
      <c r="DA326">
        <f t="shared" si="68"/>
        <v>7.7</v>
      </c>
      <c r="DB326">
        <v>0</v>
      </c>
    </row>
    <row r="327" spans="1:106" x14ac:dyDescent="0.2">
      <c r="A327">
        <f>ROW(Source!A95)</f>
        <v>95</v>
      </c>
      <c r="B327">
        <v>28925308</v>
      </c>
      <c r="C327">
        <v>28925906</v>
      </c>
      <c r="D327">
        <v>28338781</v>
      </c>
      <c r="E327">
        <v>1</v>
      </c>
      <c r="F327">
        <v>1</v>
      </c>
      <c r="G327">
        <v>1</v>
      </c>
      <c r="H327">
        <v>2</v>
      </c>
      <c r="I327" t="s">
        <v>497</v>
      </c>
      <c r="J327" t="s">
        <v>498</v>
      </c>
      <c r="K327" t="s">
        <v>499</v>
      </c>
      <c r="L327">
        <v>1368</v>
      </c>
      <c r="N327">
        <v>1011</v>
      </c>
      <c r="O327" t="s">
        <v>366</v>
      </c>
      <c r="P327" t="s">
        <v>366</v>
      </c>
      <c r="Q327">
        <v>1</v>
      </c>
      <c r="W327">
        <v>0</v>
      </c>
      <c r="X327">
        <v>1984034196</v>
      </c>
      <c r="Y327">
        <v>4.2000000000000003E-2</v>
      </c>
      <c r="AA327">
        <v>0</v>
      </c>
      <c r="AB327">
        <v>142.37</v>
      </c>
      <c r="AC327">
        <v>188.01</v>
      </c>
      <c r="AD327">
        <v>0</v>
      </c>
      <c r="AE327">
        <v>0</v>
      </c>
      <c r="AF327">
        <v>18.489999999999998</v>
      </c>
      <c r="AG327">
        <v>10.130000000000001</v>
      </c>
      <c r="AH327">
        <v>0</v>
      </c>
      <c r="AI327">
        <v>1</v>
      </c>
      <c r="AJ327">
        <v>7.7</v>
      </c>
      <c r="AK327">
        <v>18.559999999999999</v>
      </c>
      <c r="AL327">
        <v>1</v>
      </c>
      <c r="AN327">
        <v>0</v>
      </c>
      <c r="AO327">
        <v>1</v>
      </c>
      <c r="AP327">
        <v>1</v>
      </c>
      <c r="AQ327">
        <v>0</v>
      </c>
      <c r="AR327">
        <v>0</v>
      </c>
      <c r="AS327" t="s">
        <v>719</v>
      </c>
      <c r="AT327">
        <v>7.0000000000000007E-2</v>
      </c>
      <c r="AU327" t="s">
        <v>63</v>
      </c>
      <c r="AV327">
        <v>0</v>
      </c>
      <c r="AW327">
        <v>2</v>
      </c>
      <c r="AX327">
        <v>28925931</v>
      </c>
      <c r="AY327">
        <v>1</v>
      </c>
      <c r="AZ327">
        <v>0</v>
      </c>
      <c r="BA327">
        <v>331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CX327">
        <f>Y327*Source!I95</f>
        <v>4.8300000000000003E-2</v>
      </c>
      <c r="CY327">
        <f t="shared" si="66"/>
        <v>142.37</v>
      </c>
      <c r="CZ327">
        <f t="shared" si="67"/>
        <v>18.489999999999998</v>
      </c>
      <c r="DA327">
        <f t="shared" si="68"/>
        <v>7.7</v>
      </c>
      <c r="DB327">
        <v>0</v>
      </c>
    </row>
    <row r="328" spans="1:106" x14ac:dyDescent="0.2">
      <c r="A328">
        <f>ROW(Source!A95)</f>
        <v>95</v>
      </c>
      <c r="B328">
        <v>28925308</v>
      </c>
      <c r="C328">
        <v>28925906</v>
      </c>
      <c r="D328">
        <v>28251457</v>
      </c>
      <c r="E328">
        <v>1</v>
      </c>
      <c r="F328">
        <v>1</v>
      </c>
      <c r="G328">
        <v>1</v>
      </c>
      <c r="H328">
        <v>3</v>
      </c>
      <c r="I328" t="s">
        <v>500</v>
      </c>
      <c r="J328" t="s">
        <v>501</v>
      </c>
      <c r="K328" t="s">
        <v>502</v>
      </c>
      <c r="L328">
        <v>1339</v>
      </c>
      <c r="N328">
        <v>1007</v>
      </c>
      <c r="O328" t="s">
        <v>742</v>
      </c>
      <c r="P328" t="s">
        <v>742</v>
      </c>
      <c r="Q328">
        <v>1</v>
      </c>
      <c r="W328">
        <v>0</v>
      </c>
      <c r="X328">
        <v>-1718793076</v>
      </c>
      <c r="Y328">
        <v>0</v>
      </c>
      <c r="AA328">
        <v>121.97</v>
      </c>
      <c r="AB328">
        <v>0</v>
      </c>
      <c r="AC328">
        <v>0</v>
      </c>
      <c r="AD328">
        <v>0</v>
      </c>
      <c r="AE328">
        <v>23.41</v>
      </c>
      <c r="AF328">
        <v>0</v>
      </c>
      <c r="AG328">
        <v>0</v>
      </c>
      <c r="AH328">
        <v>0</v>
      </c>
      <c r="AI328">
        <v>5.21</v>
      </c>
      <c r="AJ328">
        <v>1</v>
      </c>
      <c r="AK328">
        <v>1</v>
      </c>
      <c r="AL328">
        <v>1</v>
      </c>
      <c r="AN328">
        <v>0</v>
      </c>
      <c r="AO328">
        <v>1</v>
      </c>
      <c r="AP328">
        <v>1</v>
      </c>
      <c r="AQ328">
        <v>0</v>
      </c>
      <c r="AR328">
        <v>0</v>
      </c>
      <c r="AS328" t="s">
        <v>719</v>
      </c>
      <c r="AT328">
        <v>0.08</v>
      </c>
      <c r="AU328" t="s">
        <v>758</v>
      </c>
      <c r="AV328">
        <v>0</v>
      </c>
      <c r="AW328">
        <v>2</v>
      </c>
      <c r="AX328">
        <v>28925932</v>
      </c>
      <c r="AY328">
        <v>1</v>
      </c>
      <c r="AZ328">
        <v>0</v>
      </c>
      <c r="BA328">
        <v>332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X328">
        <f>Y328*Source!I95</f>
        <v>0</v>
      </c>
      <c r="CY328">
        <f t="shared" ref="CY328:CY336" si="69">AA328</f>
        <v>121.97</v>
      </c>
      <c r="CZ328">
        <f t="shared" ref="CZ328:CZ336" si="70">AE328</f>
        <v>23.41</v>
      </c>
      <c r="DA328">
        <f t="shared" ref="DA328:DA336" si="71">AI328</f>
        <v>5.21</v>
      </c>
      <c r="DB328">
        <v>0</v>
      </c>
    </row>
    <row r="329" spans="1:106" x14ac:dyDescent="0.2">
      <c r="A329">
        <f>ROW(Source!A95)</f>
        <v>95</v>
      </c>
      <c r="B329">
        <v>28925308</v>
      </c>
      <c r="C329">
        <v>28925906</v>
      </c>
      <c r="D329">
        <v>28251479</v>
      </c>
      <c r="E329">
        <v>1</v>
      </c>
      <c r="F329">
        <v>1</v>
      </c>
      <c r="G329">
        <v>1</v>
      </c>
      <c r="H329">
        <v>3</v>
      </c>
      <c r="I329" t="s">
        <v>503</v>
      </c>
      <c r="J329" t="s">
        <v>504</v>
      </c>
      <c r="K329" t="s">
        <v>505</v>
      </c>
      <c r="L329">
        <v>1339</v>
      </c>
      <c r="N329">
        <v>1007</v>
      </c>
      <c r="O329" t="s">
        <v>742</v>
      </c>
      <c r="P329" t="s">
        <v>742</v>
      </c>
      <c r="Q329">
        <v>1</v>
      </c>
      <c r="W329">
        <v>0</v>
      </c>
      <c r="X329">
        <v>1597319531</v>
      </c>
      <c r="Y329">
        <v>0</v>
      </c>
      <c r="AA329">
        <v>45.8</v>
      </c>
      <c r="AB329">
        <v>0</v>
      </c>
      <c r="AC329">
        <v>0</v>
      </c>
      <c r="AD329">
        <v>0</v>
      </c>
      <c r="AE329">
        <v>8.7899999999999991</v>
      </c>
      <c r="AF329">
        <v>0</v>
      </c>
      <c r="AG329">
        <v>0</v>
      </c>
      <c r="AH329">
        <v>0</v>
      </c>
      <c r="AI329">
        <v>5.21</v>
      </c>
      <c r="AJ329">
        <v>1</v>
      </c>
      <c r="AK329">
        <v>1</v>
      </c>
      <c r="AL329">
        <v>1</v>
      </c>
      <c r="AN329">
        <v>0</v>
      </c>
      <c r="AO329">
        <v>1</v>
      </c>
      <c r="AP329">
        <v>1</v>
      </c>
      <c r="AQ329">
        <v>0</v>
      </c>
      <c r="AR329">
        <v>0</v>
      </c>
      <c r="AS329" t="s">
        <v>719</v>
      </c>
      <c r="AT329">
        <v>1.64</v>
      </c>
      <c r="AU329" t="s">
        <v>758</v>
      </c>
      <c r="AV329">
        <v>0</v>
      </c>
      <c r="AW329">
        <v>2</v>
      </c>
      <c r="AX329">
        <v>28925933</v>
      </c>
      <c r="AY329">
        <v>1</v>
      </c>
      <c r="AZ329">
        <v>0</v>
      </c>
      <c r="BA329">
        <v>333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CX329">
        <f>Y329*Source!I95</f>
        <v>0</v>
      </c>
      <c r="CY329">
        <f t="shared" si="69"/>
        <v>45.8</v>
      </c>
      <c r="CZ329">
        <f t="shared" si="70"/>
        <v>8.7899999999999991</v>
      </c>
      <c r="DA329">
        <f t="shared" si="71"/>
        <v>5.21</v>
      </c>
      <c r="DB329">
        <v>0</v>
      </c>
    </row>
    <row r="330" spans="1:106" x14ac:dyDescent="0.2">
      <c r="A330">
        <f>ROW(Source!A95)</f>
        <v>95</v>
      </c>
      <c r="B330">
        <v>28925308</v>
      </c>
      <c r="C330">
        <v>28925906</v>
      </c>
      <c r="D330">
        <v>28251486</v>
      </c>
      <c r="E330">
        <v>1</v>
      </c>
      <c r="F330">
        <v>1</v>
      </c>
      <c r="G330">
        <v>1</v>
      </c>
      <c r="H330">
        <v>3</v>
      </c>
      <c r="I330" t="s">
        <v>506</v>
      </c>
      <c r="J330" t="s">
        <v>507</v>
      </c>
      <c r="K330" t="s">
        <v>508</v>
      </c>
      <c r="L330">
        <v>1346</v>
      </c>
      <c r="N330">
        <v>1009</v>
      </c>
      <c r="O330" t="s">
        <v>509</v>
      </c>
      <c r="P330" t="s">
        <v>509</v>
      </c>
      <c r="Q330">
        <v>1</v>
      </c>
      <c r="W330">
        <v>0</v>
      </c>
      <c r="X330">
        <v>-1411127917</v>
      </c>
      <c r="Y330">
        <v>0</v>
      </c>
      <c r="AA330">
        <v>23.29</v>
      </c>
      <c r="AB330">
        <v>0</v>
      </c>
      <c r="AC330">
        <v>0</v>
      </c>
      <c r="AD330">
        <v>0</v>
      </c>
      <c r="AE330">
        <v>4.47</v>
      </c>
      <c r="AF330">
        <v>0</v>
      </c>
      <c r="AG330">
        <v>0</v>
      </c>
      <c r="AH330">
        <v>0</v>
      </c>
      <c r="AI330">
        <v>5.21</v>
      </c>
      <c r="AJ330">
        <v>1</v>
      </c>
      <c r="AK330">
        <v>1</v>
      </c>
      <c r="AL330">
        <v>1</v>
      </c>
      <c r="AN330">
        <v>0</v>
      </c>
      <c r="AO330">
        <v>1</v>
      </c>
      <c r="AP330">
        <v>1</v>
      </c>
      <c r="AQ330">
        <v>0</v>
      </c>
      <c r="AR330">
        <v>0</v>
      </c>
      <c r="AS330" t="s">
        <v>719</v>
      </c>
      <c r="AT330">
        <v>0.47</v>
      </c>
      <c r="AU330" t="s">
        <v>758</v>
      </c>
      <c r="AV330">
        <v>0</v>
      </c>
      <c r="AW330">
        <v>2</v>
      </c>
      <c r="AX330">
        <v>28925934</v>
      </c>
      <c r="AY330">
        <v>1</v>
      </c>
      <c r="AZ330">
        <v>0</v>
      </c>
      <c r="BA330">
        <v>334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CX330">
        <f>Y330*Source!I95</f>
        <v>0</v>
      </c>
      <c r="CY330">
        <f t="shared" si="69"/>
        <v>23.29</v>
      </c>
      <c r="CZ330">
        <f t="shared" si="70"/>
        <v>4.47</v>
      </c>
      <c r="DA330">
        <f t="shared" si="71"/>
        <v>5.21</v>
      </c>
      <c r="DB330">
        <v>0</v>
      </c>
    </row>
    <row r="331" spans="1:106" x14ac:dyDescent="0.2">
      <c r="A331">
        <f>ROW(Source!A95)</f>
        <v>95</v>
      </c>
      <c r="B331">
        <v>28925308</v>
      </c>
      <c r="C331">
        <v>28925906</v>
      </c>
      <c r="D331">
        <v>28254721</v>
      </c>
      <c r="E331">
        <v>1</v>
      </c>
      <c r="F331">
        <v>1</v>
      </c>
      <c r="G331">
        <v>1</v>
      </c>
      <c r="H331">
        <v>3</v>
      </c>
      <c r="I331" t="s">
        <v>510</v>
      </c>
      <c r="J331" t="s">
        <v>511</v>
      </c>
      <c r="K331" t="s">
        <v>512</v>
      </c>
      <c r="L331">
        <v>1348</v>
      </c>
      <c r="N331">
        <v>1009</v>
      </c>
      <c r="O331" t="s">
        <v>61</v>
      </c>
      <c r="P331" t="s">
        <v>61</v>
      </c>
      <c r="Q331">
        <v>1000</v>
      </c>
      <c r="W331">
        <v>0</v>
      </c>
      <c r="X331">
        <v>-1204589871</v>
      </c>
      <c r="Y331">
        <v>0</v>
      </c>
      <c r="AA331">
        <v>66815.539999999994</v>
      </c>
      <c r="AB331">
        <v>0</v>
      </c>
      <c r="AC331">
        <v>0</v>
      </c>
      <c r="AD331">
        <v>0</v>
      </c>
      <c r="AE331">
        <v>12824.48</v>
      </c>
      <c r="AF331">
        <v>0</v>
      </c>
      <c r="AG331">
        <v>0</v>
      </c>
      <c r="AH331">
        <v>0</v>
      </c>
      <c r="AI331">
        <v>5.21</v>
      </c>
      <c r="AJ331">
        <v>1</v>
      </c>
      <c r="AK331">
        <v>1</v>
      </c>
      <c r="AL331">
        <v>1</v>
      </c>
      <c r="AN331">
        <v>0</v>
      </c>
      <c r="AO331">
        <v>1</v>
      </c>
      <c r="AP331">
        <v>1</v>
      </c>
      <c r="AQ331">
        <v>0</v>
      </c>
      <c r="AR331">
        <v>0</v>
      </c>
      <c r="AS331" t="s">
        <v>719</v>
      </c>
      <c r="AT331">
        <v>1.24E-3</v>
      </c>
      <c r="AU331" t="s">
        <v>758</v>
      </c>
      <c r="AV331">
        <v>0</v>
      </c>
      <c r="AW331">
        <v>2</v>
      </c>
      <c r="AX331">
        <v>28925935</v>
      </c>
      <c r="AY331">
        <v>1</v>
      </c>
      <c r="AZ331">
        <v>0</v>
      </c>
      <c r="BA331">
        <v>335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CX331">
        <f>Y331*Source!I95</f>
        <v>0</v>
      </c>
      <c r="CY331">
        <f t="shared" si="69"/>
        <v>66815.539999999994</v>
      </c>
      <c r="CZ331">
        <f t="shared" si="70"/>
        <v>12824.48</v>
      </c>
      <c r="DA331">
        <f t="shared" si="71"/>
        <v>5.21</v>
      </c>
      <c r="DB331">
        <v>0</v>
      </c>
    </row>
    <row r="332" spans="1:106" x14ac:dyDescent="0.2">
      <c r="A332">
        <f>ROW(Source!A95)</f>
        <v>95</v>
      </c>
      <c r="B332">
        <v>28925308</v>
      </c>
      <c r="C332">
        <v>28925906</v>
      </c>
      <c r="D332">
        <v>28276411</v>
      </c>
      <c r="E332">
        <v>1</v>
      </c>
      <c r="F332">
        <v>1</v>
      </c>
      <c r="G332">
        <v>1</v>
      </c>
      <c r="H332">
        <v>3</v>
      </c>
      <c r="I332" t="s">
        <v>513</v>
      </c>
      <c r="J332" t="s">
        <v>514</v>
      </c>
      <c r="K332" t="s">
        <v>515</v>
      </c>
      <c r="L332">
        <v>1348</v>
      </c>
      <c r="N332">
        <v>1009</v>
      </c>
      <c r="O332" t="s">
        <v>61</v>
      </c>
      <c r="P332" t="s">
        <v>61</v>
      </c>
      <c r="Q332">
        <v>1000</v>
      </c>
      <c r="W332">
        <v>0</v>
      </c>
      <c r="X332">
        <v>-1377340231</v>
      </c>
      <c r="Y332">
        <v>0</v>
      </c>
      <c r="AA332">
        <v>53016.07</v>
      </c>
      <c r="AB332">
        <v>0</v>
      </c>
      <c r="AC332">
        <v>0</v>
      </c>
      <c r="AD332">
        <v>0</v>
      </c>
      <c r="AE332">
        <v>10175.83</v>
      </c>
      <c r="AF332">
        <v>0</v>
      </c>
      <c r="AG332">
        <v>0</v>
      </c>
      <c r="AH332">
        <v>0</v>
      </c>
      <c r="AI332">
        <v>5.21</v>
      </c>
      <c r="AJ332">
        <v>1</v>
      </c>
      <c r="AK332">
        <v>1</v>
      </c>
      <c r="AL332">
        <v>1</v>
      </c>
      <c r="AN332">
        <v>0</v>
      </c>
      <c r="AO332">
        <v>1</v>
      </c>
      <c r="AP332">
        <v>1</v>
      </c>
      <c r="AQ332">
        <v>0</v>
      </c>
      <c r="AR332">
        <v>0</v>
      </c>
      <c r="AS332" t="s">
        <v>719</v>
      </c>
      <c r="AT332">
        <v>0.01</v>
      </c>
      <c r="AU332" t="s">
        <v>758</v>
      </c>
      <c r="AV332">
        <v>0</v>
      </c>
      <c r="AW332">
        <v>2</v>
      </c>
      <c r="AX332">
        <v>28925936</v>
      </c>
      <c r="AY332">
        <v>1</v>
      </c>
      <c r="AZ332">
        <v>0</v>
      </c>
      <c r="BA332">
        <v>336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CX332">
        <f>Y332*Source!I95</f>
        <v>0</v>
      </c>
      <c r="CY332">
        <f t="shared" si="69"/>
        <v>53016.07</v>
      </c>
      <c r="CZ332">
        <f t="shared" si="70"/>
        <v>10175.83</v>
      </c>
      <c r="DA332">
        <f t="shared" si="71"/>
        <v>5.21</v>
      </c>
      <c r="DB332">
        <v>0</v>
      </c>
    </row>
    <row r="333" spans="1:106" x14ac:dyDescent="0.2">
      <c r="A333">
        <f>ROW(Source!A95)</f>
        <v>95</v>
      </c>
      <c r="B333">
        <v>28925308</v>
      </c>
      <c r="C333">
        <v>28925906</v>
      </c>
      <c r="D333">
        <v>28279355</v>
      </c>
      <c r="E333">
        <v>1</v>
      </c>
      <c r="F333">
        <v>1</v>
      </c>
      <c r="G333">
        <v>1</v>
      </c>
      <c r="H333">
        <v>3</v>
      </c>
      <c r="I333" t="s">
        <v>516</v>
      </c>
      <c r="J333" t="s">
        <v>517</v>
      </c>
      <c r="K333" t="s">
        <v>526</v>
      </c>
      <c r="L333">
        <v>1348</v>
      </c>
      <c r="N333">
        <v>1009</v>
      </c>
      <c r="O333" t="s">
        <v>61</v>
      </c>
      <c r="P333" t="s">
        <v>61</v>
      </c>
      <c r="Q333">
        <v>1000</v>
      </c>
      <c r="W333">
        <v>0</v>
      </c>
      <c r="X333">
        <v>-1448781914</v>
      </c>
      <c r="Y333">
        <v>0</v>
      </c>
      <c r="AA333">
        <v>38757.61</v>
      </c>
      <c r="AB333">
        <v>0</v>
      </c>
      <c r="AC333">
        <v>0</v>
      </c>
      <c r="AD333">
        <v>0</v>
      </c>
      <c r="AE333">
        <v>7439.08</v>
      </c>
      <c r="AF333">
        <v>0</v>
      </c>
      <c r="AG333">
        <v>0</v>
      </c>
      <c r="AH333">
        <v>0</v>
      </c>
      <c r="AI333">
        <v>5.21</v>
      </c>
      <c r="AJ333">
        <v>1</v>
      </c>
      <c r="AK333">
        <v>1</v>
      </c>
      <c r="AL333">
        <v>1</v>
      </c>
      <c r="AN333">
        <v>0</v>
      </c>
      <c r="AO333">
        <v>1</v>
      </c>
      <c r="AP333">
        <v>1</v>
      </c>
      <c r="AQ333">
        <v>0</v>
      </c>
      <c r="AR333">
        <v>0</v>
      </c>
      <c r="AS333" t="s">
        <v>719</v>
      </c>
      <c r="AT333">
        <v>0.01</v>
      </c>
      <c r="AU333" t="s">
        <v>758</v>
      </c>
      <c r="AV333">
        <v>0</v>
      </c>
      <c r="AW333">
        <v>2</v>
      </c>
      <c r="AX333">
        <v>28925937</v>
      </c>
      <c r="AY333">
        <v>1</v>
      </c>
      <c r="AZ333">
        <v>0</v>
      </c>
      <c r="BA333">
        <v>337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CX333">
        <f>Y333*Source!I95</f>
        <v>0</v>
      </c>
      <c r="CY333">
        <f t="shared" si="69"/>
        <v>38757.61</v>
      </c>
      <c r="CZ333">
        <f t="shared" si="70"/>
        <v>7439.08</v>
      </c>
      <c r="DA333">
        <f t="shared" si="71"/>
        <v>5.21</v>
      </c>
      <c r="DB333">
        <v>0</v>
      </c>
    </row>
    <row r="334" spans="1:106" x14ac:dyDescent="0.2">
      <c r="A334">
        <f>ROW(Source!A95)</f>
        <v>95</v>
      </c>
      <c r="B334">
        <v>28925308</v>
      </c>
      <c r="C334">
        <v>28925906</v>
      </c>
      <c r="D334">
        <v>28279427</v>
      </c>
      <c r="E334">
        <v>1</v>
      </c>
      <c r="F334">
        <v>1</v>
      </c>
      <c r="G334">
        <v>1</v>
      </c>
      <c r="H334">
        <v>3</v>
      </c>
      <c r="I334" t="s">
        <v>527</v>
      </c>
      <c r="J334" t="s">
        <v>528</v>
      </c>
      <c r="K334" t="s">
        <v>529</v>
      </c>
      <c r="L334">
        <v>1348</v>
      </c>
      <c r="N334">
        <v>1009</v>
      </c>
      <c r="O334" t="s">
        <v>61</v>
      </c>
      <c r="P334" t="s">
        <v>61</v>
      </c>
      <c r="Q334">
        <v>1000</v>
      </c>
      <c r="W334">
        <v>0</v>
      </c>
      <c r="X334">
        <v>-1728450025</v>
      </c>
      <c r="Y334">
        <v>0</v>
      </c>
      <c r="AA334">
        <v>27837.55</v>
      </c>
      <c r="AB334">
        <v>0</v>
      </c>
      <c r="AC334">
        <v>0</v>
      </c>
      <c r="AD334">
        <v>0</v>
      </c>
      <c r="AE334">
        <v>5343.1</v>
      </c>
      <c r="AF334">
        <v>0</v>
      </c>
      <c r="AG334">
        <v>0</v>
      </c>
      <c r="AH334">
        <v>0</v>
      </c>
      <c r="AI334">
        <v>5.21</v>
      </c>
      <c r="AJ334">
        <v>1</v>
      </c>
      <c r="AK334">
        <v>1</v>
      </c>
      <c r="AL334">
        <v>1</v>
      </c>
      <c r="AN334">
        <v>0</v>
      </c>
      <c r="AO334">
        <v>1</v>
      </c>
      <c r="AP334">
        <v>1</v>
      </c>
      <c r="AQ334">
        <v>0</v>
      </c>
      <c r="AR334">
        <v>0</v>
      </c>
      <c r="AS334" t="s">
        <v>719</v>
      </c>
      <c r="AT334">
        <v>0.01</v>
      </c>
      <c r="AU334" t="s">
        <v>758</v>
      </c>
      <c r="AV334">
        <v>0</v>
      </c>
      <c r="AW334">
        <v>2</v>
      </c>
      <c r="AX334">
        <v>28925938</v>
      </c>
      <c r="AY334">
        <v>1</v>
      </c>
      <c r="AZ334">
        <v>0</v>
      </c>
      <c r="BA334">
        <v>338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CX334">
        <f>Y334*Source!I95</f>
        <v>0</v>
      </c>
      <c r="CY334">
        <f t="shared" si="69"/>
        <v>27837.55</v>
      </c>
      <c r="CZ334">
        <f t="shared" si="70"/>
        <v>5343.1</v>
      </c>
      <c r="DA334">
        <f t="shared" si="71"/>
        <v>5.21</v>
      </c>
      <c r="DB334">
        <v>0</v>
      </c>
    </row>
    <row r="335" spans="1:106" x14ac:dyDescent="0.2">
      <c r="A335">
        <f>ROW(Source!A95)</f>
        <v>95</v>
      </c>
      <c r="B335">
        <v>28925308</v>
      </c>
      <c r="C335">
        <v>28925906</v>
      </c>
      <c r="D335">
        <v>28324742</v>
      </c>
      <c r="E335">
        <v>1</v>
      </c>
      <c r="F335">
        <v>1</v>
      </c>
      <c r="G335">
        <v>1</v>
      </c>
      <c r="H335">
        <v>3</v>
      </c>
      <c r="I335" t="s">
        <v>530</v>
      </c>
      <c r="J335" t="s">
        <v>531</v>
      </c>
      <c r="K335" t="s">
        <v>532</v>
      </c>
      <c r="L335">
        <v>1354</v>
      </c>
      <c r="N335">
        <v>1010</v>
      </c>
      <c r="O335" t="s">
        <v>106</v>
      </c>
      <c r="P335" t="s">
        <v>106</v>
      </c>
      <c r="Q335">
        <v>1</v>
      </c>
      <c r="W335">
        <v>0</v>
      </c>
      <c r="X335">
        <v>576468319</v>
      </c>
      <c r="Y335">
        <v>0</v>
      </c>
      <c r="AA335">
        <v>265.35000000000002</v>
      </c>
      <c r="AB335">
        <v>0</v>
      </c>
      <c r="AC335">
        <v>0</v>
      </c>
      <c r="AD335">
        <v>0</v>
      </c>
      <c r="AE335">
        <v>50.93</v>
      </c>
      <c r="AF335">
        <v>0</v>
      </c>
      <c r="AG335">
        <v>0</v>
      </c>
      <c r="AH335">
        <v>0</v>
      </c>
      <c r="AI335">
        <v>5.21</v>
      </c>
      <c r="AJ335">
        <v>1</v>
      </c>
      <c r="AK335">
        <v>1</v>
      </c>
      <c r="AL335">
        <v>1</v>
      </c>
      <c r="AN335">
        <v>0</v>
      </c>
      <c r="AO335">
        <v>1</v>
      </c>
      <c r="AP335">
        <v>1</v>
      </c>
      <c r="AQ335">
        <v>0</v>
      </c>
      <c r="AR335">
        <v>0</v>
      </c>
      <c r="AS335" t="s">
        <v>719</v>
      </c>
      <c r="AT335">
        <v>9</v>
      </c>
      <c r="AU335" t="s">
        <v>758</v>
      </c>
      <c r="AV335">
        <v>0</v>
      </c>
      <c r="AW335">
        <v>2</v>
      </c>
      <c r="AX335">
        <v>28925939</v>
      </c>
      <c r="AY335">
        <v>1</v>
      </c>
      <c r="AZ335">
        <v>0</v>
      </c>
      <c r="BA335">
        <v>339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X335">
        <f>Y335*Source!I95</f>
        <v>0</v>
      </c>
      <c r="CY335">
        <f t="shared" si="69"/>
        <v>265.35000000000002</v>
      </c>
      <c r="CZ335">
        <f t="shared" si="70"/>
        <v>50.93</v>
      </c>
      <c r="DA335">
        <f t="shared" si="71"/>
        <v>5.21</v>
      </c>
      <c r="DB335">
        <v>0</v>
      </c>
    </row>
    <row r="336" spans="1:106" x14ac:dyDescent="0.2">
      <c r="A336">
        <f>ROW(Source!A95)</f>
        <v>95</v>
      </c>
      <c r="B336">
        <v>28925308</v>
      </c>
      <c r="C336">
        <v>28925906</v>
      </c>
      <c r="D336">
        <v>28247531</v>
      </c>
      <c r="E336">
        <v>21</v>
      </c>
      <c r="F336">
        <v>1</v>
      </c>
      <c r="G336">
        <v>1</v>
      </c>
      <c r="H336">
        <v>3</v>
      </c>
      <c r="I336" t="s">
        <v>533</v>
      </c>
      <c r="J336" t="s">
        <v>719</v>
      </c>
      <c r="K336" t="s">
        <v>534</v>
      </c>
      <c r="L336">
        <v>1374</v>
      </c>
      <c r="N336">
        <v>1013</v>
      </c>
      <c r="O336" t="s">
        <v>535</v>
      </c>
      <c r="P336" t="s">
        <v>535</v>
      </c>
      <c r="Q336">
        <v>1</v>
      </c>
      <c r="W336">
        <v>0</v>
      </c>
      <c r="X336">
        <v>-1731369543</v>
      </c>
      <c r="Y336">
        <v>0</v>
      </c>
      <c r="AA336">
        <v>1</v>
      </c>
      <c r="AB336">
        <v>0</v>
      </c>
      <c r="AC336">
        <v>0</v>
      </c>
      <c r="AD336">
        <v>0</v>
      </c>
      <c r="AE336">
        <v>1</v>
      </c>
      <c r="AF336">
        <v>0</v>
      </c>
      <c r="AG336">
        <v>0</v>
      </c>
      <c r="AH336">
        <v>0</v>
      </c>
      <c r="AI336">
        <v>1</v>
      </c>
      <c r="AJ336">
        <v>1</v>
      </c>
      <c r="AK336">
        <v>1</v>
      </c>
      <c r="AL336">
        <v>1</v>
      </c>
      <c r="AN336">
        <v>0</v>
      </c>
      <c r="AO336">
        <v>1</v>
      </c>
      <c r="AP336">
        <v>1</v>
      </c>
      <c r="AQ336">
        <v>0</v>
      </c>
      <c r="AR336">
        <v>0</v>
      </c>
      <c r="AS336" t="s">
        <v>719</v>
      </c>
      <c r="AT336">
        <v>3.18</v>
      </c>
      <c r="AU336" t="s">
        <v>758</v>
      </c>
      <c r="AV336">
        <v>0</v>
      </c>
      <c r="AW336">
        <v>2</v>
      </c>
      <c r="AX336">
        <v>28925940</v>
      </c>
      <c r="AY336">
        <v>1</v>
      </c>
      <c r="AZ336">
        <v>0</v>
      </c>
      <c r="BA336">
        <v>340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CX336">
        <f>Y336*Source!I95</f>
        <v>0</v>
      </c>
      <c r="CY336">
        <f t="shared" si="69"/>
        <v>1</v>
      </c>
      <c r="CZ336">
        <f t="shared" si="70"/>
        <v>1</v>
      </c>
      <c r="DA336">
        <f t="shared" si="71"/>
        <v>1</v>
      </c>
      <c r="DB336">
        <v>0</v>
      </c>
    </row>
    <row r="337" spans="1:106" x14ac:dyDescent="0.2">
      <c r="A337">
        <f>ROW(Source!A96)</f>
        <v>96</v>
      </c>
      <c r="B337">
        <v>28925307</v>
      </c>
      <c r="C337">
        <v>28925941</v>
      </c>
      <c r="D337">
        <v>28425676</v>
      </c>
      <c r="E337">
        <v>1</v>
      </c>
      <c r="F337">
        <v>1</v>
      </c>
      <c r="G337">
        <v>1</v>
      </c>
      <c r="H337">
        <v>1</v>
      </c>
      <c r="I337" t="s">
        <v>536</v>
      </c>
      <c r="J337" t="s">
        <v>719</v>
      </c>
      <c r="K337" t="s">
        <v>537</v>
      </c>
      <c r="L337">
        <v>1191</v>
      </c>
      <c r="N337">
        <v>1013</v>
      </c>
      <c r="O337" t="s">
        <v>360</v>
      </c>
      <c r="P337" t="s">
        <v>360</v>
      </c>
      <c r="Q337">
        <v>1</v>
      </c>
      <c r="W337">
        <v>0</v>
      </c>
      <c r="X337">
        <v>-1853062777</v>
      </c>
      <c r="Y337">
        <v>11.1</v>
      </c>
      <c r="AA337">
        <v>0</v>
      </c>
      <c r="AB337">
        <v>0</v>
      </c>
      <c r="AC337">
        <v>0</v>
      </c>
      <c r="AD337">
        <v>8.59</v>
      </c>
      <c r="AE337">
        <v>0</v>
      </c>
      <c r="AF337">
        <v>0</v>
      </c>
      <c r="AG337">
        <v>0</v>
      </c>
      <c r="AH337">
        <v>8.59</v>
      </c>
      <c r="AI337">
        <v>1</v>
      </c>
      <c r="AJ337">
        <v>1</v>
      </c>
      <c r="AK337">
        <v>1</v>
      </c>
      <c r="AL337">
        <v>1</v>
      </c>
      <c r="AN337">
        <v>0</v>
      </c>
      <c r="AO337">
        <v>1</v>
      </c>
      <c r="AP337">
        <v>1</v>
      </c>
      <c r="AQ337">
        <v>0</v>
      </c>
      <c r="AR337">
        <v>0</v>
      </c>
      <c r="AS337" t="s">
        <v>719</v>
      </c>
      <c r="AT337">
        <v>18.5</v>
      </c>
      <c r="AU337" t="s">
        <v>63</v>
      </c>
      <c r="AV337">
        <v>1</v>
      </c>
      <c r="AW337">
        <v>2</v>
      </c>
      <c r="AX337">
        <v>28925959</v>
      </c>
      <c r="AY337">
        <v>1</v>
      </c>
      <c r="AZ337">
        <v>0</v>
      </c>
      <c r="BA337">
        <v>341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CX337">
        <f>Y337*Source!I96</f>
        <v>16.649999999999999</v>
      </c>
      <c r="CY337">
        <f>AD337</f>
        <v>8.59</v>
      </c>
      <c r="CZ337">
        <f>AH337</f>
        <v>8.59</v>
      </c>
      <c r="DA337">
        <f>AL337</f>
        <v>1</v>
      </c>
      <c r="DB337">
        <v>0</v>
      </c>
    </row>
    <row r="338" spans="1:106" x14ac:dyDescent="0.2">
      <c r="A338">
        <f>ROW(Source!A96)</f>
        <v>96</v>
      </c>
      <c r="B338">
        <v>28925307</v>
      </c>
      <c r="C338">
        <v>28925941</v>
      </c>
      <c r="D338">
        <v>28419515</v>
      </c>
      <c r="E338">
        <v>1</v>
      </c>
      <c r="F338">
        <v>1</v>
      </c>
      <c r="G338">
        <v>1</v>
      </c>
      <c r="H338">
        <v>1</v>
      </c>
      <c r="I338" t="s">
        <v>361</v>
      </c>
      <c r="J338" t="s">
        <v>719</v>
      </c>
      <c r="K338" t="s">
        <v>362</v>
      </c>
      <c r="L338">
        <v>1191</v>
      </c>
      <c r="N338">
        <v>1013</v>
      </c>
      <c r="O338" t="s">
        <v>360</v>
      </c>
      <c r="P338" t="s">
        <v>360</v>
      </c>
      <c r="Q338">
        <v>1</v>
      </c>
      <c r="W338">
        <v>0</v>
      </c>
      <c r="X338">
        <v>-383101862</v>
      </c>
      <c r="Y338">
        <v>2.95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1</v>
      </c>
      <c r="AJ338">
        <v>1</v>
      </c>
      <c r="AK338">
        <v>1</v>
      </c>
      <c r="AL338">
        <v>1</v>
      </c>
      <c r="AN338">
        <v>0</v>
      </c>
      <c r="AO338">
        <v>1</v>
      </c>
      <c r="AP338">
        <v>0</v>
      </c>
      <c r="AQ338">
        <v>0</v>
      </c>
      <c r="AR338">
        <v>0</v>
      </c>
      <c r="AS338" t="s">
        <v>719</v>
      </c>
      <c r="AT338">
        <v>2.95</v>
      </c>
      <c r="AU338" t="s">
        <v>719</v>
      </c>
      <c r="AV338">
        <v>2</v>
      </c>
      <c r="AW338">
        <v>2</v>
      </c>
      <c r="AX338">
        <v>28925960</v>
      </c>
      <c r="AY338">
        <v>1</v>
      </c>
      <c r="AZ338">
        <v>2048</v>
      </c>
      <c r="BA338">
        <v>342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CX338">
        <f>Y338*Source!I96</f>
        <v>4.4250000000000007</v>
      </c>
      <c r="CY338">
        <f>AD338</f>
        <v>0</v>
      </c>
      <c r="CZ338">
        <f>AH338</f>
        <v>0</v>
      </c>
      <c r="DA338">
        <f>AL338</f>
        <v>1</v>
      </c>
      <c r="DB338">
        <v>0</v>
      </c>
    </row>
    <row r="339" spans="1:106" x14ac:dyDescent="0.2">
      <c r="A339">
        <f>ROW(Source!A96)</f>
        <v>96</v>
      </c>
      <c r="B339">
        <v>28925307</v>
      </c>
      <c r="C339">
        <v>28925941</v>
      </c>
      <c r="D339">
        <v>28336687</v>
      </c>
      <c r="E339">
        <v>1</v>
      </c>
      <c r="F339">
        <v>1</v>
      </c>
      <c r="G339">
        <v>1</v>
      </c>
      <c r="H339">
        <v>2</v>
      </c>
      <c r="I339" t="s">
        <v>479</v>
      </c>
      <c r="J339" t="s">
        <v>480</v>
      </c>
      <c r="K339" t="s">
        <v>481</v>
      </c>
      <c r="L339">
        <v>1368</v>
      </c>
      <c r="N339">
        <v>1011</v>
      </c>
      <c r="O339" t="s">
        <v>366</v>
      </c>
      <c r="P339" t="s">
        <v>366</v>
      </c>
      <c r="Q339">
        <v>1</v>
      </c>
      <c r="W339">
        <v>0</v>
      </c>
      <c r="X339">
        <v>1922779253</v>
      </c>
      <c r="Y339">
        <v>1.6379999999999999</v>
      </c>
      <c r="AA339">
        <v>0</v>
      </c>
      <c r="AB339">
        <v>113.19</v>
      </c>
      <c r="AC339">
        <v>11.84</v>
      </c>
      <c r="AD339">
        <v>0</v>
      </c>
      <c r="AE339">
        <v>0</v>
      </c>
      <c r="AF339">
        <v>113.19</v>
      </c>
      <c r="AG339">
        <v>11.84</v>
      </c>
      <c r="AH339">
        <v>0</v>
      </c>
      <c r="AI339">
        <v>1</v>
      </c>
      <c r="AJ339">
        <v>1</v>
      </c>
      <c r="AK339">
        <v>1</v>
      </c>
      <c r="AL339">
        <v>1</v>
      </c>
      <c r="AN339">
        <v>0</v>
      </c>
      <c r="AO339">
        <v>1</v>
      </c>
      <c r="AP339">
        <v>1</v>
      </c>
      <c r="AQ339">
        <v>0</v>
      </c>
      <c r="AR339">
        <v>0</v>
      </c>
      <c r="AS339" t="s">
        <v>719</v>
      </c>
      <c r="AT339">
        <v>2.73</v>
      </c>
      <c r="AU339" t="s">
        <v>63</v>
      </c>
      <c r="AV339">
        <v>0</v>
      </c>
      <c r="AW339">
        <v>2</v>
      </c>
      <c r="AX339">
        <v>28925961</v>
      </c>
      <c r="AY339">
        <v>1</v>
      </c>
      <c r="AZ339">
        <v>0</v>
      </c>
      <c r="BA339">
        <v>343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CX339">
        <f>Y339*Source!I96</f>
        <v>2.4569999999999999</v>
      </c>
      <c r="CY339">
        <f t="shared" ref="CY339:CY344" si="72">AB339</f>
        <v>113.19</v>
      </c>
      <c r="CZ339">
        <f t="shared" ref="CZ339:CZ344" si="73">AF339</f>
        <v>113.19</v>
      </c>
      <c r="DA339">
        <f t="shared" ref="DA339:DA344" si="74">AJ339</f>
        <v>1</v>
      </c>
      <c r="DB339">
        <v>0</v>
      </c>
    </row>
    <row r="340" spans="1:106" x14ac:dyDescent="0.2">
      <c r="A340">
        <f>ROW(Source!A96)</f>
        <v>96</v>
      </c>
      <c r="B340">
        <v>28925307</v>
      </c>
      <c r="C340">
        <v>28925941</v>
      </c>
      <c r="D340">
        <v>28337857</v>
      </c>
      <c r="E340">
        <v>1</v>
      </c>
      <c r="F340">
        <v>1</v>
      </c>
      <c r="G340">
        <v>1</v>
      </c>
      <c r="H340">
        <v>2</v>
      </c>
      <c r="I340" t="s">
        <v>488</v>
      </c>
      <c r="J340" t="s">
        <v>489</v>
      </c>
      <c r="K340" t="s">
        <v>490</v>
      </c>
      <c r="L340">
        <v>1368</v>
      </c>
      <c r="N340">
        <v>1011</v>
      </c>
      <c r="O340" t="s">
        <v>366</v>
      </c>
      <c r="P340" t="s">
        <v>366</v>
      </c>
      <c r="Q340">
        <v>1</v>
      </c>
      <c r="W340">
        <v>0</v>
      </c>
      <c r="X340">
        <v>-2019686133</v>
      </c>
      <c r="Y340">
        <v>0.09</v>
      </c>
      <c r="AA340">
        <v>0</v>
      </c>
      <c r="AB340">
        <v>127.86</v>
      </c>
      <c r="AC340">
        <v>11.84</v>
      </c>
      <c r="AD340">
        <v>0</v>
      </c>
      <c r="AE340">
        <v>0</v>
      </c>
      <c r="AF340">
        <v>127.86</v>
      </c>
      <c r="AG340">
        <v>11.84</v>
      </c>
      <c r="AH340">
        <v>0</v>
      </c>
      <c r="AI340">
        <v>1</v>
      </c>
      <c r="AJ340">
        <v>1</v>
      </c>
      <c r="AK340">
        <v>1</v>
      </c>
      <c r="AL340">
        <v>1</v>
      </c>
      <c r="AN340">
        <v>0</v>
      </c>
      <c r="AO340">
        <v>1</v>
      </c>
      <c r="AP340">
        <v>1</v>
      </c>
      <c r="AQ340">
        <v>0</v>
      </c>
      <c r="AR340">
        <v>0</v>
      </c>
      <c r="AS340" t="s">
        <v>719</v>
      </c>
      <c r="AT340">
        <v>0.15</v>
      </c>
      <c r="AU340" t="s">
        <v>63</v>
      </c>
      <c r="AV340">
        <v>0</v>
      </c>
      <c r="AW340">
        <v>2</v>
      </c>
      <c r="AX340">
        <v>28925962</v>
      </c>
      <c r="AY340">
        <v>1</v>
      </c>
      <c r="AZ340">
        <v>0</v>
      </c>
      <c r="BA340">
        <v>344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CX340">
        <f>Y340*Source!I96</f>
        <v>0.13500000000000001</v>
      </c>
      <c r="CY340">
        <f t="shared" si="72"/>
        <v>127.86</v>
      </c>
      <c r="CZ340">
        <f t="shared" si="73"/>
        <v>127.86</v>
      </c>
      <c r="DA340">
        <f t="shared" si="74"/>
        <v>1</v>
      </c>
      <c r="DB340">
        <v>0</v>
      </c>
    </row>
    <row r="341" spans="1:106" x14ac:dyDescent="0.2">
      <c r="A341">
        <f>ROW(Source!A96)</f>
        <v>96</v>
      </c>
      <c r="B341">
        <v>28925307</v>
      </c>
      <c r="C341">
        <v>28925941</v>
      </c>
      <c r="D341">
        <v>28337866</v>
      </c>
      <c r="E341">
        <v>1</v>
      </c>
      <c r="F341">
        <v>1</v>
      </c>
      <c r="G341">
        <v>1</v>
      </c>
      <c r="H341">
        <v>2</v>
      </c>
      <c r="I341" t="s">
        <v>491</v>
      </c>
      <c r="J341" t="s">
        <v>492</v>
      </c>
      <c r="K341" t="s">
        <v>493</v>
      </c>
      <c r="L341">
        <v>1368</v>
      </c>
      <c r="N341">
        <v>1011</v>
      </c>
      <c r="O341" t="s">
        <v>366</v>
      </c>
      <c r="P341" t="s">
        <v>366</v>
      </c>
      <c r="Q341">
        <v>1</v>
      </c>
      <c r="W341">
        <v>0</v>
      </c>
      <c r="X341">
        <v>1232549298</v>
      </c>
      <c r="Y341">
        <v>0.09</v>
      </c>
      <c r="AA341">
        <v>0</v>
      </c>
      <c r="AB341">
        <v>12</v>
      </c>
      <c r="AC341">
        <v>0</v>
      </c>
      <c r="AD341">
        <v>0</v>
      </c>
      <c r="AE341">
        <v>0</v>
      </c>
      <c r="AF341">
        <v>12</v>
      </c>
      <c r="AG341">
        <v>0</v>
      </c>
      <c r="AH341">
        <v>0</v>
      </c>
      <c r="AI341">
        <v>1</v>
      </c>
      <c r="AJ341">
        <v>1</v>
      </c>
      <c r="AK341">
        <v>1</v>
      </c>
      <c r="AL341">
        <v>1</v>
      </c>
      <c r="AN341">
        <v>0</v>
      </c>
      <c r="AO341">
        <v>1</v>
      </c>
      <c r="AP341">
        <v>1</v>
      </c>
      <c r="AQ341">
        <v>0</v>
      </c>
      <c r="AR341">
        <v>0</v>
      </c>
      <c r="AS341" t="s">
        <v>719</v>
      </c>
      <c r="AT341">
        <v>0.15</v>
      </c>
      <c r="AU341" t="s">
        <v>63</v>
      </c>
      <c r="AV341">
        <v>0</v>
      </c>
      <c r="AW341">
        <v>2</v>
      </c>
      <c r="AX341">
        <v>28925963</v>
      </c>
      <c r="AY341">
        <v>1</v>
      </c>
      <c r="AZ341">
        <v>0</v>
      </c>
      <c r="BA341">
        <v>345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CX341">
        <f>Y341*Source!I96</f>
        <v>0.13500000000000001</v>
      </c>
      <c r="CY341">
        <f t="shared" si="72"/>
        <v>12</v>
      </c>
      <c r="CZ341">
        <f t="shared" si="73"/>
        <v>12</v>
      </c>
      <c r="DA341">
        <f t="shared" si="74"/>
        <v>1</v>
      </c>
      <c r="DB341">
        <v>0</v>
      </c>
    </row>
    <row r="342" spans="1:106" x14ac:dyDescent="0.2">
      <c r="A342">
        <f>ROW(Source!A96)</f>
        <v>96</v>
      </c>
      <c r="B342">
        <v>28925307</v>
      </c>
      <c r="C342">
        <v>28925941</v>
      </c>
      <c r="D342">
        <v>28337996</v>
      </c>
      <c r="E342">
        <v>1</v>
      </c>
      <c r="F342">
        <v>1</v>
      </c>
      <c r="G342">
        <v>1</v>
      </c>
      <c r="H342">
        <v>2</v>
      </c>
      <c r="I342" t="s">
        <v>494</v>
      </c>
      <c r="J342" t="s">
        <v>495</v>
      </c>
      <c r="K342" t="s">
        <v>496</v>
      </c>
      <c r="L342">
        <v>1368</v>
      </c>
      <c r="N342">
        <v>1011</v>
      </c>
      <c r="O342" t="s">
        <v>366</v>
      </c>
      <c r="P342" t="s">
        <v>366</v>
      </c>
      <c r="Q342">
        <v>1</v>
      </c>
      <c r="W342">
        <v>0</v>
      </c>
      <c r="X342">
        <v>2006915083</v>
      </c>
      <c r="Y342">
        <v>8.4000000000000005E-2</v>
      </c>
      <c r="AA342">
        <v>0</v>
      </c>
      <c r="AB342">
        <v>7.52</v>
      </c>
      <c r="AC342">
        <v>0</v>
      </c>
      <c r="AD342">
        <v>0</v>
      </c>
      <c r="AE342">
        <v>0</v>
      </c>
      <c r="AF342">
        <v>7.52</v>
      </c>
      <c r="AG342">
        <v>0</v>
      </c>
      <c r="AH342">
        <v>0</v>
      </c>
      <c r="AI342">
        <v>1</v>
      </c>
      <c r="AJ342">
        <v>1</v>
      </c>
      <c r="AK342">
        <v>1</v>
      </c>
      <c r="AL342">
        <v>1</v>
      </c>
      <c r="AN342">
        <v>0</v>
      </c>
      <c r="AO342">
        <v>1</v>
      </c>
      <c r="AP342">
        <v>1</v>
      </c>
      <c r="AQ342">
        <v>0</v>
      </c>
      <c r="AR342">
        <v>0</v>
      </c>
      <c r="AS342" t="s">
        <v>719</v>
      </c>
      <c r="AT342">
        <v>0.14000000000000001</v>
      </c>
      <c r="AU342" t="s">
        <v>63</v>
      </c>
      <c r="AV342">
        <v>0</v>
      </c>
      <c r="AW342">
        <v>2</v>
      </c>
      <c r="AX342">
        <v>28925964</v>
      </c>
      <c r="AY342">
        <v>1</v>
      </c>
      <c r="AZ342">
        <v>0</v>
      </c>
      <c r="BA342">
        <v>346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CX342">
        <f>Y342*Source!I96</f>
        <v>0.126</v>
      </c>
      <c r="CY342">
        <f t="shared" si="72"/>
        <v>7.52</v>
      </c>
      <c r="CZ342">
        <f t="shared" si="73"/>
        <v>7.52</v>
      </c>
      <c r="DA342">
        <f t="shared" si="74"/>
        <v>1</v>
      </c>
      <c r="DB342">
        <v>0</v>
      </c>
    </row>
    <row r="343" spans="1:106" x14ac:dyDescent="0.2">
      <c r="A343">
        <f>ROW(Source!A96)</f>
        <v>96</v>
      </c>
      <c r="B343">
        <v>28925307</v>
      </c>
      <c r="C343">
        <v>28925941</v>
      </c>
      <c r="D343">
        <v>28338136</v>
      </c>
      <c r="E343">
        <v>1</v>
      </c>
      <c r="F343">
        <v>1</v>
      </c>
      <c r="G343">
        <v>1</v>
      </c>
      <c r="H343">
        <v>2</v>
      </c>
      <c r="I343" t="s">
        <v>401</v>
      </c>
      <c r="J343" t="s">
        <v>402</v>
      </c>
      <c r="K343" t="s">
        <v>403</v>
      </c>
      <c r="L343">
        <v>1368</v>
      </c>
      <c r="N343">
        <v>1011</v>
      </c>
      <c r="O343" t="s">
        <v>366</v>
      </c>
      <c r="P343" t="s">
        <v>366</v>
      </c>
      <c r="Q343">
        <v>1</v>
      </c>
      <c r="W343">
        <v>0</v>
      </c>
      <c r="X343">
        <v>-1277097320</v>
      </c>
      <c r="Y343">
        <v>1.494</v>
      </c>
      <c r="AA343">
        <v>0</v>
      </c>
      <c r="AB343">
        <v>8.68</v>
      </c>
      <c r="AC343">
        <v>0</v>
      </c>
      <c r="AD343">
        <v>0</v>
      </c>
      <c r="AE343">
        <v>0</v>
      </c>
      <c r="AF343">
        <v>8.68</v>
      </c>
      <c r="AG343">
        <v>0</v>
      </c>
      <c r="AH343">
        <v>0</v>
      </c>
      <c r="AI343">
        <v>1</v>
      </c>
      <c r="AJ343">
        <v>1</v>
      </c>
      <c r="AK343">
        <v>1</v>
      </c>
      <c r="AL343">
        <v>1</v>
      </c>
      <c r="AN343">
        <v>0</v>
      </c>
      <c r="AO343">
        <v>1</v>
      </c>
      <c r="AP343">
        <v>1</v>
      </c>
      <c r="AQ343">
        <v>0</v>
      </c>
      <c r="AR343">
        <v>0</v>
      </c>
      <c r="AS343" t="s">
        <v>719</v>
      </c>
      <c r="AT343">
        <v>2.4900000000000002</v>
      </c>
      <c r="AU343" t="s">
        <v>63</v>
      </c>
      <c r="AV343">
        <v>0</v>
      </c>
      <c r="AW343">
        <v>2</v>
      </c>
      <c r="AX343">
        <v>28925965</v>
      </c>
      <c r="AY343">
        <v>1</v>
      </c>
      <c r="AZ343">
        <v>0</v>
      </c>
      <c r="BA343">
        <v>347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CX343">
        <f>Y343*Source!I96</f>
        <v>2.2410000000000001</v>
      </c>
      <c r="CY343">
        <f t="shared" si="72"/>
        <v>8.68</v>
      </c>
      <c r="CZ343">
        <f t="shared" si="73"/>
        <v>8.68</v>
      </c>
      <c r="DA343">
        <f t="shared" si="74"/>
        <v>1</v>
      </c>
      <c r="DB343">
        <v>0</v>
      </c>
    </row>
    <row r="344" spans="1:106" x14ac:dyDescent="0.2">
      <c r="A344">
        <f>ROW(Source!A96)</f>
        <v>96</v>
      </c>
      <c r="B344">
        <v>28925307</v>
      </c>
      <c r="C344">
        <v>28925941</v>
      </c>
      <c r="D344">
        <v>28338781</v>
      </c>
      <c r="E344">
        <v>1</v>
      </c>
      <c r="F344">
        <v>1</v>
      </c>
      <c r="G344">
        <v>1</v>
      </c>
      <c r="H344">
        <v>2</v>
      </c>
      <c r="I344" t="s">
        <v>497</v>
      </c>
      <c r="J344" t="s">
        <v>498</v>
      </c>
      <c r="K344" t="s">
        <v>499</v>
      </c>
      <c r="L344">
        <v>1368</v>
      </c>
      <c r="N344">
        <v>1011</v>
      </c>
      <c r="O344" t="s">
        <v>366</v>
      </c>
      <c r="P344" t="s">
        <v>366</v>
      </c>
      <c r="Q344">
        <v>1</v>
      </c>
      <c r="W344">
        <v>0</v>
      </c>
      <c r="X344">
        <v>1984034196</v>
      </c>
      <c r="Y344">
        <v>4.2000000000000003E-2</v>
      </c>
      <c r="AA344">
        <v>0</v>
      </c>
      <c r="AB344">
        <v>18.489999999999998</v>
      </c>
      <c r="AC344">
        <v>10.130000000000001</v>
      </c>
      <c r="AD344">
        <v>0</v>
      </c>
      <c r="AE344">
        <v>0</v>
      </c>
      <c r="AF344">
        <v>18.489999999999998</v>
      </c>
      <c r="AG344">
        <v>10.130000000000001</v>
      </c>
      <c r="AH344">
        <v>0</v>
      </c>
      <c r="AI344">
        <v>1</v>
      </c>
      <c r="AJ344">
        <v>1</v>
      </c>
      <c r="AK344">
        <v>1</v>
      </c>
      <c r="AL344">
        <v>1</v>
      </c>
      <c r="AN344">
        <v>0</v>
      </c>
      <c r="AO344">
        <v>1</v>
      </c>
      <c r="AP344">
        <v>1</v>
      </c>
      <c r="AQ344">
        <v>0</v>
      </c>
      <c r="AR344">
        <v>0</v>
      </c>
      <c r="AS344" t="s">
        <v>719</v>
      </c>
      <c r="AT344">
        <v>7.0000000000000007E-2</v>
      </c>
      <c r="AU344" t="s">
        <v>63</v>
      </c>
      <c r="AV344">
        <v>0</v>
      </c>
      <c r="AW344">
        <v>2</v>
      </c>
      <c r="AX344">
        <v>28925966</v>
      </c>
      <c r="AY344">
        <v>1</v>
      </c>
      <c r="AZ344">
        <v>0</v>
      </c>
      <c r="BA344">
        <v>348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CX344">
        <f>Y344*Source!I96</f>
        <v>6.3E-2</v>
      </c>
      <c r="CY344">
        <f t="shared" si="72"/>
        <v>18.489999999999998</v>
      </c>
      <c r="CZ344">
        <f t="shared" si="73"/>
        <v>18.489999999999998</v>
      </c>
      <c r="DA344">
        <f t="shared" si="74"/>
        <v>1</v>
      </c>
      <c r="DB344">
        <v>0</v>
      </c>
    </row>
    <row r="345" spans="1:106" x14ac:dyDescent="0.2">
      <c r="A345">
        <f>ROW(Source!A96)</f>
        <v>96</v>
      </c>
      <c r="B345">
        <v>28925307</v>
      </c>
      <c r="C345">
        <v>28925941</v>
      </c>
      <c r="D345">
        <v>28251457</v>
      </c>
      <c r="E345">
        <v>1</v>
      </c>
      <c r="F345">
        <v>1</v>
      </c>
      <c r="G345">
        <v>1</v>
      </c>
      <c r="H345">
        <v>3</v>
      </c>
      <c r="I345" t="s">
        <v>500</v>
      </c>
      <c r="J345" t="s">
        <v>501</v>
      </c>
      <c r="K345" t="s">
        <v>502</v>
      </c>
      <c r="L345">
        <v>1339</v>
      </c>
      <c r="N345">
        <v>1007</v>
      </c>
      <c r="O345" t="s">
        <v>742</v>
      </c>
      <c r="P345" t="s">
        <v>742</v>
      </c>
      <c r="Q345">
        <v>1</v>
      </c>
      <c r="W345">
        <v>0</v>
      </c>
      <c r="X345">
        <v>-1718793076</v>
      </c>
      <c r="Y345">
        <v>0</v>
      </c>
      <c r="AA345">
        <v>23.41</v>
      </c>
      <c r="AB345">
        <v>0</v>
      </c>
      <c r="AC345">
        <v>0</v>
      </c>
      <c r="AD345">
        <v>0</v>
      </c>
      <c r="AE345">
        <v>23.41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N345">
        <v>0</v>
      </c>
      <c r="AO345">
        <v>1</v>
      </c>
      <c r="AP345">
        <v>1</v>
      </c>
      <c r="AQ345">
        <v>0</v>
      </c>
      <c r="AR345">
        <v>0</v>
      </c>
      <c r="AS345" t="s">
        <v>719</v>
      </c>
      <c r="AT345">
        <v>0.08</v>
      </c>
      <c r="AU345" t="s">
        <v>758</v>
      </c>
      <c r="AV345">
        <v>0</v>
      </c>
      <c r="AW345">
        <v>2</v>
      </c>
      <c r="AX345">
        <v>28925967</v>
      </c>
      <c r="AY345">
        <v>1</v>
      </c>
      <c r="AZ345">
        <v>0</v>
      </c>
      <c r="BA345">
        <v>349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X345">
        <f>Y345*Source!I96</f>
        <v>0</v>
      </c>
      <c r="CY345">
        <f t="shared" ref="CY345:CY353" si="75">AA345</f>
        <v>23.41</v>
      </c>
      <c r="CZ345">
        <f t="shared" ref="CZ345:CZ353" si="76">AE345</f>
        <v>23.41</v>
      </c>
      <c r="DA345">
        <f t="shared" ref="DA345:DA353" si="77">AI345</f>
        <v>1</v>
      </c>
      <c r="DB345">
        <v>0</v>
      </c>
    </row>
    <row r="346" spans="1:106" x14ac:dyDescent="0.2">
      <c r="A346">
        <f>ROW(Source!A96)</f>
        <v>96</v>
      </c>
      <c r="B346">
        <v>28925307</v>
      </c>
      <c r="C346">
        <v>28925941</v>
      </c>
      <c r="D346">
        <v>28251479</v>
      </c>
      <c r="E346">
        <v>1</v>
      </c>
      <c r="F346">
        <v>1</v>
      </c>
      <c r="G346">
        <v>1</v>
      </c>
      <c r="H346">
        <v>3</v>
      </c>
      <c r="I346" t="s">
        <v>503</v>
      </c>
      <c r="J346" t="s">
        <v>504</v>
      </c>
      <c r="K346" t="s">
        <v>505</v>
      </c>
      <c r="L346">
        <v>1339</v>
      </c>
      <c r="N346">
        <v>1007</v>
      </c>
      <c r="O346" t="s">
        <v>742</v>
      </c>
      <c r="P346" t="s">
        <v>742</v>
      </c>
      <c r="Q346">
        <v>1</v>
      </c>
      <c r="W346">
        <v>0</v>
      </c>
      <c r="X346">
        <v>1597319531</v>
      </c>
      <c r="Y346">
        <v>0</v>
      </c>
      <c r="AA346">
        <v>8.7899999999999991</v>
      </c>
      <c r="AB346">
        <v>0</v>
      </c>
      <c r="AC346">
        <v>0</v>
      </c>
      <c r="AD346">
        <v>0</v>
      </c>
      <c r="AE346">
        <v>8.7899999999999991</v>
      </c>
      <c r="AF346">
        <v>0</v>
      </c>
      <c r="AG346">
        <v>0</v>
      </c>
      <c r="AH346">
        <v>0</v>
      </c>
      <c r="AI346">
        <v>1</v>
      </c>
      <c r="AJ346">
        <v>1</v>
      </c>
      <c r="AK346">
        <v>1</v>
      </c>
      <c r="AL346">
        <v>1</v>
      </c>
      <c r="AN346">
        <v>0</v>
      </c>
      <c r="AO346">
        <v>1</v>
      </c>
      <c r="AP346">
        <v>1</v>
      </c>
      <c r="AQ346">
        <v>0</v>
      </c>
      <c r="AR346">
        <v>0</v>
      </c>
      <c r="AS346" t="s">
        <v>719</v>
      </c>
      <c r="AT346">
        <v>1.64</v>
      </c>
      <c r="AU346" t="s">
        <v>758</v>
      </c>
      <c r="AV346">
        <v>0</v>
      </c>
      <c r="AW346">
        <v>2</v>
      </c>
      <c r="AX346">
        <v>28925968</v>
      </c>
      <c r="AY346">
        <v>1</v>
      </c>
      <c r="AZ346">
        <v>0</v>
      </c>
      <c r="BA346">
        <v>350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CX346">
        <f>Y346*Source!I96</f>
        <v>0</v>
      </c>
      <c r="CY346">
        <f t="shared" si="75"/>
        <v>8.7899999999999991</v>
      </c>
      <c r="CZ346">
        <f t="shared" si="76"/>
        <v>8.7899999999999991</v>
      </c>
      <c r="DA346">
        <f t="shared" si="77"/>
        <v>1</v>
      </c>
      <c r="DB346">
        <v>0</v>
      </c>
    </row>
    <row r="347" spans="1:106" x14ac:dyDescent="0.2">
      <c r="A347">
        <f>ROW(Source!A96)</f>
        <v>96</v>
      </c>
      <c r="B347">
        <v>28925307</v>
      </c>
      <c r="C347">
        <v>28925941</v>
      </c>
      <c r="D347">
        <v>28251486</v>
      </c>
      <c r="E347">
        <v>1</v>
      </c>
      <c r="F347">
        <v>1</v>
      </c>
      <c r="G347">
        <v>1</v>
      </c>
      <c r="H347">
        <v>3</v>
      </c>
      <c r="I347" t="s">
        <v>506</v>
      </c>
      <c r="J347" t="s">
        <v>507</v>
      </c>
      <c r="K347" t="s">
        <v>508</v>
      </c>
      <c r="L347">
        <v>1346</v>
      </c>
      <c r="N347">
        <v>1009</v>
      </c>
      <c r="O347" t="s">
        <v>509</v>
      </c>
      <c r="P347" t="s">
        <v>509</v>
      </c>
      <c r="Q347">
        <v>1</v>
      </c>
      <c r="W347">
        <v>0</v>
      </c>
      <c r="X347">
        <v>-1411127917</v>
      </c>
      <c r="Y347">
        <v>0</v>
      </c>
      <c r="AA347">
        <v>4.47</v>
      </c>
      <c r="AB347">
        <v>0</v>
      </c>
      <c r="AC347">
        <v>0</v>
      </c>
      <c r="AD347">
        <v>0</v>
      </c>
      <c r="AE347">
        <v>4.47</v>
      </c>
      <c r="AF347">
        <v>0</v>
      </c>
      <c r="AG347">
        <v>0</v>
      </c>
      <c r="AH347">
        <v>0</v>
      </c>
      <c r="AI347">
        <v>1</v>
      </c>
      <c r="AJ347">
        <v>1</v>
      </c>
      <c r="AK347">
        <v>1</v>
      </c>
      <c r="AL347">
        <v>1</v>
      </c>
      <c r="AN347">
        <v>0</v>
      </c>
      <c r="AO347">
        <v>1</v>
      </c>
      <c r="AP347">
        <v>1</v>
      </c>
      <c r="AQ347">
        <v>0</v>
      </c>
      <c r="AR347">
        <v>0</v>
      </c>
      <c r="AS347" t="s">
        <v>719</v>
      </c>
      <c r="AT347">
        <v>0.47</v>
      </c>
      <c r="AU347" t="s">
        <v>758</v>
      </c>
      <c r="AV347">
        <v>0</v>
      </c>
      <c r="AW347">
        <v>2</v>
      </c>
      <c r="AX347">
        <v>28925969</v>
      </c>
      <c r="AY347">
        <v>1</v>
      </c>
      <c r="AZ347">
        <v>0</v>
      </c>
      <c r="BA347">
        <v>351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CX347">
        <f>Y347*Source!I96</f>
        <v>0</v>
      </c>
      <c r="CY347">
        <f t="shared" si="75"/>
        <v>4.47</v>
      </c>
      <c r="CZ347">
        <f t="shared" si="76"/>
        <v>4.47</v>
      </c>
      <c r="DA347">
        <f t="shared" si="77"/>
        <v>1</v>
      </c>
      <c r="DB347">
        <v>0</v>
      </c>
    </row>
    <row r="348" spans="1:106" x14ac:dyDescent="0.2">
      <c r="A348">
        <f>ROW(Source!A96)</f>
        <v>96</v>
      </c>
      <c r="B348">
        <v>28925307</v>
      </c>
      <c r="C348">
        <v>28925941</v>
      </c>
      <c r="D348">
        <v>28254721</v>
      </c>
      <c r="E348">
        <v>1</v>
      </c>
      <c r="F348">
        <v>1</v>
      </c>
      <c r="G348">
        <v>1</v>
      </c>
      <c r="H348">
        <v>3</v>
      </c>
      <c r="I348" t="s">
        <v>510</v>
      </c>
      <c r="J348" t="s">
        <v>511</v>
      </c>
      <c r="K348" t="s">
        <v>512</v>
      </c>
      <c r="L348">
        <v>1348</v>
      </c>
      <c r="N348">
        <v>1009</v>
      </c>
      <c r="O348" t="s">
        <v>61</v>
      </c>
      <c r="P348" t="s">
        <v>61</v>
      </c>
      <c r="Q348">
        <v>1000</v>
      </c>
      <c r="W348">
        <v>0</v>
      </c>
      <c r="X348">
        <v>-1204589871</v>
      </c>
      <c r="Y348">
        <v>0</v>
      </c>
      <c r="AA348">
        <v>12824.48</v>
      </c>
      <c r="AB348">
        <v>0</v>
      </c>
      <c r="AC348">
        <v>0</v>
      </c>
      <c r="AD348">
        <v>0</v>
      </c>
      <c r="AE348">
        <v>12824.48</v>
      </c>
      <c r="AF348">
        <v>0</v>
      </c>
      <c r="AG348">
        <v>0</v>
      </c>
      <c r="AH348">
        <v>0</v>
      </c>
      <c r="AI348">
        <v>1</v>
      </c>
      <c r="AJ348">
        <v>1</v>
      </c>
      <c r="AK348">
        <v>1</v>
      </c>
      <c r="AL348">
        <v>1</v>
      </c>
      <c r="AN348">
        <v>0</v>
      </c>
      <c r="AO348">
        <v>1</v>
      </c>
      <c r="AP348">
        <v>1</v>
      </c>
      <c r="AQ348">
        <v>0</v>
      </c>
      <c r="AR348">
        <v>0</v>
      </c>
      <c r="AS348" t="s">
        <v>719</v>
      </c>
      <c r="AT348">
        <v>1.24E-3</v>
      </c>
      <c r="AU348" t="s">
        <v>758</v>
      </c>
      <c r="AV348">
        <v>0</v>
      </c>
      <c r="AW348">
        <v>2</v>
      </c>
      <c r="AX348">
        <v>28925970</v>
      </c>
      <c r="AY348">
        <v>1</v>
      </c>
      <c r="AZ348">
        <v>0</v>
      </c>
      <c r="BA348">
        <v>352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CX348">
        <f>Y348*Source!I96</f>
        <v>0</v>
      </c>
      <c r="CY348">
        <f t="shared" si="75"/>
        <v>12824.48</v>
      </c>
      <c r="CZ348">
        <f t="shared" si="76"/>
        <v>12824.48</v>
      </c>
      <c r="DA348">
        <f t="shared" si="77"/>
        <v>1</v>
      </c>
      <c r="DB348">
        <v>0</v>
      </c>
    </row>
    <row r="349" spans="1:106" x14ac:dyDescent="0.2">
      <c r="A349">
        <f>ROW(Source!A96)</f>
        <v>96</v>
      </c>
      <c r="B349">
        <v>28925307</v>
      </c>
      <c r="C349">
        <v>28925941</v>
      </c>
      <c r="D349">
        <v>28276411</v>
      </c>
      <c r="E349">
        <v>1</v>
      </c>
      <c r="F349">
        <v>1</v>
      </c>
      <c r="G349">
        <v>1</v>
      </c>
      <c r="H349">
        <v>3</v>
      </c>
      <c r="I349" t="s">
        <v>513</v>
      </c>
      <c r="J349" t="s">
        <v>514</v>
      </c>
      <c r="K349" t="s">
        <v>515</v>
      </c>
      <c r="L349">
        <v>1348</v>
      </c>
      <c r="N349">
        <v>1009</v>
      </c>
      <c r="O349" t="s">
        <v>61</v>
      </c>
      <c r="P349" t="s">
        <v>61</v>
      </c>
      <c r="Q349">
        <v>1000</v>
      </c>
      <c r="W349">
        <v>0</v>
      </c>
      <c r="X349">
        <v>-1377340231</v>
      </c>
      <c r="Y349">
        <v>0</v>
      </c>
      <c r="AA349">
        <v>10175.83</v>
      </c>
      <c r="AB349">
        <v>0</v>
      </c>
      <c r="AC349">
        <v>0</v>
      </c>
      <c r="AD349">
        <v>0</v>
      </c>
      <c r="AE349">
        <v>10175.83</v>
      </c>
      <c r="AF349">
        <v>0</v>
      </c>
      <c r="AG349">
        <v>0</v>
      </c>
      <c r="AH349">
        <v>0</v>
      </c>
      <c r="AI349">
        <v>1</v>
      </c>
      <c r="AJ349">
        <v>1</v>
      </c>
      <c r="AK349">
        <v>1</v>
      </c>
      <c r="AL349">
        <v>1</v>
      </c>
      <c r="AN349">
        <v>0</v>
      </c>
      <c r="AO349">
        <v>1</v>
      </c>
      <c r="AP349">
        <v>1</v>
      </c>
      <c r="AQ349">
        <v>0</v>
      </c>
      <c r="AR349">
        <v>0</v>
      </c>
      <c r="AS349" t="s">
        <v>719</v>
      </c>
      <c r="AT349">
        <v>0.01</v>
      </c>
      <c r="AU349" t="s">
        <v>758</v>
      </c>
      <c r="AV349">
        <v>0</v>
      </c>
      <c r="AW349">
        <v>2</v>
      </c>
      <c r="AX349">
        <v>28925971</v>
      </c>
      <c r="AY349">
        <v>1</v>
      </c>
      <c r="AZ349">
        <v>0</v>
      </c>
      <c r="BA349">
        <v>353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CX349">
        <f>Y349*Source!I96</f>
        <v>0</v>
      </c>
      <c r="CY349">
        <f t="shared" si="75"/>
        <v>10175.83</v>
      </c>
      <c r="CZ349">
        <f t="shared" si="76"/>
        <v>10175.83</v>
      </c>
      <c r="DA349">
        <f t="shared" si="77"/>
        <v>1</v>
      </c>
      <c r="DB349">
        <v>0</v>
      </c>
    </row>
    <row r="350" spans="1:106" x14ac:dyDescent="0.2">
      <c r="A350">
        <f>ROW(Source!A96)</f>
        <v>96</v>
      </c>
      <c r="B350">
        <v>28925307</v>
      </c>
      <c r="C350">
        <v>28925941</v>
      </c>
      <c r="D350">
        <v>28279355</v>
      </c>
      <c r="E350">
        <v>1</v>
      </c>
      <c r="F350">
        <v>1</v>
      </c>
      <c r="G350">
        <v>1</v>
      </c>
      <c r="H350">
        <v>3</v>
      </c>
      <c r="I350" t="s">
        <v>516</v>
      </c>
      <c r="J350" t="s">
        <v>517</v>
      </c>
      <c r="K350" t="s">
        <v>526</v>
      </c>
      <c r="L350">
        <v>1348</v>
      </c>
      <c r="N350">
        <v>1009</v>
      </c>
      <c r="O350" t="s">
        <v>61</v>
      </c>
      <c r="P350" t="s">
        <v>61</v>
      </c>
      <c r="Q350">
        <v>1000</v>
      </c>
      <c r="W350">
        <v>0</v>
      </c>
      <c r="X350">
        <v>-1448781914</v>
      </c>
      <c r="Y350">
        <v>0</v>
      </c>
      <c r="AA350">
        <v>7439.08</v>
      </c>
      <c r="AB350">
        <v>0</v>
      </c>
      <c r="AC350">
        <v>0</v>
      </c>
      <c r="AD350">
        <v>0</v>
      </c>
      <c r="AE350">
        <v>7439.08</v>
      </c>
      <c r="AF350">
        <v>0</v>
      </c>
      <c r="AG350">
        <v>0</v>
      </c>
      <c r="AH350">
        <v>0</v>
      </c>
      <c r="AI350">
        <v>1</v>
      </c>
      <c r="AJ350">
        <v>1</v>
      </c>
      <c r="AK350">
        <v>1</v>
      </c>
      <c r="AL350">
        <v>1</v>
      </c>
      <c r="AN350">
        <v>0</v>
      </c>
      <c r="AO350">
        <v>1</v>
      </c>
      <c r="AP350">
        <v>1</v>
      </c>
      <c r="AQ350">
        <v>0</v>
      </c>
      <c r="AR350">
        <v>0</v>
      </c>
      <c r="AS350" t="s">
        <v>719</v>
      </c>
      <c r="AT350">
        <v>0.01</v>
      </c>
      <c r="AU350" t="s">
        <v>758</v>
      </c>
      <c r="AV350">
        <v>0</v>
      </c>
      <c r="AW350">
        <v>2</v>
      </c>
      <c r="AX350">
        <v>28925972</v>
      </c>
      <c r="AY350">
        <v>1</v>
      </c>
      <c r="AZ350">
        <v>0</v>
      </c>
      <c r="BA350">
        <v>354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CX350">
        <f>Y350*Source!I96</f>
        <v>0</v>
      </c>
      <c r="CY350">
        <f t="shared" si="75"/>
        <v>7439.08</v>
      </c>
      <c r="CZ350">
        <f t="shared" si="76"/>
        <v>7439.08</v>
      </c>
      <c r="DA350">
        <f t="shared" si="77"/>
        <v>1</v>
      </c>
      <c r="DB350">
        <v>0</v>
      </c>
    </row>
    <row r="351" spans="1:106" x14ac:dyDescent="0.2">
      <c r="A351">
        <f>ROW(Source!A96)</f>
        <v>96</v>
      </c>
      <c r="B351">
        <v>28925307</v>
      </c>
      <c r="C351">
        <v>28925941</v>
      </c>
      <c r="D351">
        <v>28279427</v>
      </c>
      <c r="E351">
        <v>1</v>
      </c>
      <c r="F351">
        <v>1</v>
      </c>
      <c r="G351">
        <v>1</v>
      </c>
      <c r="H351">
        <v>3</v>
      </c>
      <c r="I351" t="s">
        <v>527</v>
      </c>
      <c r="J351" t="s">
        <v>528</v>
      </c>
      <c r="K351" t="s">
        <v>529</v>
      </c>
      <c r="L351">
        <v>1348</v>
      </c>
      <c r="N351">
        <v>1009</v>
      </c>
      <c r="O351" t="s">
        <v>61</v>
      </c>
      <c r="P351" t="s">
        <v>61</v>
      </c>
      <c r="Q351">
        <v>1000</v>
      </c>
      <c r="W351">
        <v>0</v>
      </c>
      <c r="X351">
        <v>-1728450025</v>
      </c>
      <c r="Y351">
        <v>0</v>
      </c>
      <c r="AA351">
        <v>5343.1</v>
      </c>
      <c r="AB351">
        <v>0</v>
      </c>
      <c r="AC351">
        <v>0</v>
      </c>
      <c r="AD351">
        <v>0</v>
      </c>
      <c r="AE351">
        <v>5343.1</v>
      </c>
      <c r="AF351">
        <v>0</v>
      </c>
      <c r="AG351">
        <v>0</v>
      </c>
      <c r="AH351">
        <v>0</v>
      </c>
      <c r="AI351">
        <v>1</v>
      </c>
      <c r="AJ351">
        <v>1</v>
      </c>
      <c r="AK351">
        <v>1</v>
      </c>
      <c r="AL351">
        <v>1</v>
      </c>
      <c r="AN351">
        <v>0</v>
      </c>
      <c r="AO351">
        <v>1</v>
      </c>
      <c r="AP351">
        <v>1</v>
      </c>
      <c r="AQ351">
        <v>0</v>
      </c>
      <c r="AR351">
        <v>0</v>
      </c>
      <c r="AS351" t="s">
        <v>719</v>
      </c>
      <c r="AT351">
        <v>0.01</v>
      </c>
      <c r="AU351" t="s">
        <v>758</v>
      </c>
      <c r="AV351">
        <v>0</v>
      </c>
      <c r="AW351">
        <v>2</v>
      </c>
      <c r="AX351">
        <v>28925973</v>
      </c>
      <c r="AY351">
        <v>1</v>
      </c>
      <c r="AZ351">
        <v>0</v>
      </c>
      <c r="BA351">
        <v>355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CX351">
        <f>Y351*Source!I96</f>
        <v>0</v>
      </c>
      <c r="CY351">
        <f t="shared" si="75"/>
        <v>5343.1</v>
      </c>
      <c r="CZ351">
        <f t="shared" si="76"/>
        <v>5343.1</v>
      </c>
      <c r="DA351">
        <f t="shared" si="77"/>
        <v>1</v>
      </c>
      <c r="DB351">
        <v>0</v>
      </c>
    </row>
    <row r="352" spans="1:106" x14ac:dyDescent="0.2">
      <c r="A352">
        <f>ROW(Source!A96)</f>
        <v>96</v>
      </c>
      <c r="B352">
        <v>28925307</v>
      </c>
      <c r="C352">
        <v>28925941</v>
      </c>
      <c r="D352">
        <v>28324742</v>
      </c>
      <c r="E352">
        <v>1</v>
      </c>
      <c r="F352">
        <v>1</v>
      </c>
      <c r="G352">
        <v>1</v>
      </c>
      <c r="H352">
        <v>3</v>
      </c>
      <c r="I352" t="s">
        <v>530</v>
      </c>
      <c r="J352" t="s">
        <v>531</v>
      </c>
      <c r="K352" t="s">
        <v>532</v>
      </c>
      <c r="L352">
        <v>1354</v>
      </c>
      <c r="N352">
        <v>1010</v>
      </c>
      <c r="O352" t="s">
        <v>106</v>
      </c>
      <c r="P352" t="s">
        <v>106</v>
      </c>
      <c r="Q352">
        <v>1</v>
      </c>
      <c r="W352">
        <v>0</v>
      </c>
      <c r="X352">
        <v>576468319</v>
      </c>
      <c r="Y352">
        <v>0</v>
      </c>
      <c r="AA352">
        <v>50.93</v>
      </c>
      <c r="AB352">
        <v>0</v>
      </c>
      <c r="AC352">
        <v>0</v>
      </c>
      <c r="AD352">
        <v>0</v>
      </c>
      <c r="AE352">
        <v>50.93</v>
      </c>
      <c r="AF352">
        <v>0</v>
      </c>
      <c r="AG352">
        <v>0</v>
      </c>
      <c r="AH352">
        <v>0</v>
      </c>
      <c r="AI352">
        <v>1</v>
      </c>
      <c r="AJ352">
        <v>1</v>
      </c>
      <c r="AK352">
        <v>1</v>
      </c>
      <c r="AL352">
        <v>1</v>
      </c>
      <c r="AN352">
        <v>0</v>
      </c>
      <c r="AO352">
        <v>1</v>
      </c>
      <c r="AP352">
        <v>1</v>
      </c>
      <c r="AQ352">
        <v>0</v>
      </c>
      <c r="AR352">
        <v>0</v>
      </c>
      <c r="AS352" t="s">
        <v>719</v>
      </c>
      <c r="AT352">
        <v>9</v>
      </c>
      <c r="AU352" t="s">
        <v>758</v>
      </c>
      <c r="AV352">
        <v>0</v>
      </c>
      <c r="AW352">
        <v>2</v>
      </c>
      <c r="AX352">
        <v>28925974</v>
      </c>
      <c r="AY352">
        <v>1</v>
      </c>
      <c r="AZ352">
        <v>0</v>
      </c>
      <c r="BA352">
        <v>356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CX352">
        <f>Y352*Source!I96</f>
        <v>0</v>
      </c>
      <c r="CY352">
        <f t="shared" si="75"/>
        <v>50.93</v>
      </c>
      <c r="CZ352">
        <f t="shared" si="76"/>
        <v>50.93</v>
      </c>
      <c r="DA352">
        <f t="shared" si="77"/>
        <v>1</v>
      </c>
      <c r="DB352">
        <v>0</v>
      </c>
    </row>
    <row r="353" spans="1:106" x14ac:dyDescent="0.2">
      <c r="A353">
        <f>ROW(Source!A96)</f>
        <v>96</v>
      </c>
      <c r="B353">
        <v>28925307</v>
      </c>
      <c r="C353">
        <v>28925941</v>
      </c>
      <c r="D353">
        <v>28247531</v>
      </c>
      <c r="E353">
        <v>21</v>
      </c>
      <c r="F353">
        <v>1</v>
      </c>
      <c r="G353">
        <v>1</v>
      </c>
      <c r="H353">
        <v>3</v>
      </c>
      <c r="I353" t="s">
        <v>533</v>
      </c>
      <c r="J353" t="s">
        <v>719</v>
      </c>
      <c r="K353" t="s">
        <v>534</v>
      </c>
      <c r="L353">
        <v>1374</v>
      </c>
      <c r="N353">
        <v>1013</v>
      </c>
      <c r="O353" t="s">
        <v>535</v>
      </c>
      <c r="P353" t="s">
        <v>535</v>
      </c>
      <c r="Q353">
        <v>1</v>
      </c>
      <c r="W353">
        <v>0</v>
      </c>
      <c r="X353">
        <v>-1731369543</v>
      </c>
      <c r="Y353">
        <v>0</v>
      </c>
      <c r="AA353">
        <v>1</v>
      </c>
      <c r="AB353">
        <v>0</v>
      </c>
      <c r="AC353">
        <v>0</v>
      </c>
      <c r="AD353">
        <v>0</v>
      </c>
      <c r="AE353">
        <v>1</v>
      </c>
      <c r="AF353">
        <v>0</v>
      </c>
      <c r="AG353">
        <v>0</v>
      </c>
      <c r="AH353">
        <v>0</v>
      </c>
      <c r="AI353">
        <v>1</v>
      </c>
      <c r="AJ353">
        <v>1</v>
      </c>
      <c r="AK353">
        <v>1</v>
      </c>
      <c r="AL353">
        <v>1</v>
      </c>
      <c r="AN353">
        <v>0</v>
      </c>
      <c r="AO353">
        <v>1</v>
      </c>
      <c r="AP353">
        <v>1</v>
      </c>
      <c r="AQ353">
        <v>0</v>
      </c>
      <c r="AR353">
        <v>0</v>
      </c>
      <c r="AS353" t="s">
        <v>719</v>
      </c>
      <c r="AT353">
        <v>3.18</v>
      </c>
      <c r="AU353" t="s">
        <v>758</v>
      </c>
      <c r="AV353">
        <v>0</v>
      </c>
      <c r="AW353">
        <v>2</v>
      </c>
      <c r="AX353">
        <v>28925975</v>
      </c>
      <c r="AY353">
        <v>1</v>
      </c>
      <c r="AZ353">
        <v>0</v>
      </c>
      <c r="BA353">
        <v>357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CX353">
        <f>Y353*Source!I96</f>
        <v>0</v>
      </c>
      <c r="CY353">
        <f t="shared" si="75"/>
        <v>1</v>
      </c>
      <c r="CZ353">
        <f t="shared" si="76"/>
        <v>1</v>
      </c>
      <c r="DA353">
        <f t="shared" si="77"/>
        <v>1</v>
      </c>
      <c r="DB353">
        <v>0</v>
      </c>
    </row>
    <row r="354" spans="1:106" x14ac:dyDescent="0.2">
      <c r="A354">
        <f>ROW(Source!A97)</f>
        <v>97</v>
      </c>
      <c r="B354">
        <v>28925308</v>
      </c>
      <c r="C354">
        <v>28925941</v>
      </c>
      <c r="D354">
        <v>28425676</v>
      </c>
      <c r="E354">
        <v>1</v>
      </c>
      <c r="F354">
        <v>1</v>
      </c>
      <c r="G354">
        <v>1</v>
      </c>
      <c r="H354">
        <v>1</v>
      </c>
      <c r="I354" t="s">
        <v>536</v>
      </c>
      <c r="J354" t="s">
        <v>719</v>
      </c>
      <c r="K354" t="s">
        <v>537</v>
      </c>
      <c r="L354">
        <v>1191</v>
      </c>
      <c r="N354">
        <v>1013</v>
      </c>
      <c r="O354" t="s">
        <v>360</v>
      </c>
      <c r="P354" t="s">
        <v>360</v>
      </c>
      <c r="Q354">
        <v>1</v>
      </c>
      <c r="W354">
        <v>0</v>
      </c>
      <c r="X354">
        <v>-1853062777</v>
      </c>
      <c r="Y354">
        <v>11.1</v>
      </c>
      <c r="AA354">
        <v>0</v>
      </c>
      <c r="AB354">
        <v>0</v>
      </c>
      <c r="AC354">
        <v>0</v>
      </c>
      <c r="AD354">
        <v>159.43</v>
      </c>
      <c r="AE354">
        <v>0</v>
      </c>
      <c r="AF354">
        <v>0</v>
      </c>
      <c r="AG354">
        <v>0</v>
      </c>
      <c r="AH354">
        <v>8.59</v>
      </c>
      <c r="AI354">
        <v>1</v>
      </c>
      <c r="AJ354">
        <v>1</v>
      </c>
      <c r="AK354">
        <v>1</v>
      </c>
      <c r="AL354">
        <v>18.559999999999999</v>
      </c>
      <c r="AN354">
        <v>0</v>
      </c>
      <c r="AO354">
        <v>1</v>
      </c>
      <c r="AP354">
        <v>1</v>
      </c>
      <c r="AQ354">
        <v>0</v>
      </c>
      <c r="AR354">
        <v>0</v>
      </c>
      <c r="AS354" t="s">
        <v>719</v>
      </c>
      <c r="AT354">
        <v>18.5</v>
      </c>
      <c r="AU354" t="s">
        <v>63</v>
      </c>
      <c r="AV354">
        <v>1</v>
      </c>
      <c r="AW354">
        <v>2</v>
      </c>
      <c r="AX354">
        <v>28925959</v>
      </c>
      <c r="AY354">
        <v>1</v>
      </c>
      <c r="AZ354">
        <v>0</v>
      </c>
      <c r="BA354">
        <v>358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CX354">
        <f>Y354*Source!I97</f>
        <v>16.649999999999999</v>
      </c>
      <c r="CY354">
        <f>AD354</f>
        <v>159.43</v>
      </c>
      <c r="CZ354">
        <f>AH354</f>
        <v>8.59</v>
      </c>
      <c r="DA354">
        <f>AL354</f>
        <v>18.559999999999999</v>
      </c>
      <c r="DB354">
        <v>0</v>
      </c>
    </row>
    <row r="355" spans="1:106" x14ac:dyDescent="0.2">
      <c r="A355">
        <f>ROW(Source!A97)</f>
        <v>97</v>
      </c>
      <c r="B355">
        <v>28925308</v>
      </c>
      <c r="C355">
        <v>28925941</v>
      </c>
      <c r="D355">
        <v>28419515</v>
      </c>
      <c r="E355">
        <v>1</v>
      </c>
      <c r="F355">
        <v>1</v>
      </c>
      <c r="G355">
        <v>1</v>
      </c>
      <c r="H355">
        <v>1</v>
      </c>
      <c r="I355" t="s">
        <v>361</v>
      </c>
      <c r="J355" t="s">
        <v>719</v>
      </c>
      <c r="K355" t="s">
        <v>362</v>
      </c>
      <c r="L355">
        <v>1191</v>
      </c>
      <c r="N355">
        <v>1013</v>
      </c>
      <c r="O355" t="s">
        <v>360</v>
      </c>
      <c r="P355" t="s">
        <v>360</v>
      </c>
      <c r="Q355">
        <v>1</v>
      </c>
      <c r="W355">
        <v>0</v>
      </c>
      <c r="X355">
        <v>-383101862</v>
      </c>
      <c r="Y355">
        <v>2.95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18.559999999999999</v>
      </c>
      <c r="AL355">
        <v>1</v>
      </c>
      <c r="AN355">
        <v>0</v>
      </c>
      <c r="AO355">
        <v>1</v>
      </c>
      <c r="AP355">
        <v>0</v>
      </c>
      <c r="AQ355">
        <v>0</v>
      </c>
      <c r="AR355">
        <v>0</v>
      </c>
      <c r="AS355" t="s">
        <v>719</v>
      </c>
      <c r="AT355">
        <v>2.95</v>
      </c>
      <c r="AU355" t="s">
        <v>719</v>
      </c>
      <c r="AV355">
        <v>2</v>
      </c>
      <c r="AW355">
        <v>2</v>
      </c>
      <c r="AX355">
        <v>28925960</v>
      </c>
      <c r="AY355">
        <v>1</v>
      </c>
      <c r="AZ355">
        <v>2048</v>
      </c>
      <c r="BA355">
        <v>359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X355">
        <f>Y355*Source!I97</f>
        <v>4.4250000000000007</v>
      </c>
      <c r="CY355">
        <f>AD355</f>
        <v>0</v>
      </c>
      <c r="CZ355">
        <f>AH355</f>
        <v>0</v>
      </c>
      <c r="DA355">
        <f>AL355</f>
        <v>1</v>
      </c>
      <c r="DB355">
        <v>0</v>
      </c>
    </row>
    <row r="356" spans="1:106" x14ac:dyDescent="0.2">
      <c r="A356">
        <f>ROW(Source!A97)</f>
        <v>97</v>
      </c>
      <c r="B356">
        <v>28925308</v>
      </c>
      <c r="C356">
        <v>28925941</v>
      </c>
      <c r="D356">
        <v>28336687</v>
      </c>
      <c r="E356">
        <v>1</v>
      </c>
      <c r="F356">
        <v>1</v>
      </c>
      <c r="G356">
        <v>1</v>
      </c>
      <c r="H356">
        <v>2</v>
      </c>
      <c r="I356" t="s">
        <v>479</v>
      </c>
      <c r="J356" t="s">
        <v>480</v>
      </c>
      <c r="K356" t="s">
        <v>481</v>
      </c>
      <c r="L356">
        <v>1368</v>
      </c>
      <c r="N356">
        <v>1011</v>
      </c>
      <c r="O356" t="s">
        <v>366</v>
      </c>
      <c r="P356" t="s">
        <v>366</v>
      </c>
      <c r="Q356">
        <v>1</v>
      </c>
      <c r="W356">
        <v>0</v>
      </c>
      <c r="X356">
        <v>1922779253</v>
      </c>
      <c r="Y356">
        <v>1.6379999999999999</v>
      </c>
      <c r="AA356">
        <v>0</v>
      </c>
      <c r="AB356">
        <v>871.56</v>
      </c>
      <c r="AC356">
        <v>219.75</v>
      </c>
      <c r="AD356">
        <v>0</v>
      </c>
      <c r="AE356">
        <v>0</v>
      </c>
      <c r="AF356">
        <v>113.19</v>
      </c>
      <c r="AG356">
        <v>11.84</v>
      </c>
      <c r="AH356">
        <v>0</v>
      </c>
      <c r="AI356">
        <v>1</v>
      </c>
      <c r="AJ356">
        <v>7.7</v>
      </c>
      <c r="AK356">
        <v>18.559999999999999</v>
      </c>
      <c r="AL356">
        <v>1</v>
      </c>
      <c r="AN356">
        <v>0</v>
      </c>
      <c r="AO356">
        <v>1</v>
      </c>
      <c r="AP356">
        <v>1</v>
      </c>
      <c r="AQ356">
        <v>0</v>
      </c>
      <c r="AR356">
        <v>0</v>
      </c>
      <c r="AS356" t="s">
        <v>719</v>
      </c>
      <c r="AT356">
        <v>2.73</v>
      </c>
      <c r="AU356" t="s">
        <v>63</v>
      </c>
      <c r="AV356">
        <v>0</v>
      </c>
      <c r="AW356">
        <v>2</v>
      </c>
      <c r="AX356">
        <v>28925961</v>
      </c>
      <c r="AY356">
        <v>1</v>
      </c>
      <c r="AZ356">
        <v>0</v>
      </c>
      <c r="BA356">
        <v>360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CX356">
        <f>Y356*Source!I97</f>
        <v>2.4569999999999999</v>
      </c>
      <c r="CY356">
        <f t="shared" ref="CY356:CY361" si="78">AB356</f>
        <v>871.56</v>
      </c>
      <c r="CZ356">
        <f t="shared" ref="CZ356:CZ361" si="79">AF356</f>
        <v>113.19</v>
      </c>
      <c r="DA356">
        <f t="shared" ref="DA356:DA361" si="80">AJ356</f>
        <v>7.7</v>
      </c>
      <c r="DB356">
        <v>0</v>
      </c>
    </row>
    <row r="357" spans="1:106" x14ac:dyDescent="0.2">
      <c r="A357">
        <f>ROW(Source!A97)</f>
        <v>97</v>
      </c>
      <c r="B357">
        <v>28925308</v>
      </c>
      <c r="C357">
        <v>28925941</v>
      </c>
      <c r="D357">
        <v>28337857</v>
      </c>
      <c r="E357">
        <v>1</v>
      </c>
      <c r="F357">
        <v>1</v>
      </c>
      <c r="G357">
        <v>1</v>
      </c>
      <c r="H357">
        <v>2</v>
      </c>
      <c r="I357" t="s">
        <v>488</v>
      </c>
      <c r="J357" t="s">
        <v>489</v>
      </c>
      <c r="K357" t="s">
        <v>490</v>
      </c>
      <c r="L357">
        <v>1368</v>
      </c>
      <c r="N357">
        <v>1011</v>
      </c>
      <c r="O357" t="s">
        <v>366</v>
      </c>
      <c r="P357" t="s">
        <v>366</v>
      </c>
      <c r="Q357">
        <v>1</v>
      </c>
      <c r="W357">
        <v>0</v>
      </c>
      <c r="X357">
        <v>-2019686133</v>
      </c>
      <c r="Y357">
        <v>0.09</v>
      </c>
      <c r="AA357">
        <v>0</v>
      </c>
      <c r="AB357">
        <v>984.52</v>
      </c>
      <c r="AC357">
        <v>219.75</v>
      </c>
      <c r="AD357">
        <v>0</v>
      </c>
      <c r="AE357">
        <v>0</v>
      </c>
      <c r="AF357">
        <v>127.86</v>
      </c>
      <c r="AG357">
        <v>11.84</v>
      </c>
      <c r="AH357">
        <v>0</v>
      </c>
      <c r="AI357">
        <v>1</v>
      </c>
      <c r="AJ357">
        <v>7.7</v>
      </c>
      <c r="AK357">
        <v>18.559999999999999</v>
      </c>
      <c r="AL357">
        <v>1</v>
      </c>
      <c r="AN357">
        <v>0</v>
      </c>
      <c r="AO357">
        <v>1</v>
      </c>
      <c r="AP357">
        <v>1</v>
      </c>
      <c r="AQ357">
        <v>0</v>
      </c>
      <c r="AR357">
        <v>0</v>
      </c>
      <c r="AS357" t="s">
        <v>719</v>
      </c>
      <c r="AT357">
        <v>0.15</v>
      </c>
      <c r="AU357" t="s">
        <v>63</v>
      </c>
      <c r="AV357">
        <v>0</v>
      </c>
      <c r="AW357">
        <v>2</v>
      </c>
      <c r="AX357">
        <v>28925962</v>
      </c>
      <c r="AY357">
        <v>1</v>
      </c>
      <c r="AZ357">
        <v>0</v>
      </c>
      <c r="BA357">
        <v>361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CX357">
        <f>Y357*Source!I97</f>
        <v>0.13500000000000001</v>
      </c>
      <c r="CY357">
        <f t="shared" si="78"/>
        <v>984.52</v>
      </c>
      <c r="CZ357">
        <f t="shared" si="79"/>
        <v>127.86</v>
      </c>
      <c r="DA357">
        <f t="shared" si="80"/>
        <v>7.7</v>
      </c>
      <c r="DB357">
        <v>0</v>
      </c>
    </row>
    <row r="358" spans="1:106" x14ac:dyDescent="0.2">
      <c r="A358">
        <f>ROW(Source!A97)</f>
        <v>97</v>
      </c>
      <c r="B358">
        <v>28925308</v>
      </c>
      <c r="C358">
        <v>28925941</v>
      </c>
      <c r="D358">
        <v>28337866</v>
      </c>
      <c r="E358">
        <v>1</v>
      </c>
      <c r="F358">
        <v>1</v>
      </c>
      <c r="G358">
        <v>1</v>
      </c>
      <c r="H358">
        <v>2</v>
      </c>
      <c r="I358" t="s">
        <v>491</v>
      </c>
      <c r="J358" t="s">
        <v>492</v>
      </c>
      <c r="K358" t="s">
        <v>493</v>
      </c>
      <c r="L358">
        <v>1368</v>
      </c>
      <c r="N358">
        <v>1011</v>
      </c>
      <c r="O358" t="s">
        <v>366</v>
      </c>
      <c r="P358" t="s">
        <v>366</v>
      </c>
      <c r="Q358">
        <v>1</v>
      </c>
      <c r="W358">
        <v>0</v>
      </c>
      <c r="X358">
        <v>1232549298</v>
      </c>
      <c r="Y358">
        <v>0.09</v>
      </c>
      <c r="AA358">
        <v>0</v>
      </c>
      <c r="AB358">
        <v>92.4</v>
      </c>
      <c r="AC358">
        <v>0</v>
      </c>
      <c r="AD358">
        <v>0</v>
      </c>
      <c r="AE358">
        <v>0</v>
      </c>
      <c r="AF358">
        <v>12</v>
      </c>
      <c r="AG358">
        <v>0</v>
      </c>
      <c r="AH358">
        <v>0</v>
      </c>
      <c r="AI358">
        <v>1</v>
      </c>
      <c r="AJ358">
        <v>7.7</v>
      </c>
      <c r="AK358">
        <v>18.559999999999999</v>
      </c>
      <c r="AL358">
        <v>1</v>
      </c>
      <c r="AN358">
        <v>0</v>
      </c>
      <c r="AO358">
        <v>1</v>
      </c>
      <c r="AP358">
        <v>1</v>
      </c>
      <c r="AQ358">
        <v>0</v>
      </c>
      <c r="AR358">
        <v>0</v>
      </c>
      <c r="AS358" t="s">
        <v>719</v>
      </c>
      <c r="AT358">
        <v>0.15</v>
      </c>
      <c r="AU358" t="s">
        <v>63</v>
      </c>
      <c r="AV358">
        <v>0</v>
      </c>
      <c r="AW358">
        <v>2</v>
      </c>
      <c r="AX358">
        <v>28925963</v>
      </c>
      <c r="AY358">
        <v>1</v>
      </c>
      <c r="AZ358">
        <v>0</v>
      </c>
      <c r="BA358">
        <v>362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CX358">
        <f>Y358*Source!I97</f>
        <v>0.13500000000000001</v>
      </c>
      <c r="CY358">
        <f t="shared" si="78"/>
        <v>92.4</v>
      </c>
      <c r="CZ358">
        <f t="shared" si="79"/>
        <v>12</v>
      </c>
      <c r="DA358">
        <f t="shared" si="80"/>
        <v>7.7</v>
      </c>
      <c r="DB358">
        <v>0</v>
      </c>
    </row>
    <row r="359" spans="1:106" x14ac:dyDescent="0.2">
      <c r="A359">
        <f>ROW(Source!A97)</f>
        <v>97</v>
      </c>
      <c r="B359">
        <v>28925308</v>
      </c>
      <c r="C359">
        <v>28925941</v>
      </c>
      <c r="D359">
        <v>28337996</v>
      </c>
      <c r="E359">
        <v>1</v>
      </c>
      <c r="F359">
        <v>1</v>
      </c>
      <c r="G359">
        <v>1</v>
      </c>
      <c r="H359">
        <v>2</v>
      </c>
      <c r="I359" t="s">
        <v>494</v>
      </c>
      <c r="J359" t="s">
        <v>495</v>
      </c>
      <c r="K359" t="s">
        <v>496</v>
      </c>
      <c r="L359">
        <v>1368</v>
      </c>
      <c r="N359">
        <v>1011</v>
      </c>
      <c r="O359" t="s">
        <v>366</v>
      </c>
      <c r="P359" t="s">
        <v>366</v>
      </c>
      <c r="Q359">
        <v>1</v>
      </c>
      <c r="W359">
        <v>0</v>
      </c>
      <c r="X359">
        <v>2006915083</v>
      </c>
      <c r="Y359">
        <v>8.4000000000000005E-2</v>
      </c>
      <c r="AA359">
        <v>0</v>
      </c>
      <c r="AB359">
        <v>57.9</v>
      </c>
      <c r="AC359">
        <v>0</v>
      </c>
      <c r="AD359">
        <v>0</v>
      </c>
      <c r="AE359">
        <v>0</v>
      </c>
      <c r="AF359">
        <v>7.52</v>
      </c>
      <c r="AG359">
        <v>0</v>
      </c>
      <c r="AH359">
        <v>0</v>
      </c>
      <c r="AI359">
        <v>1</v>
      </c>
      <c r="AJ359">
        <v>7.7</v>
      </c>
      <c r="AK359">
        <v>18.559999999999999</v>
      </c>
      <c r="AL359">
        <v>1</v>
      </c>
      <c r="AN359">
        <v>0</v>
      </c>
      <c r="AO359">
        <v>1</v>
      </c>
      <c r="AP359">
        <v>1</v>
      </c>
      <c r="AQ359">
        <v>0</v>
      </c>
      <c r="AR359">
        <v>0</v>
      </c>
      <c r="AS359" t="s">
        <v>719</v>
      </c>
      <c r="AT359">
        <v>0.14000000000000001</v>
      </c>
      <c r="AU359" t="s">
        <v>63</v>
      </c>
      <c r="AV359">
        <v>0</v>
      </c>
      <c r="AW359">
        <v>2</v>
      </c>
      <c r="AX359">
        <v>28925964</v>
      </c>
      <c r="AY359">
        <v>1</v>
      </c>
      <c r="AZ359">
        <v>0</v>
      </c>
      <c r="BA359">
        <v>363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CX359">
        <f>Y359*Source!I97</f>
        <v>0.126</v>
      </c>
      <c r="CY359">
        <f t="shared" si="78"/>
        <v>57.9</v>
      </c>
      <c r="CZ359">
        <f t="shared" si="79"/>
        <v>7.52</v>
      </c>
      <c r="DA359">
        <f t="shared" si="80"/>
        <v>7.7</v>
      </c>
      <c r="DB359">
        <v>0</v>
      </c>
    </row>
    <row r="360" spans="1:106" x14ac:dyDescent="0.2">
      <c r="A360">
        <f>ROW(Source!A97)</f>
        <v>97</v>
      </c>
      <c r="B360">
        <v>28925308</v>
      </c>
      <c r="C360">
        <v>28925941</v>
      </c>
      <c r="D360">
        <v>28338136</v>
      </c>
      <c r="E360">
        <v>1</v>
      </c>
      <c r="F360">
        <v>1</v>
      </c>
      <c r="G360">
        <v>1</v>
      </c>
      <c r="H360">
        <v>2</v>
      </c>
      <c r="I360" t="s">
        <v>401</v>
      </c>
      <c r="J360" t="s">
        <v>402</v>
      </c>
      <c r="K360" t="s">
        <v>403</v>
      </c>
      <c r="L360">
        <v>1368</v>
      </c>
      <c r="N360">
        <v>1011</v>
      </c>
      <c r="O360" t="s">
        <v>366</v>
      </c>
      <c r="P360" t="s">
        <v>366</v>
      </c>
      <c r="Q360">
        <v>1</v>
      </c>
      <c r="W360">
        <v>0</v>
      </c>
      <c r="X360">
        <v>-1277097320</v>
      </c>
      <c r="Y360">
        <v>1.494</v>
      </c>
      <c r="AA360">
        <v>0</v>
      </c>
      <c r="AB360">
        <v>66.84</v>
      </c>
      <c r="AC360">
        <v>0</v>
      </c>
      <c r="AD360">
        <v>0</v>
      </c>
      <c r="AE360">
        <v>0</v>
      </c>
      <c r="AF360">
        <v>8.68</v>
      </c>
      <c r="AG360">
        <v>0</v>
      </c>
      <c r="AH360">
        <v>0</v>
      </c>
      <c r="AI360">
        <v>1</v>
      </c>
      <c r="AJ360">
        <v>7.7</v>
      </c>
      <c r="AK360">
        <v>18.559999999999999</v>
      </c>
      <c r="AL360">
        <v>1</v>
      </c>
      <c r="AN360">
        <v>0</v>
      </c>
      <c r="AO360">
        <v>1</v>
      </c>
      <c r="AP360">
        <v>1</v>
      </c>
      <c r="AQ360">
        <v>0</v>
      </c>
      <c r="AR360">
        <v>0</v>
      </c>
      <c r="AS360" t="s">
        <v>719</v>
      </c>
      <c r="AT360">
        <v>2.4900000000000002</v>
      </c>
      <c r="AU360" t="s">
        <v>63</v>
      </c>
      <c r="AV360">
        <v>0</v>
      </c>
      <c r="AW360">
        <v>2</v>
      </c>
      <c r="AX360">
        <v>28925965</v>
      </c>
      <c r="AY360">
        <v>1</v>
      </c>
      <c r="AZ360">
        <v>0</v>
      </c>
      <c r="BA360">
        <v>364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CX360">
        <f>Y360*Source!I97</f>
        <v>2.2410000000000001</v>
      </c>
      <c r="CY360">
        <f t="shared" si="78"/>
        <v>66.84</v>
      </c>
      <c r="CZ360">
        <f t="shared" si="79"/>
        <v>8.68</v>
      </c>
      <c r="DA360">
        <f t="shared" si="80"/>
        <v>7.7</v>
      </c>
      <c r="DB360">
        <v>0</v>
      </c>
    </row>
    <row r="361" spans="1:106" x14ac:dyDescent="0.2">
      <c r="A361">
        <f>ROW(Source!A97)</f>
        <v>97</v>
      </c>
      <c r="B361">
        <v>28925308</v>
      </c>
      <c r="C361">
        <v>28925941</v>
      </c>
      <c r="D361">
        <v>28338781</v>
      </c>
      <c r="E361">
        <v>1</v>
      </c>
      <c r="F361">
        <v>1</v>
      </c>
      <c r="G361">
        <v>1</v>
      </c>
      <c r="H361">
        <v>2</v>
      </c>
      <c r="I361" t="s">
        <v>497</v>
      </c>
      <c r="J361" t="s">
        <v>498</v>
      </c>
      <c r="K361" t="s">
        <v>499</v>
      </c>
      <c r="L361">
        <v>1368</v>
      </c>
      <c r="N361">
        <v>1011</v>
      </c>
      <c r="O361" t="s">
        <v>366</v>
      </c>
      <c r="P361" t="s">
        <v>366</v>
      </c>
      <c r="Q361">
        <v>1</v>
      </c>
      <c r="W361">
        <v>0</v>
      </c>
      <c r="X361">
        <v>1984034196</v>
      </c>
      <c r="Y361">
        <v>4.2000000000000003E-2</v>
      </c>
      <c r="AA361">
        <v>0</v>
      </c>
      <c r="AB361">
        <v>142.37</v>
      </c>
      <c r="AC361">
        <v>188.01</v>
      </c>
      <c r="AD361">
        <v>0</v>
      </c>
      <c r="AE361">
        <v>0</v>
      </c>
      <c r="AF361">
        <v>18.489999999999998</v>
      </c>
      <c r="AG361">
        <v>10.130000000000001</v>
      </c>
      <c r="AH361">
        <v>0</v>
      </c>
      <c r="AI361">
        <v>1</v>
      </c>
      <c r="AJ361">
        <v>7.7</v>
      </c>
      <c r="AK361">
        <v>18.559999999999999</v>
      </c>
      <c r="AL361">
        <v>1</v>
      </c>
      <c r="AN361">
        <v>0</v>
      </c>
      <c r="AO361">
        <v>1</v>
      </c>
      <c r="AP361">
        <v>1</v>
      </c>
      <c r="AQ361">
        <v>0</v>
      </c>
      <c r="AR361">
        <v>0</v>
      </c>
      <c r="AS361" t="s">
        <v>719</v>
      </c>
      <c r="AT361">
        <v>7.0000000000000007E-2</v>
      </c>
      <c r="AU361" t="s">
        <v>63</v>
      </c>
      <c r="AV361">
        <v>0</v>
      </c>
      <c r="AW361">
        <v>2</v>
      </c>
      <c r="AX361">
        <v>28925966</v>
      </c>
      <c r="AY361">
        <v>1</v>
      </c>
      <c r="AZ361">
        <v>0</v>
      </c>
      <c r="BA361">
        <v>365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CX361">
        <f>Y361*Source!I97</f>
        <v>6.3E-2</v>
      </c>
      <c r="CY361">
        <f t="shared" si="78"/>
        <v>142.37</v>
      </c>
      <c r="CZ361">
        <f t="shared" si="79"/>
        <v>18.489999999999998</v>
      </c>
      <c r="DA361">
        <f t="shared" si="80"/>
        <v>7.7</v>
      </c>
      <c r="DB361">
        <v>0</v>
      </c>
    </row>
    <row r="362" spans="1:106" x14ac:dyDescent="0.2">
      <c r="A362">
        <f>ROW(Source!A97)</f>
        <v>97</v>
      </c>
      <c r="B362">
        <v>28925308</v>
      </c>
      <c r="C362">
        <v>28925941</v>
      </c>
      <c r="D362">
        <v>28251457</v>
      </c>
      <c r="E362">
        <v>1</v>
      </c>
      <c r="F362">
        <v>1</v>
      </c>
      <c r="G362">
        <v>1</v>
      </c>
      <c r="H362">
        <v>3</v>
      </c>
      <c r="I362" t="s">
        <v>500</v>
      </c>
      <c r="J362" t="s">
        <v>501</v>
      </c>
      <c r="K362" t="s">
        <v>502</v>
      </c>
      <c r="L362">
        <v>1339</v>
      </c>
      <c r="N362">
        <v>1007</v>
      </c>
      <c r="O362" t="s">
        <v>742</v>
      </c>
      <c r="P362" t="s">
        <v>742</v>
      </c>
      <c r="Q362">
        <v>1</v>
      </c>
      <c r="W362">
        <v>0</v>
      </c>
      <c r="X362">
        <v>-1718793076</v>
      </c>
      <c r="Y362">
        <v>0</v>
      </c>
      <c r="AA362">
        <v>121.97</v>
      </c>
      <c r="AB362">
        <v>0</v>
      </c>
      <c r="AC362">
        <v>0</v>
      </c>
      <c r="AD362">
        <v>0</v>
      </c>
      <c r="AE362">
        <v>23.41</v>
      </c>
      <c r="AF362">
        <v>0</v>
      </c>
      <c r="AG362">
        <v>0</v>
      </c>
      <c r="AH362">
        <v>0</v>
      </c>
      <c r="AI362">
        <v>5.21</v>
      </c>
      <c r="AJ362">
        <v>1</v>
      </c>
      <c r="AK362">
        <v>1</v>
      </c>
      <c r="AL362">
        <v>1</v>
      </c>
      <c r="AN362">
        <v>0</v>
      </c>
      <c r="AO362">
        <v>1</v>
      </c>
      <c r="AP362">
        <v>1</v>
      </c>
      <c r="AQ362">
        <v>0</v>
      </c>
      <c r="AR362">
        <v>0</v>
      </c>
      <c r="AS362" t="s">
        <v>719</v>
      </c>
      <c r="AT362">
        <v>0.08</v>
      </c>
      <c r="AU362" t="s">
        <v>758</v>
      </c>
      <c r="AV362">
        <v>0</v>
      </c>
      <c r="AW362">
        <v>2</v>
      </c>
      <c r="AX362">
        <v>28925967</v>
      </c>
      <c r="AY362">
        <v>1</v>
      </c>
      <c r="AZ362">
        <v>0</v>
      </c>
      <c r="BA362">
        <v>366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CX362">
        <f>Y362*Source!I97</f>
        <v>0</v>
      </c>
      <c r="CY362">
        <f t="shared" ref="CY362:CY370" si="81">AA362</f>
        <v>121.97</v>
      </c>
      <c r="CZ362">
        <f t="shared" ref="CZ362:CZ370" si="82">AE362</f>
        <v>23.41</v>
      </c>
      <c r="DA362">
        <f t="shared" ref="DA362:DA370" si="83">AI362</f>
        <v>5.21</v>
      </c>
      <c r="DB362">
        <v>0</v>
      </c>
    </row>
    <row r="363" spans="1:106" x14ac:dyDescent="0.2">
      <c r="A363">
        <f>ROW(Source!A97)</f>
        <v>97</v>
      </c>
      <c r="B363">
        <v>28925308</v>
      </c>
      <c r="C363">
        <v>28925941</v>
      </c>
      <c r="D363">
        <v>28251479</v>
      </c>
      <c r="E363">
        <v>1</v>
      </c>
      <c r="F363">
        <v>1</v>
      </c>
      <c r="G363">
        <v>1</v>
      </c>
      <c r="H363">
        <v>3</v>
      </c>
      <c r="I363" t="s">
        <v>503</v>
      </c>
      <c r="J363" t="s">
        <v>504</v>
      </c>
      <c r="K363" t="s">
        <v>505</v>
      </c>
      <c r="L363">
        <v>1339</v>
      </c>
      <c r="N363">
        <v>1007</v>
      </c>
      <c r="O363" t="s">
        <v>742</v>
      </c>
      <c r="P363" t="s">
        <v>742</v>
      </c>
      <c r="Q363">
        <v>1</v>
      </c>
      <c r="W363">
        <v>0</v>
      </c>
      <c r="X363">
        <v>1597319531</v>
      </c>
      <c r="Y363">
        <v>0</v>
      </c>
      <c r="AA363">
        <v>45.8</v>
      </c>
      <c r="AB363">
        <v>0</v>
      </c>
      <c r="AC363">
        <v>0</v>
      </c>
      <c r="AD363">
        <v>0</v>
      </c>
      <c r="AE363">
        <v>8.7899999999999991</v>
      </c>
      <c r="AF363">
        <v>0</v>
      </c>
      <c r="AG363">
        <v>0</v>
      </c>
      <c r="AH363">
        <v>0</v>
      </c>
      <c r="AI363">
        <v>5.21</v>
      </c>
      <c r="AJ363">
        <v>1</v>
      </c>
      <c r="AK363">
        <v>1</v>
      </c>
      <c r="AL363">
        <v>1</v>
      </c>
      <c r="AN363">
        <v>0</v>
      </c>
      <c r="AO363">
        <v>1</v>
      </c>
      <c r="AP363">
        <v>1</v>
      </c>
      <c r="AQ363">
        <v>0</v>
      </c>
      <c r="AR363">
        <v>0</v>
      </c>
      <c r="AS363" t="s">
        <v>719</v>
      </c>
      <c r="AT363">
        <v>1.64</v>
      </c>
      <c r="AU363" t="s">
        <v>758</v>
      </c>
      <c r="AV363">
        <v>0</v>
      </c>
      <c r="AW363">
        <v>2</v>
      </c>
      <c r="AX363">
        <v>28925968</v>
      </c>
      <c r="AY363">
        <v>1</v>
      </c>
      <c r="AZ363">
        <v>0</v>
      </c>
      <c r="BA363">
        <v>367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CX363">
        <f>Y363*Source!I97</f>
        <v>0</v>
      </c>
      <c r="CY363">
        <f t="shared" si="81"/>
        <v>45.8</v>
      </c>
      <c r="CZ363">
        <f t="shared" si="82"/>
        <v>8.7899999999999991</v>
      </c>
      <c r="DA363">
        <f t="shared" si="83"/>
        <v>5.21</v>
      </c>
      <c r="DB363">
        <v>0</v>
      </c>
    </row>
    <row r="364" spans="1:106" x14ac:dyDescent="0.2">
      <c r="A364">
        <f>ROW(Source!A97)</f>
        <v>97</v>
      </c>
      <c r="B364">
        <v>28925308</v>
      </c>
      <c r="C364">
        <v>28925941</v>
      </c>
      <c r="D364">
        <v>28251486</v>
      </c>
      <c r="E364">
        <v>1</v>
      </c>
      <c r="F364">
        <v>1</v>
      </c>
      <c r="G364">
        <v>1</v>
      </c>
      <c r="H364">
        <v>3</v>
      </c>
      <c r="I364" t="s">
        <v>506</v>
      </c>
      <c r="J364" t="s">
        <v>507</v>
      </c>
      <c r="K364" t="s">
        <v>508</v>
      </c>
      <c r="L364">
        <v>1346</v>
      </c>
      <c r="N364">
        <v>1009</v>
      </c>
      <c r="O364" t="s">
        <v>509</v>
      </c>
      <c r="P364" t="s">
        <v>509</v>
      </c>
      <c r="Q364">
        <v>1</v>
      </c>
      <c r="W364">
        <v>0</v>
      </c>
      <c r="X364">
        <v>-1411127917</v>
      </c>
      <c r="Y364">
        <v>0</v>
      </c>
      <c r="AA364">
        <v>23.29</v>
      </c>
      <c r="AB364">
        <v>0</v>
      </c>
      <c r="AC364">
        <v>0</v>
      </c>
      <c r="AD364">
        <v>0</v>
      </c>
      <c r="AE364">
        <v>4.47</v>
      </c>
      <c r="AF364">
        <v>0</v>
      </c>
      <c r="AG364">
        <v>0</v>
      </c>
      <c r="AH364">
        <v>0</v>
      </c>
      <c r="AI364">
        <v>5.21</v>
      </c>
      <c r="AJ364">
        <v>1</v>
      </c>
      <c r="AK364">
        <v>1</v>
      </c>
      <c r="AL364">
        <v>1</v>
      </c>
      <c r="AN364">
        <v>0</v>
      </c>
      <c r="AO364">
        <v>1</v>
      </c>
      <c r="AP364">
        <v>1</v>
      </c>
      <c r="AQ364">
        <v>0</v>
      </c>
      <c r="AR364">
        <v>0</v>
      </c>
      <c r="AS364" t="s">
        <v>719</v>
      </c>
      <c r="AT364">
        <v>0.47</v>
      </c>
      <c r="AU364" t="s">
        <v>758</v>
      </c>
      <c r="AV364">
        <v>0</v>
      </c>
      <c r="AW364">
        <v>2</v>
      </c>
      <c r="AX364">
        <v>28925969</v>
      </c>
      <c r="AY364">
        <v>1</v>
      </c>
      <c r="AZ364">
        <v>0</v>
      </c>
      <c r="BA364">
        <v>368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X364">
        <f>Y364*Source!I97</f>
        <v>0</v>
      </c>
      <c r="CY364">
        <f t="shared" si="81"/>
        <v>23.29</v>
      </c>
      <c r="CZ364">
        <f t="shared" si="82"/>
        <v>4.47</v>
      </c>
      <c r="DA364">
        <f t="shared" si="83"/>
        <v>5.21</v>
      </c>
      <c r="DB364">
        <v>0</v>
      </c>
    </row>
    <row r="365" spans="1:106" x14ac:dyDescent="0.2">
      <c r="A365">
        <f>ROW(Source!A97)</f>
        <v>97</v>
      </c>
      <c r="B365">
        <v>28925308</v>
      </c>
      <c r="C365">
        <v>28925941</v>
      </c>
      <c r="D365">
        <v>28254721</v>
      </c>
      <c r="E365">
        <v>1</v>
      </c>
      <c r="F365">
        <v>1</v>
      </c>
      <c r="G365">
        <v>1</v>
      </c>
      <c r="H365">
        <v>3</v>
      </c>
      <c r="I365" t="s">
        <v>510</v>
      </c>
      <c r="J365" t="s">
        <v>511</v>
      </c>
      <c r="K365" t="s">
        <v>512</v>
      </c>
      <c r="L365">
        <v>1348</v>
      </c>
      <c r="N365">
        <v>1009</v>
      </c>
      <c r="O365" t="s">
        <v>61</v>
      </c>
      <c r="P365" t="s">
        <v>61</v>
      </c>
      <c r="Q365">
        <v>1000</v>
      </c>
      <c r="W365">
        <v>0</v>
      </c>
      <c r="X365">
        <v>-1204589871</v>
      </c>
      <c r="Y365">
        <v>0</v>
      </c>
      <c r="AA365">
        <v>66815.539999999994</v>
      </c>
      <c r="AB365">
        <v>0</v>
      </c>
      <c r="AC365">
        <v>0</v>
      </c>
      <c r="AD365">
        <v>0</v>
      </c>
      <c r="AE365">
        <v>12824.48</v>
      </c>
      <c r="AF365">
        <v>0</v>
      </c>
      <c r="AG365">
        <v>0</v>
      </c>
      <c r="AH365">
        <v>0</v>
      </c>
      <c r="AI365">
        <v>5.21</v>
      </c>
      <c r="AJ365">
        <v>1</v>
      </c>
      <c r="AK365">
        <v>1</v>
      </c>
      <c r="AL365">
        <v>1</v>
      </c>
      <c r="AN365">
        <v>0</v>
      </c>
      <c r="AO365">
        <v>1</v>
      </c>
      <c r="AP365">
        <v>1</v>
      </c>
      <c r="AQ365">
        <v>0</v>
      </c>
      <c r="AR365">
        <v>0</v>
      </c>
      <c r="AS365" t="s">
        <v>719</v>
      </c>
      <c r="AT365">
        <v>1.24E-3</v>
      </c>
      <c r="AU365" t="s">
        <v>758</v>
      </c>
      <c r="AV365">
        <v>0</v>
      </c>
      <c r="AW365">
        <v>2</v>
      </c>
      <c r="AX365">
        <v>28925970</v>
      </c>
      <c r="AY365">
        <v>1</v>
      </c>
      <c r="AZ365">
        <v>0</v>
      </c>
      <c r="BA365">
        <v>369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CX365">
        <f>Y365*Source!I97</f>
        <v>0</v>
      </c>
      <c r="CY365">
        <f t="shared" si="81"/>
        <v>66815.539999999994</v>
      </c>
      <c r="CZ365">
        <f t="shared" si="82"/>
        <v>12824.48</v>
      </c>
      <c r="DA365">
        <f t="shared" si="83"/>
        <v>5.21</v>
      </c>
      <c r="DB365">
        <v>0</v>
      </c>
    </row>
    <row r="366" spans="1:106" x14ac:dyDescent="0.2">
      <c r="A366">
        <f>ROW(Source!A97)</f>
        <v>97</v>
      </c>
      <c r="B366">
        <v>28925308</v>
      </c>
      <c r="C366">
        <v>28925941</v>
      </c>
      <c r="D366">
        <v>28276411</v>
      </c>
      <c r="E366">
        <v>1</v>
      </c>
      <c r="F366">
        <v>1</v>
      </c>
      <c r="G366">
        <v>1</v>
      </c>
      <c r="H366">
        <v>3</v>
      </c>
      <c r="I366" t="s">
        <v>513</v>
      </c>
      <c r="J366" t="s">
        <v>514</v>
      </c>
      <c r="K366" t="s">
        <v>515</v>
      </c>
      <c r="L366">
        <v>1348</v>
      </c>
      <c r="N366">
        <v>1009</v>
      </c>
      <c r="O366" t="s">
        <v>61</v>
      </c>
      <c r="P366" t="s">
        <v>61</v>
      </c>
      <c r="Q366">
        <v>1000</v>
      </c>
      <c r="W366">
        <v>0</v>
      </c>
      <c r="X366">
        <v>-1377340231</v>
      </c>
      <c r="Y366">
        <v>0</v>
      </c>
      <c r="AA366">
        <v>53016.07</v>
      </c>
      <c r="AB366">
        <v>0</v>
      </c>
      <c r="AC366">
        <v>0</v>
      </c>
      <c r="AD366">
        <v>0</v>
      </c>
      <c r="AE366">
        <v>10175.83</v>
      </c>
      <c r="AF366">
        <v>0</v>
      </c>
      <c r="AG366">
        <v>0</v>
      </c>
      <c r="AH366">
        <v>0</v>
      </c>
      <c r="AI366">
        <v>5.21</v>
      </c>
      <c r="AJ366">
        <v>1</v>
      </c>
      <c r="AK366">
        <v>1</v>
      </c>
      <c r="AL366">
        <v>1</v>
      </c>
      <c r="AN366">
        <v>0</v>
      </c>
      <c r="AO366">
        <v>1</v>
      </c>
      <c r="AP366">
        <v>1</v>
      </c>
      <c r="AQ366">
        <v>0</v>
      </c>
      <c r="AR366">
        <v>0</v>
      </c>
      <c r="AS366" t="s">
        <v>719</v>
      </c>
      <c r="AT366">
        <v>0.01</v>
      </c>
      <c r="AU366" t="s">
        <v>758</v>
      </c>
      <c r="AV366">
        <v>0</v>
      </c>
      <c r="AW366">
        <v>2</v>
      </c>
      <c r="AX366">
        <v>28925971</v>
      </c>
      <c r="AY366">
        <v>1</v>
      </c>
      <c r="AZ366">
        <v>0</v>
      </c>
      <c r="BA366">
        <v>370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CX366">
        <f>Y366*Source!I97</f>
        <v>0</v>
      </c>
      <c r="CY366">
        <f t="shared" si="81"/>
        <v>53016.07</v>
      </c>
      <c r="CZ366">
        <f t="shared" si="82"/>
        <v>10175.83</v>
      </c>
      <c r="DA366">
        <f t="shared" si="83"/>
        <v>5.21</v>
      </c>
      <c r="DB366">
        <v>0</v>
      </c>
    </row>
    <row r="367" spans="1:106" x14ac:dyDescent="0.2">
      <c r="A367">
        <f>ROW(Source!A97)</f>
        <v>97</v>
      </c>
      <c r="B367">
        <v>28925308</v>
      </c>
      <c r="C367">
        <v>28925941</v>
      </c>
      <c r="D367">
        <v>28279355</v>
      </c>
      <c r="E367">
        <v>1</v>
      </c>
      <c r="F367">
        <v>1</v>
      </c>
      <c r="G367">
        <v>1</v>
      </c>
      <c r="H367">
        <v>3</v>
      </c>
      <c r="I367" t="s">
        <v>516</v>
      </c>
      <c r="J367" t="s">
        <v>517</v>
      </c>
      <c r="K367" t="s">
        <v>526</v>
      </c>
      <c r="L367">
        <v>1348</v>
      </c>
      <c r="N367">
        <v>1009</v>
      </c>
      <c r="O367" t="s">
        <v>61</v>
      </c>
      <c r="P367" t="s">
        <v>61</v>
      </c>
      <c r="Q367">
        <v>1000</v>
      </c>
      <c r="W367">
        <v>0</v>
      </c>
      <c r="X367">
        <v>-1448781914</v>
      </c>
      <c r="Y367">
        <v>0</v>
      </c>
      <c r="AA367">
        <v>38757.61</v>
      </c>
      <c r="AB367">
        <v>0</v>
      </c>
      <c r="AC367">
        <v>0</v>
      </c>
      <c r="AD367">
        <v>0</v>
      </c>
      <c r="AE367">
        <v>7439.08</v>
      </c>
      <c r="AF367">
        <v>0</v>
      </c>
      <c r="AG367">
        <v>0</v>
      </c>
      <c r="AH367">
        <v>0</v>
      </c>
      <c r="AI367">
        <v>5.21</v>
      </c>
      <c r="AJ367">
        <v>1</v>
      </c>
      <c r="AK367">
        <v>1</v>
      </c>
      <c r="AL367">
        <v>1</v>
      </c>
      <c r="AN367">
        <v>0</v>
      </c>
      <c r="AO367">
        <v>1</v>
      </c>
      <c r="AP367">
        <v>1</v>
      </c>
      <c r="AQ367">
        <v>0</v>
      </c>
      <c r="AR367">
        <v>0</v>
      </c>
      <c r="AS367" t="s">
        <v>719</v>
      </c>
      <c r="AT367">
        <v>0.01</v>
      </c>
      <c r="AU367" t="s">
        <v>758</v>
      </c>
      <c r="AV367">
        <v>0</v>
      </c>
      <c r="AW367">
        <v>2</v>
      </c>
      <c r="AX367">
        <v>28925972</v>
      </c>
      <c r="AY367">
        <v>1</v>
      </c>
      <c r="AZ367">
        <v>0</v>
      </c>
      <c r="BA367">
        <v>371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CX367">
        <f>Y367*Source!I97</f>
        <v>0</v>
      </c>
      <c r="CY367">
        <f t="shared" si="81"/>
        <v>38757.61</v>
      </c>
      <c r="CZ367">
        <f t="shared" si="82"/>
        <v>7439.08</v>
      </c>
      <c r="DA367">
        <f t="shared" si="83"/>
        <v>5.21</v>
      </c>
      <c r="DB367">
        <v>0</v>
      </c>
    </row>
    <row r="368" spans="1:106" x14ac:dyDescent="0.2">
      <c r="A368">
        <f>ROW(Source!A97)</f>
        <v>97</v>
      </c>
      <c r="B368">
        <v>28925308</v>
      </c>
      <c r="C368">
        <v>28925941</v>
      </c>
      <c r="D368">
        <v>28279427</v>
      </c>
      <c r="E368">
        <v>1</v>
      </c>
      <c r="F368">
        <v>1</v>
      </c>
      <c r="G368">
        <v>1</v>
      </c>
      <c r="H368">
        <v>3</v>
      </c>
      <c r="I368" t="s">
        <v>527</v>
      </c>
      <c r="J368" t="s">
        <v>528</v>
      </c>
      <c r="K368" t="s">
        <v>529</v>
      </c>
      <c r="L368">
        <v>1348</v>
      </c>
      <c r="N368">
        <v>1009</v>
      </c>
      <c r="O368" t="s">
        <v>61</v>
      </c>
      <c r="P368" t="s">
        <v>61</v>
      </c>
      <c r="Q368">
        <v>1000</v>
      </c>
      <c r="W368">
        <v>0</v>
      </c>
      <c r="X368">
        <v>-1728450025</v>
      </c>
      <c r="Y368">
        <v>0</v>
      </c>
      <c r="AA368">
        <v>27837.55</v>
      </c>
      <c r="AB368">
        <v>0</v>
      </c>
      <c r="AC368">
        <v>0</v>
      </c>
      <c r="AD368">
        <v>0</v>
      </c>
      <c r="AE368">
        <v>5343.1</v>
      </c>
      <c r="AF368">
        <v>0</v>
      </c>
      <c r="AG368">
        <v>0</v>
      </c>
      <c r="AH368">
        <v>0</v>
      </c>
      <c r="AI368">
        <v>5.21</v>
      </c>
      <c r="AJ368">
        <v>1</v>
      </c>
      <c r="AK368">
        <v>1</v>
      </c>
      <c r="AL368">
        <v>1</v>
      </c>
      <c r="AN368">
        <v>0</v>
      </c>
      <c r="AO368">
        <v>1</v>
      </c>
      <c r="AP368">
        <v>1</v>
      </c>
      <c r="AQ368">
        <v>0</v>
      </c>
      <c r="AR368">
        <v>0</v>
      </c>
      <c r="AS368" t="s">
        <v>719</v>
      </c>
      <c r="AT368">
        <v>0.01</v>
      </c>
      <c r="AU368" t="s">
        <v>758</v>
      </c>
      <c r="AV368">
        <v>0</v>
      </c>
      <c r="AW368">
        <v>2</v>
      </c>
      <c r="AX368">
        <v>28925973</v>
      </c>
      <c r="AY368">
        <v>1</v>
      </c>
      <c r="AZ368">
        <v>0</v>
      </c>
      <c r="BA368">
        <v>372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CX368">
        <f>Y368*Source!I97</f>
        <v>0</v>
      </c>
      <c r="CY368">
        <f t="shared" si="81"/>
        <v>27837.55</v>
      </c>
      <c r="CZ368">
        <f t="shared" si="82"/>
        <v>5343.1</v>
      </c>
      <c r="DA368">
        <f t="shared" si="83"/>
        <v>5.21</v>
      </c>
      <c r="DB368">
        <v>0</v>
      </c>
    </row>
    <row r="369" spans="1:106" x14ac:dyDescent="0.2">
      <c r="A369">
        <f>ROW(Source!A97)</f>
        <v>97</v>
      </c>
      <c r="B369">
        <v>28925308</v>
      </c>
      <c r="C369">
        <v>28925941</v>
      </c>
      <c r="D369">
        <v>28324742</v>
      </c>
      <c r="E369">
        <v>1</v>
      </c>
      <c r="F369">
        <v>1</v>
      </c>
      <c r="G369">
        <v>1</v>
      </c>
      <c r="H369">
        <v>3</v>
      </c>
      <c r="I369" t="s">
        <v>530</v>
      </c>
      <c r="J369" t="s">
        <v>531</v>
      </c>
      <c r="K369" t="s">
        <v>532</v>
      </c>
      <c r="L369">
        <v>1354</v>
      </c>
      <c r="N369">
        <v>1010</v>
      </c>
      <c r="O369" t="s">
        <v>106</v>
      </c>
      <c r="P369" t="s">
        <v>106</v>
      </c>
      <c r="Q369">
        <v>1</v>
      </c>
      <c r="W369">
        <v>0</v>
      </c>
      <c r="X369">
        <v>576468319</v>
      </c>
      <c r="Y369">
        <v>0</v>
      </c>
      <c r="AA369">
        <v>265.35000000000002</v>
      </c>
      <c r="AB369">
        <v>0</v>
      </c>
      <c r="AC369">
        <v>0</v>
      </c>
      <c r="AD369">
        <v>0</v>
      </c>
      <c r="AE369">
        <v>50.93</v>
      </c>
      <c r="AF369">
        <v>0</v>
      </c>
      <c r="AG369">
        <v>0</v>
      </c>
      <c r="AH369">
        <v>0</v>
      </c>
      <c r="AI369">
        <v>5.21</v>
      </c>
      <c r="AJ369">
        <v>1</v>
      </c>
      <c r="AK369">
        <v>1</v>
      </c>
      <c r="AL369">
        <v>1</v>
      </c>
      <c r="AN369">
        <v>0</v>
      </c>
      <c r="AO369">
        <v>1</v>
      </c>
      <c r="AP369">
        <v>1</v>
      </c>
      <c r="AQ369">
        <v>0</v>
      </c>
      <c r="AR369">
        <v>0</v>
      </c>
      <c r="AS369" t="s">
        <v>719</v>
      </c>
      <c r="AT369">
        <v>9</v>
      </c>
      <c r="AU369" t="s">
        <v>758</v>
      </c>
      <c r="AV369">
        <v>0</v>
      </c>
      <c r="AW369">
        <v>2</v>
      </c>
      <c r="AX369">
        <v>28925974</v>
      </c>
      <c r="AY369">
        <v>1</v>
      </c>
      <c r="AZ369">
        <v>0</v>
      </c>
      <c r="BA369">
        <v>373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X369">
        <f>Y369*Source!I97</f>
        <v>0</v>
      </c>
      <c r="CY369">
        <f t="shared" si="81"/>
        <v>265.35000000000002</v>
      </c>
      <c r="CZ369">
        <f t="shared" si="82"/>
        <v>50.93</v>
      </c>
      <c r="DA369">
        <f t="shared" si="83"/>
        <v>5.21</v>
      </c>
      <c r="DB369">
        <v>0</v>
      </c>
    </row>
    <row r="370" spans="1:106" x14ac:dyDescent="0.2">
      <c r="A370">
        <f>ROW(Source!A97)</f>
        <v>97</v>
      </c>
      <c r="B370">
        <v>28925308</v>
      </c>
      <c r="C370">
        <v>28925941</v>
      </c>
      <c r="D370">
        <v>28247531</v>
      </c>
      <c r="E370">
        <v>21</v>
      </c>
      <c r="F370">
        <v>1</v>
      </c>
      <c r="G370">
        <v>1</v>
      </c>
      <c r="H370">
        <v>3</v>
      </c>
      <c r="I370" t="s">
        <v>533</v>
      </c>
      <c r="J370" t="s">
        <v>719</v>
      </c>
      <c r="K370" t="s">
        <v>534</v>
      </c>
      <c r="L370">
        <v>1374</v>
      </c>
      <c r="N370">
        <v>1013</v>
      </c>
      <c r="O370" t="s">
        <v>535</v>
      </c>
      <c r="P370" t="s">
        <v>535</v>
      </c>
      <c r="Q370">
        <v>1</v>
      </c>
      <c r="W370">
        <v>0</v>
      </c>
      <c r="X370">
        <v>-1731369543</v>
      </c>
      <c r="Y370">
        <v>0</v>
      </c>
      <c r="AA370">
        <v>1</v>
      </c>
      <c r="AB370">
        <v>0</v>
      </c>
      <c r="AC370">
        <v>0</v>
      </c>
      <c r="AD370">
        <v>0</v>
      </c>
      <c r="AE370">
        <v>1</v>
      </c>
      <c r="AF370">
        <v>0</v>
      </c>
      <c r="AG370">
        <v>0</v>
      </c>
      <c r="AH370">
        <v>0</v>
      </c>
      <c r="AI370">
        <v>1</v>
      </c>
      <c r="AJ370">
        <v>1</v>
      </c>
      <c r="AK370">
        <v>1</v>
      </c>
      <c r="AL370">
        <v>1</v>
      </c>
      <c r="AN370">
        <v>0</v>
      </c>
      <c r="AO370">
        <v>1</v>
      </c>
      <c r="AP370">
        <v>1</v>
      </c>
      <c r="AQ370">
        <v>0</v>
      </c>
      <c r="AR370">
        <v>0</v>
      </c>
      <c r="AS370" t="s">
        <v>719</v>
      </c>
      <c r="AT370">
        <v>3.18</v>
      </c>
      <c r="AU370" t="s">
        <v>758</v>
      </c>
      <c r="AV370">
        <v>0</v>
      </c>
      <c r="AW370">
        <v>2</v>
      </c>
      <c r="AX370">
        <v>28925975</v>
      </c>
      <c r="AY370">
        <v>1</v>
      </c>
      <c r="AZ370">
        <v>0</v>
      </c>
      <c r="BA370">
        <v>374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CX370">
        <f>Y370*Source!I97</f>
        <v>0</v>
      </c>
      <c r="CY370">
        <f t="shared" si="81"/>
        <v>1</v>
      </c>
      <c r="CZ370">
        <f t="shared" si="82"/>
        <v>1</v>
      </c>
      <c r="DA370">
        <f t="shared" si="83"/>
        <v>1</v>
      </c>
      <c r="DB370">
        <v>0</v>
      </c>
    </row>
    <row r="371" spans="1:106" x14ac:dyDescent="0.2">
      <c r="A371">
        <f>ROW(Source!A98)</f>
        <v>98</v>
      </c>
      <c r="B371">
        <v>28925307</v>
      </c>
      <c r="C371">
        <v>28925976</v>
      </c>
      <c r="D371">
        <v>28442310</v>
      </c>
      <c r="E371">
        <v>1</v>
      </c>
      <c r="F371">
        <v>1</v>
      </c>
      <c r="G371">
        <v>1</v>
      </c>
      <c r="H371">
        <v>1</v>
      </c>
      <c r="I371" t="s">
        <v>538</v>
      </c>
      <c r="J371" t="s">
        <v>719</v>
      </c>
      <c r="K371" t="s">
        <v>539</v>
      </c>
      <c r="L371">
        <v>1191</v>
      </c>
      <c r="N371">
        <v>1013</v>
      </c>
      <c r="O371" t="s">
        <v>360</v>
      </c>
      <c r="P371" t="s">
        <v>360</v>
      </c>
      <c r="Q371">
        <v>1</v>
      </c>
      <c r="W371">
        <v>0</v>
      </c>
      <c r="X371">
        <v>120359260</v>
      </c>
      <c r="Y371">
        <v>185.4</v>
      </c>
      <c r="AA371">
        <v>0</v>
      </c>
      <c r="AB371">
        <v>0</v>
      </c>
      <c r="AC371">
        <v>0</v>
      </c>
      <c r="AD371">
        <v>9.64</v>
      </c>
      <c r="AE371">
        <v>0</v>
      </c>
      <c r="AF371">
        <v>0</v>
      </c>
      <c r="AG371">
        <v>0</v>
      </c>
      <c r="AH371">
        <v>9.64</v>
      </c>
      <c r="AI371">
        <v>1</v>
      </c>
      <c r="AJ371">
        <v>1</v>
      </c>
      <c r="AK371">
        <v>1</v>
      </c>
      <c r="AL371">
        <v>1</v>
      </c>
      <c r="AN371">
        <v>0</v>
      </c>
      <c r="AO371">
        <v>1</v>
      </c>
      <c r="AP371">
        <v>1</v>
      </c>
      <c r="AQ371">
        <v>0</v>
      </c>
      <c r="AR371">
        <v>0</v>
      </c>
      <c r="AS371" t="s">
        <v>719</v>
      </c>
      <c r="AT371">
        <v>309</v>
      </c>
      <c r="AU371" t="s">
        <v>63</v>
      </c>
      <c r="AV371">
        <v>1</v>
      </c>
      <c r="AW371">
        <v>2</v>
      </c>
      <c r="AX371">
        <v>28925989</v>
      </c>
      <c r="AY371">
        <v>1</v>
      </c>
      <c r="AZ371">
        <v>0</v>
      </c>
      <c r="BA371">
        <v>375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CX371">
        <f>Y371*Source!I98</f>
        <v>556.20000000000005</v>
      </c>
      <c r="CY371">
        <f>AD371</f>
        <v>9.64</v>
      </c>
      <c r="CZ371">
        <f>AH371</f>
        <v>9.64</v>
      </c>
      <c r="DA371">
        <f>AL371</f>
        <v>1</v>
      </c>
      <c r="DB371">
        <v>0</v>
      </c>
    </row>
    <row r="372" spans="1:106" x14ac:dyDescent="0.2">
      <c r="A372">
        <f>ROW(Source!A98)</f>
        <v>98</v>
      </c>
      <c r="B372">
        <v>28925307</v>
      </c>
      <c r="C372">
        <v>28925976</v>
      </c>
      <c r="D372">
        <v>28419515</v>
      </c>
      <c r="E372">
        <v>1</v>
      </c>
      <c r="F372">
        <v>1</v>
      </c>
      <c r="G372">
        <v>1</v>
      </c>
      <c r="H372">
        <v>1</v>
      </c>
      <c r="I372" t="s">
        <v>361</v>
      </c>
      <c r="J372" t="s">
        <v>719</v>
      </c>
      <c r="K372" t="s">
        <v>362</v>
      </c>
      <c r="L372">
        <v>1191</v>
      </c>
      <c r="N372">
        <v>1013</v>
      </c>
      <c r="O372" t="s">
        <v>360</v>
      </c>
      <c r="P372" t="s">
        <v>360</v>
      </c>
      <c r="Q372">
        <v>1</v>
      </c>
      <c r="W372">
        <v>0</v>
      </c>
      <c r="X372">
        <v>-383101862</v>
      </c>
      <c r="Y372">
        <v>4.25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1</v>
      </c>
      <c r="AJ372">
        <v>1</v>
      </c>
      <c r="AK372">
        <v>1</v>
      </c>
      <c r="AL372">
        <v>1</v>
      </c>
      <c r="AN372">
        <v>0</v>
      </c>
      <c r="AO372">
        <v>1</v>
      </c>
      <c r="AP372">
        <v>0</v>
      </c>
      <c r="AQ372">
        <v>0</v>
      </c>
      <c r="AR372">
        <v>0</v>
      </c>
      <c r="AS372" t="s">
        <v>719</v>
      </c>
      <c r="AT372">
        <v>4.25</v>
      </c>
      <c r="AU372" t="s">
        <v>719</v>
      </c>
      <c r="AV372">
        <v>2</v>
      </c>
      <c r="AW372">
        <v>2</v>
      </c>
      <c r="AX372">
        <v>28925990</v>
      </c>
      <c r="AY372">
        <v>1</v>
      </c>
      <c r="AZ372">
        <v>2048</v>
      </c>
      <c r="BA372">
        <v>376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CX372">
        <f>Y372*Source!I98</f>
        <v>12.75</v>
      </c>
      <c r="CY372">
        <f>AD372</f>
        <v>0</v>
      </c>
      <c r="CZ372">
        <f>AH372</f>
        <v>0</v>
      </c>
      <c r="DA372">
        <f>AL372</f>
        <v>1</v>
      </c>
      <c r="DB372">
        <v>0</v>
      </c>
    </row>
    <row r="373" spans="1:106" x14ac:dyDescent="0.2">
      <c r="A373">
        <f>ROW(Source!A98)</f>
        <v>98</v>
      </c>
      <c r="B373">
        <v>28925307</v>
      </c>
      <c r="C373">
        <v>28925976</v>
      </c>
      <c r="D373">
        <v>28336687</v>
      </c>
      <c r="E373">
        <v>1</v>
      </c>
      <c r="F373">
        <v>1</v>
      </c>
      <c r="G373">
        <v>1</v>
      </c>
      <c r="H373">
        <v>2</v>
      </c>
      <c r="I373" t="s">
        <v>479</v>
      </c>
      <c r="J373" t="s">
        <v>480</v>
      </c>
      <c r="K373" t="s">
        <v>481</v>
      </c>
      <c r="L373">
        <v>1368</v>
      </c>
      <c r="N373">
        <v>1011</v>
      </c>
      <c r="O373" t="s">
        <v>366</v>
      </c>
      <c r="P373" t="s">
        <v>366</v>
      </c>
      <c r="Q373">
        <v>1</v>
      </c>
      <c r="W373">
        <v>0</v>
      </c>
      <c r="X373">
        <v>1922779253</v>
      </c>
      <c r="Y373">
        <v>9.6000000000000002E-2</v>
      </c>
      <c r="AA373">
        <v>0</v>
      </c>
      <c r="AB373">
        <v>113.19</v>
      </c>
      <c r="AC373">
        <v>11.84</v>
      </c>
      <c r="AD373">
        <v>0</v>
      </c>
      <c r="AE373">
        <v>0</v>
      </c>
      <c r="AF373">
        <v>113.19</v>
      </c>
      <c r="AG373">
        <v>11.84</v>
      </c>
      <c r="AH373">
        <v>0</v>
      </c>
      <c r="AI373">
        <v>1</v>
      </c>
      <c r="AJ373">
        <v>1</v>
      </c>
      <c r="AK373">
        <v>1</v>
      </c>
      <c r="AL373">
        <v>1</v>
      </c>
      <c r="AN373">
        <v>0</v>
      </c>
      <c r="AO373">
        <v>1</v>
      </c>
      <c r="AP373">
        <v>1</v>
      </c>
      <c r="AQ373">
        <v>0</v>
      </c>
      <c r="AR373">
        <v>0</v>
      </c>
      <c r="AS373" t="s">
        <v>719</v>
      </c>
      <c r="AT373">
        <v>0.16</v>
      </c>
      <c r="AU373" t="s">
        <v>63</v>
      </c>
      <c r="AV373">
        <v>0</v>
      </c>
      <c r="AW373">
        <v>2</v>
      </c>
      <c r="AX373">
        <v>28925991</v>
      </c>
      <c r="AY373">
        <v>1</v>
      </c>
      <c r="AZ373">
        <v>0</v>
      </c>
      <c r="BA373">
        <v>377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CX373">
        <f>Y373*Source!I98</f>
        <v>0.28800000000000003</v>
      </c>
      <c r="CY373">
        <f t="shared" ref="CY373:CY379" si="84">AB373</f>
        <v>113.19</v>
      </c>
      <c r="CZ373">
        <f t="shared" ref="CZ373:CZ379" si="85">AF373</f>
        <v>113.19</v>
      </c>
      <c r="DA373">
        <f t="shared" ref="DA373:DA379" si="86">AJ373</f>
        <v>1</v>
      </c>
      <c r="DB373">
        <v>0</v>
      </c>
    </row>
    <row r="374" spans="1:106" x14ac:dyDescent="0.2">
      <c r="A374">
        <f>ROW(Source!A98)</f>
        <v>98</v>
      </c>
      <c r="B374">
        <v>28925307</v>
      </c>
      <c r="C374">
        <v>28925976</v>
      </c>
      <c r="D374">
        <v>28336862</v>
      </c>
      <c r="E374">
        <v>1</v>
      </c>
      <c r="F374">
        <v>1</v>
      </c>
      <c r="G374">
        <v>1</v>
      </c>
      <c r="H374">
        <v>2</v>
      </c>
      <c r="I374" t="s">
        <v>482</v>
      </c>
      <c r="J374" t="s">
        <v>483</v>
      </c>
      <c r="K374" t="s">
        <v>484</v>
      </c>
      <c r="L374">
        <v>1368</v>
      </c>
      <c r="N374">
        <v>1011</v>
      </c>
      <c r="O374" t="s">
        <v>366</v>
      </c>
      <c r="P374" t="s">
        <v>366</v>
      </c>
      <c r="Q374">
        <v>1</v>
      </c>
      <c r="W374">
        <v>0</v>
      </c>
      <c r="X374">
        <v>-1684488578</v>
      </c>
      <c r="Y374">
        <v>4.8780000000000001</v>
      </c>
      <c r="AA374">
        <v>0</v>
      </c>
      <c r="AB374">
        <v>6.99</v>
      </c>
      <c r="AC374">
        <v>0</v>
      </c>
      <c r="AD374">
        <v>0</v>
      </c>
      <c r="AE374">
        <v>0</v>
      </c>
      <c r="AF374">
        <v>6.99</v>
      </c>
      <c r="AG374">
        <v>0</v>
      </c>
      <c r="AH374">
        <v>0</v>
      </c>
      <c r="AI374">
        <v>1</v>
      </c>
      <c r="AJ374">
        <v>1</v>
      </c>
      <c r="AK374">
        <v>1</v>
      </c>
      <c r="AL374">
        <v>1</v>
      </c>
      <c r="AN374">
        <v>0</v>
      </c>
      <c r="AO374">
        <v>1</v>
      </c>
      <c r="AP374">
        <v>1</v>
      </c>
      <c r="AQ374">
        <v>0</v>
      </c>
      <c r="AR374">
        <v>0</v>
      </c>
      <c r="AS374" t="s">
        <v>719</v>
      </c>
      <c r="AT374">
        <v>8.1300000000000008</v>
      </c>
      <c r="AU374" t="s">
        <v>63</v>
      </c>
      <c r="AV374">
        <v>0</v>
      </c>
      <c r="AW374">
        <v>2</v>
      </c>
      <c r="AX374">
        <v>28925992</v>
      </c>
      <c r="AY374">
        <v>1</v>
      </c>
      <c r="AZ374">
        <v>0</v>
      </c>
      <c r="BA374">
        <v>378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CX374">
        <f>Y374*Source!I98</f>
        <v>14.634</v>
      </c>
      <c r="CY374">
        <f t="shared" si="84"/>
        <v>6.99</v>
      </c>
      <c r="CZ374">
        <f t="shared" si="85"/>
        <v>6.99</v>
      </c>
      <c r="DA374">
        <f t="shared" si="86"/>
        <v>1</v>
      </c>
      <c r="DB374">
        <v>0</v>
      </c>
    </row>
    <row r="375" spans="1:106" x14ac:dyDescent="0.2">
      <c r="A375">
        <f>ROW(Source!A98)</f>
        <v>98</v>
      </c>
      <c r="B375">
        <v>28925307</v>
      </c>
      <c r="C375">
        <v>28925976</v>
      </c>
      <c r="D375">
        <v>28337857</v>
      </c>
      <c r="E375">
        <v>1</v>
      </c>
      <c r="F375">
        <v>1</v>
      </c>
      <c r="G375">
        <v>1</v>
      </c>
      <c r="H375">
        <v>2</v>
      </c>
      <c r="I375" t="s">
        <v>488</v>
      </c>
      <c r="J375" t="s">
        <v>489</v>
      </c>
      <c r="K375" t="s">
        <v>490</v>
      </c>
      <c r="L375">
        <v>1368</v>
      </c>
      <c r="N375">
        <v>1011</v>
      </c>
      <c r="O375" t="s">
        <v>366</v>
      </c>
      <c r="P375" t="s">
        <v>366</v>
      </c>
      <c r="Q375">
        <v>1</v>
      </c>
      <c r="W375">
        <v>0</v>
      </c>
      <c r="X375">
        <v>-2019686133</v>
      </c>
      <c r="Y375">
        <v>0.09</v>
      </c>
      <c r="AA375">
        <v>0</v>
      </c>
      <c r="AB375">
        <v>127.86</v>
      </c>
      <c r="AC375">
        <v>11.84</v>
      </c>
      <c r="AD375">
        <v>0</v>
      </c>
      <c r="AE375">
        <v>0</v>
      </c>
      <c r="AF375">
        <v>127.86</v>
      </c>
      <c r="AG375">
        <v>11.84</v>
      </c>
      <c r="AH375">
        <v>0</v>
      </c>
      <c r="AI375">
        <v>1</v>
      </c>
      <c r="AJ375">
        <v>1</v>
      </c>
      <c r="AK375">
        <v>1</v>
      </c>
      <c r="AL375">
        <v>1</v>
      </c>
      <c r="AN375">
        <v>0</v>
      </c>
      <c r="AO375">
        <v>1</v>
      </c>
      <c r="AP375">
        <v>1</v>
      </c>
      <c r="AQ375">
        <v>0</v>
      </c>
      <c r="AR375">
        <v>0</v>
      </c>
      <c r="AS375" t="s">
        <v>719</v>
      </c>
      <c r="AT375">
        <v>0.15</v>
      </c>
      <c r="AU375" t="s">
        <v>63</v>
      </c>
      <c r="AV375">
        <v>0</v>
      </c>
      <c r="AW375">
        <v>2</v>
      </c>
      <c r="AX375">
        <v>28925993</v>
      </c>
      <c r="AY375">
        <v>1</v>
      </c>
      <c r="AZ375">
        <v>0</v>
      </c>
      <c r="BA375">
        <v>379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X375">
        <f>Y375*Source!I98</f>
        <v>0.27</v>
      </c>
      <c r="CY375">
        <f t="shared" si="84"/>
        <v>127.86</v>
      </c>
      <c r="CZ375">
        <f t="shared" si="85"/>
        <v>127.86</v>
      </c>
      <c r="DA375">
        <f t="shared" si="86"/>
        <v>1</v>
      </c>
      <c r="DB375">
        <v>0</v>
      </c>
    </row>
    <row r="376" spans="1:106" x14ac:dyDescent="0.2">
      <c r="A376">
        <f>ROW(Source!A98)</f>
        <v>98</v>
      </c>
      <c r="B376">
        <v>28925307</v>
      </c>
      <c r="C376">
        <v>28925976</v>
      </c>
      <c r="D376">
        <v>28337866</v>
      </c>
      <c r="E376">
        <v>1</v>
      </c>
      <c r="F376">
        <v>1</v>
      </c>
      <c r="G376">
        <v>1</v>
      </c>
      <c r="H376">
        <v>2</v>
      </c>
      <c r="I376" t="s">
        <v>491</v>
      </c>
      <c r="J376" t="s">
        <v>492</v>
      </c>
      <c r="K376" t="s">
        <v>493</v>
      </c>
      <c r="L376">
        <v>1368</v>
      </c>
      <c r="N376">
        <v>1011</v>
      </c>
      <c r="O376" t="s">
        <v>366</v>
      </c>
      <c r="P376" t="s">
        <v>366</v>
      </c>
      <c r="Q376">
        <v>1</v>
      </c>
      <c r="W376">
        <v>0</v>
      </c>
      <c r="X376">
        <v>1232549298</v>
      </c>
      <c r="Y376">
        <v>0.09</v>
      </c>
      <c r="AA376">
        <v>0</v>
      </c>
      <c r="AB376">
        <v>12</v>
      </c>
      <c r="AC376">
        <v>0</v>
      </c>
      <c r="AD376">
        <v>0</v>
      </c>
      <c r="AE376">
        <v>0</v>
      </c>
      <c r="AF376">
        <v>12</v>
      </c>
      <c r="AG376">
        <v>0</v>
      </c>
      <c r="AH376">
        <v>0</v>
      </c>
      <c r="AI376">
        <v>1</v>
      </c>
      <c r="AJ376">
        <v>1</v>
      </c>
      <c r="AK376">
        <v>1</v>
      </c>
      <c r="AL376">
        <v>1</v>
      </c>
      <c r="AN376">
        <v>0</v>
      </c>
      <c r="AO376">
        <v>1</v>
      </c>
      <c r="AP376">
        <v>1</v>
      </c>
      <c r="AQ376">
        <v>0</v>
      </c>
      <c r="AR376">
        <v>0</v>
      </c>
      <c r="AS376" t="s">
        <v>719</v>
      </c>
      <c r="AT376">
        <v>0.15</v>
      </c>
      <c r="AU376" t="s">
        <v>63</v>
      </c>
      <c r="AV376">
        <v>0</v>
      </c>
      <c r="AW376">
        <v>2</v>
      </c>
      <c r="AX376">
        <v>28925994</v>
      </c>
      <c r="AY376">
        <v>1</v>
      </c>
      <c r="AZ376">
        <v>0</v>
      </c>
      <c r="BA376">
        <v>380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CX376">
        <f>Y376*Source!I98</f>
        <v>0.27</v>
      </c>
      <c r="CY376">
        <f t="shared" si="84"/>
        <v>12</v>
      </c>
      <c r="CZ376">
        <f t="shared" si="85"/>
        <v>12</v>
      </c>
      <c r="DA376">
        <f t="shared" si="86"/>
        <v>1</v>
      </c>
      <c r="DB376">
        <v>0</v>
      </c>
    </row>
    <row r="377" spans="1:106" x14ac:dyDescent="0.2">
      <c r="A377">
        <f>ROW(Source!A98)</f>
        <v>98</v>
      </c>
      <c r="B377">
        <v>28925307</v>
      </c>
      <c r="C377">
        <v>28925976</v>
      </c>
      <c r="D377">
        <v>28337996</v>
      </c>
      <c r="E377">
        <v>1</v>
      </c>
      <c r="F377">
        <v>1</v>
      </c>
      <c r="G377">
        <v>1</v>
      </c>
      <c r="H377">
        <v>2</v>
      </c>
      <c r="I377" t="s">
        <v>494</v>
      </c>
      <c r="J377" t="s">
        <v>495</v>
      </c>
      <c r="K377" t="s">
        <v>496</v>
      </c>
      <c r="L377">
        <v>1368</v>
      </c>
      <c r="N377">
        <v>1011</v>
      </c>
      <c r="O377" t="s">
        <v>366</v>
      </c>
      <c r="P377" t="s">
        <v>366</v>
      </c>
      <c r="Q377">
        <v>1</v>
      </c>
      <c r="W377">
        <v>0</v>
      </c>
      <c r="X377">
        <v>2006915083</v>
      </c>
      <c r="Y377">
        <v>9.6</v>
      </c>
      <c r="AA377">
        <v>0</v>
      </c>
      <c r="AB377">
        <v>7.52</v>
      </c>
      <c r="AC377">
        <v>0</v>
      </c>
      <c r="AD377">
        <v>0</v>
      </c>
      <c r="AE377">
        <v>0</v>
      </c>
      <c r="AF377">
        <v>7.52</v>
      </c>
      <c r="AG377">
        <v>0</v>
      </c>
      <c r="AH377">
        <v>0</v>
      </c>
      <c r="AI377">
        <v>1</v>
      </c>
      <c r="AJ377">
        <v>1</v>
      </c>
      <c r="AK377">
        <v>1</v>
      </c>
      <c r="AL377">
        <v>1</v>
      </c>
      <c r="AN377">
        <v>0</v>
      </c>
      <c r="AO377">
        <v>1</v>
      </c>
      <c r="AP377">
        <v>1</v>
      </c>
      <c r="AQ377">
        <v>0</v>
      </c>
      <c r="AR377">
        <v>0</v>
      </c>
      <c r="AS377" t="s">
        <v>719</v>
      </c>
      <c r="AT377">
        <v>16</v>
      </c>
      <c r="AU377" t="s">
        <v>63</v>
      </c>
      <c r="AV377">
        <v>0</v>
      </c>
      <c r="AW377">
        <v>2</v>
      </c>
      <c r="AX377">
        <v>28925995</v>
      </c>
      <c r="AY377">
        <v>1</v>
      </c>
      <c r="AZ377">
        <v>0</v>
      </c>
      <c r="BA377">
        <v>381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CX377">
        <f>Y377*Source!I98</f>
        <v>28.799999999999997</v>
      </c>
      <c r="CY377">
        <f t="shared" si="84"/>
        <v>7.52</v>
      </c>
      <c r="CZ377">
        <f t="shared" si="85"/>
        <v>7.52</v>
      </c>
      <c r="DA377">
        <f t="shared" si="86"/>
        <v>1</v>
      </c>
      <c r="DB377">
        <v>0</v>
      </c>
    </row>
    <row r="378" spans="1:106" x14ac:dyDescent="0.2">
      <c r="A378">
        <f>ROW(Source!A98)</f>
        <v>98</v>
      </c>
      <c r="B378">
        <v>28925307</v>
      </c>
      <c r="C378">
        <v>28925976</v>
      </c>
      <c r="D378">
        <v>28338136</v>
      </c>
      <c r="E378">
        <v>1</v>
      </c>
      <c r="F378">
        <v>1</v>
      </c>
      <c r="G378">
        <v>1</v>
      </c>
      <c r="H378">
        <v>2</v>
      </c>
      <c r="I378" t="s">
        <v>401</v>
      </c>
      <c r="J378" t="s">
        <v>402</v>
      </c>
      <c r="K378" t="s">
        <v>403</v>
      </c>
      <c r="L378">
        <v>1368</v>
      </c>
      <c r="N378">
        <v>1011</v>
      </c>
      <c r="O378" t="s">
        <v>366</v>
      </c>
      <c r="P378" t="s">
        <v>366</v>
      </c>
      <c r="Q378">
        <v>1</v>
      </c>
      <c r="W378">
        <v>0</v>
      </c>
      <c r="X378">
        <v>-1277097320</v>
      </c>
      <c r="Y378">
        <v>41.4</v>
      </c>
      <c r="AA378">
        <v>0</v>
      </c>
      <c r="AB378">
        <v>8.68</v>
      </c>
      <c r="AC378">
        <v>0</v>
      </c>
      <c r="AD378">
        <v>0</v>
      </c>
      <c r="AE378">
        <v>0</v>
      </c>
      <c r="AF378">
        <v>8.68</v>
      </c>
      <c r="AG378">
        <v>0</v>
      </c>
      <c r="AH378">
        <v>0</v>
      </c>
      <c r="AI378">
        <v>1</v>
      </c>
      <c r="AJ378">
        <v>1</v>
      </c>
      <c r="AK378">
        <v>1</v>
      </c>
      <c r="AL378">
        <v>1</v>
      </c>
      <c r="AN378">
        <v>0</v>
      </c>
      <c r="AO378">
        <v>1</v>
      </c>
      <c r="AP378">
        <v>1</v>
      </c>
      <c r="AQ378">
        <v>0</v>
      </c>
      <c r="AR378">
        <v>0</v>
      </c>
      <c r="AS378" t="s">
        <v>719</v>
      </c>
      <c r="AT378">
        <v>69</v>
      </c>
      <c r="AU378" t="s">
        <v>63</v>
      </c>
      <c r="AV378">
        <v>0</v>
      </c>
      <c r="AW378">
        <v>2</v>
      </c>
      <c r="AX378">
        <v>28925996</v>
      </c>
      <c r="AY378">
        <v>1</v>
      </c>
      <c r="AZ378">
        <v>0</v>
      </c>
      <c r="BA378">
        <v>382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CX378">
        <f>Y378*Source!I98</f>
        <v>124.19999999999999</v>
      </c>
      <c r="CY378">
        <f t="shared" si="84"/>
        <v>8.68</v>
      </c>
      <c r="CZ378">
        <f t="shared" si="85"/>
        <v>8.68</v>
      </c>
      <c r="DA378">
        <f t="shared" si="86"/>
        <v>1</v>
      </c>
      <c r="DB378">
        <v>0</v>
      </c>
    </row>
    <row r="379" spans="1:106" x14ac:dyDescent="0.2">
      <c r="A379">
        <f>ROW(Source!A98)</f>
        <v>98</v>
      </c>
      <c r="B379">
        <v>28925307</v>
      </c>
      <c r="C379">
        <v>28925976</v>
      </c>
      <c r="D379">
        <v>28338781</v>
      </c>
      <c r="E379">
        <v>1</v>
      </c>
      <c r="F379">
        <v>1</v>
      </c>
      <c r="G379">
        <v>1</v>
      </c>
      <c r="H379">
        <v>2</v>
      </c>
      <c r="I379" t="s">
        <v>497</v>
      </c>
      <c r="J379" t="s">
        <v>498</v>
      </c>
      <c r="K379" t="s">
        <v>499</v>
      </c>
      <c r="L379">
        <v>1368</v>
      </c>
      <c r="N379">
        <v>1011</v>
      </c>
      <c r="O379" t="s">
        <v>366</v>
      </c>
      <c r="P379" t="s">
        <v>366</v>
      </c>
      <c r="Q379">
        <v>1</v>
      </c>
      <c r="W379">
        <v>0</v>
      </c>
      <c r="X379">
        <v>1984034196</v>
      </c>
      <c r="Y379">
        <v>2.3639999999999999</v>
      </c>
      <c r="AA379">
        <v>0</v>
      </c>
      <c r="AB379">
        <v>18.489999999999998</v>
      </c>
      <c r="AC379">
        <v>10.130000000000001</v>
      </c>
      <c r="AD379">
        <v>0</v>
      </c>
      <c r="AE379">
        <v>0</v>
      </c>
      <c r="AF379">
        <v>18.489999999999998</v>
      </c>
      <c r="AG379">
        <v>10.130000000000001</v>
      </c>
      <c r="AH379">
        <v>0</v>
      </c>
      <c r="AI379">
        <v>1</v>
      </c>
      <c r="AJ379">
        <v>1</v>
      </c>
      <c r="AK379">
        <v>1</v>
      </c>
      <c r="AL379">
        <v>1</v>
      </c>
      <c r="AN379">
        <v>0</v>
      </c>
      <c r="AO379">
        <v>1</v>
      </c>
      <c r="AP379">
        <v>1</v>
      </c>
      <c r="AQ379">
        <v>0</v>
      </c>
      <c r="AR379">
        <v>0</v>
      </c>
      <c r="AS379" t="s">
        <v>719</v>
      </c>
      <c r="AT379">
        <v>3.94</v>
      </c>
      <c r="AU379" t="s">
        <v>63</v>
      </c>
      <c r="AV379">
        <v>0</v>
      </c>
      <c r="AW379">
        <v>2</v>
      </c>
      <c r="AX379">
        <v>28925997</v>
      </c>
      <c r="AY379">
        <v>1</v>
      </c>
      <c r="AZ379">
        <v>0</v>
      </c>
      <c r="BA379">
        <v>383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CX379">
        <f>Y379*Source!I98</f>
        <v>7.0919999999999996</v>
      </c>
      <c r="CY379">
        <f t="shared" si="84"/>
        <v>18.489999999999998</v>
      </c>
      <c r="CZ379">
        <f t="shared" si="85"/>
        <v>18.489999999999998</v>
      </c>
      <c r="DA379">
        <f t="shared" si="86"/>
        <v>1</v>
      </c>
      <c r="DB379">
        <v>0</v>
      </c>
    </row>
    <row r="380" spans="1:106" x14ac:dyDescent="0.2">
      <c r="A380">
        <f>ROW(Source!A98)</f>
        <v>98</v>
      </c>
      <c r="B380">
        <v>28925307</v>
      </c>
      <c r="C380">
        <v>28925976</v>
      </c>
      <c r="D380">
        <v>28251457</v>
      </c>
      <c r="E380">
        <v>1</v>
      </c>
      <c r="F380">
        <v>1</v>
      </c>
      <c r="G380">
        <v>1</v>
      </c>
      <c r="H380">
        <v>3</v>
      </c>
      <c r="I380" t="s">
        <v>500</v>
      </c>
      <c r="J380" t="s">
        <v>501</v>
      </c>
      <c r="K380" t="s">
        <v>502</v>
      </c>
      <c r="L380">
        <v>1339</v>
      </c>
      <c r="N380">
        <v>1007</v>
      </c>
      <c r="O380" t="s">
        <v>742</v>
      </c>
      <c r="P380" t="s">
        <v>742</v>
      </c>
      <c r="Q380">
        <v>1</v>
      </c>
      <c r="W380">
        <v>0</v>
      </c>
      <c r="X380">
        <v>-1718793076</v>
      </c>
      <c r="Y380">
        <v>0</v>
      </c>
      <c r="AA380">
        <v>23.41</v>
      </c>
      <c r="AB380">
        <v>0</v>
      </c>
      <c r="AC380">
        <v>0</v>
      </c>
      <c r="AD380">
        <v>0</v>
      </c>
      <c r="AE380">
        <v>23.41</v>
      </c>
      <c r="AF380">
        <v>0</v>
      </c>
      <c r="AG380">
        <v>0</v>
      </c>
      <c r="AH380">
        <v>0</v>
      </c>
      <c r="AI380">
        <v>1</v>
      </c>
      <c r="AJ380">
        <v>1</v>
      </c>
      <c r="AK380">
        <v>1</v>
      </c>
      <c r="AL380">
        <v>1</v>
      </c>
      <c r="AN380">
        <v>0</v>
      </c>
      <c r="AO380">
        <v>1</v>
      </c>
      <c r="AP380">
        <v>1</v>
      </c>
      <c r="AQ380">
        <v>0</v>
      </c>
      <c r="AR380">
        <v>0</v>
      </c>
      <c r="AS380" t="s">
        <v>719</v>
      </c>
      <c r="AT380">
        <v>0.46</v>
      </c>
      <c r="AU380" t="s">
        <v>758</v>
      </c>
      <c r="AV380">
        <v>0</v>
      </c>
      <c r="AW380">
        <v>2</v>
      </c>
      <c r="AX380">
        <v>28925998</v>
      </c>
      <c r="AY380">
        <v>1</v>
      </c>
      <c r="AZ380">
        <v>0</v>
      </c>
      <c r="BA380">
        <v>384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CX380">
        <f>Y380*Source!I98</f>
        <v>0</v>
      </c>
      <c r="CY380">
        <f>AA380</f>
        <v>23.41</v>
      </c>
      <c r="CZ380">
        <f>AE380</f>
        <v>23.41</v>
      </c>
      <c r="DA380">
        <f>AI380</f>
        <v>1</v>
      </c>
      <c r="DB380">
        <v>0</v>
      </c>
    </row>
    <row r="381" spans="1:106" x14ac:dyDescent="0.2">
      <c r="A381">
        <f>ROW(Source!A98)</f>
        <v>98</v>
      </c>
      <c r="B381">
        <v>28925307</v>
      </c>
      <c r="C381">
        <v>28925976</v>
      </c>
      <c r="D381">
        <v>28254721</v>
      </c>
      <c r="E381">
        <v>1</v>
      </c>
      <c r="F381">
        <v>1</v>
      </c>
      <c r="G381">
        <v>1</v>
      </c>
      <c r="H381">
        <v>3</v>
      </c>
      <c r="I381" t="s">
        <v>510</v>
      </c>
      <c r="J381" t="s">
        <v>511</v>
      </c>
      <c r="K381" t="s">
        <v>512</v>
      </c>
      <c r="L381">
        <v>1348</v>
      </c>
      <c r="N381">
        <v>1009</v>
      </c>
      <c r="O381" t="s">
        <v>61</v>
      </c>
      <c r="P381" t="s">
        <v>61</v>
      </c>
      <c r="Q381">
        <v>1000</v>
      </c>
      <c r="W381">
        <v>0</v>
      </c>
      <c r="X381">
        <v>-1204589871</v>
      </c>
      <c r="Y381">
        <v>0</v>
      </c>
      <c r="AA381">
        <v>12824.48</v>
      </c>
      <c r="AB381">
        <v>0</v>
      </c>
      <c r="AC381">
        <v>0</v>
      </c>
      <c r="AD381">
        <v>0</v>
      </c>
      <c r="AE381">
        <v>12824.48</v>
      </c>
      <c r="AF381">
        <v>0</v>
      </c>
      <c r="AG381">
        <v>0</v>
      </c>
      <c r="AH381">
        <v>0</v>
      </c>
      <c r="AI381">
        <v>1</v>
      </c>
      <c r="AJ381">
        <v>1</v>
      </c>
      <c r="AK381">
        <v>1</v>
      </c>
      <c r="AL381">
        <v>1</v>
      </c>
      <c r="AN381">
        <v>0</v>
      </c>
      <c r="AO381">
        <v>1</v>
      </c>
      <c r="AP381">
        <v>1</v>
      </c>
      <c r="AQ381">
        <v>0</v>
      </c>
      <c r="AR381">
        <v>0</v>
      </c>
      <c r="AS381" t="s">
        <v>719</v>
      </c>
      <c r="AT381">
        <v>2.9700000000000001E-2</v>
      </c>
      <c r="AU381" t="s">
        <v>758</v>
      </c>
      <c r="AV381">
        <v>0</v>
      </c>
      <c r="AW381">
        <v>2</v>
      </c>
      <c r="AX381">
        <v>28925999</v>
      </c>
      <c r="AY381">
        <v>1</v>
      </c>
      <c r="AZ381">
        <v>0</v>
      </c>
      <c r="BA381">
        <v>385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CX381">
        <f>Y381*Source!I98</f>
        <v>0</v>
      </c>
      <c r="CY381">
        <f>AA381</f>
        <v>12824.48</v>
      </c>
      <c r="CZ381">
        <f>AE381</f>
        <v>12824.48</v>
      </c>
      <c r="DA381">
        <f>AI381</f>
        <v>1</v>
      </c>
      <c r="DB381">
        <v>0</v>
      </c>
    </row>
    <row r="382" spans="1:106" x14ac:dyDescent="0.2">
      <c r="A382">
        <f>ROW(Source!A98)</f>
        <v>98</v>
      </c>
      <c r="B382">
        <v>28925307</v>
      </c>
      <c r="C382">
        <v>28925976</v>
      </c>
      <c r="D382">
        <v>28247531</v>
      </c>
      <c r="E382">
        <v>21</v>
      </c>
      <c r="F382">
        <v>1</v>
      </c>
      <c r="G382">
        <v>1</v>
      </c>
      <c r="H382">
        <v>3</v>
      </c>
      <c r="I382" t="s">
        <v>533</v>
      </c>
      <c r="J382" t="s">
        <v>719</v>
      </c>
      <c r="K382" t="s">
        <v>534</v>
      </c>
      <c r="L382">
        <v>1374</v>
      </c>
      <c r="N382">
        <v>1013</v>
      </c>
      <c r="O382" t="s">
        <v>535</v>
      </c>
      <c r="P382" t="s">
        <v>535</v>
      </c>
      <c r="Q382">
        <v>1</v>
      </c>
      <c r="W382">
        <v>0</v>
      </c>
      <c r="X382">
        <v>-1731369543</v>
      </c>
      <c r="Y382">
        <v>0</v>
      </c>
      <c r="AA382">
        <v>1</v>
      </c>
      <c r="AB382">
        <v>0</v>
      </c>
      <c r="AC382">
        <v>0</v>
      </c>
      <c r="AD382">
        <v>0</v>
      </c>
      <c r="AE382">
        <v>1</v>
      </c>
      <c r="AF382">
        <v>0</v>
      </c>
      <c r="AG382">
        <v>0</v>
      </c>
      <c r="AH382">
        <v>0</v>
      </c>
      <c r="AI382">
        <v>1</v>
      </c>
      <c r="AJ382">
        <v>1</v>
      </c>
      <c r="AK382">
        <v>1</v>
      </c>
      <c r="AL382">
        <v>1</v>
      </c>
      <c r="AN382">
        <v>0</v>
      </c>
      <c r="AO382">
        <v>1</v>
      </c>
      <c r="AP382">
        <v>1</v>
      </c>
      <c r="AQ382">
        <v>0</v>
      </c>
      <c r="AR382">
        <v>0</v>
      </c>
      <c r="AS382" t="s">
        <v>719</v>
      </c>
      <c r="AT382">
        <v>59.58</v>
      </c>
      <c r="AU382" t="s">
        <v>758</v>
      </c>
      <c r="AV382">
        <v>0</v>
      </c>
      <c r="AW382">
        <v>2</v>
      </c>
      <c r="AX382">
        <v>28926000</v>
      </c>
      <c r="AY382">
        <v>1</v>
      </c>
      <c r="AZ382">
        <v>0</v>
      </c>
      <c r="BA382">
        <v>386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CX382">
        <f>Y382*Source!I98</f>
        <v>0</v>
      </c>
      <c r="CY382">
        <f>AA382</f>
        <v>1</v>
      </c>
      <c r="CZ382">
        <f>AE382</f>
        <v>1</v>
      </c>
      <c r="DA382">
        <f>AI382</f>
        <v>1</v>
      </c>
      <c r="DB382">
        <v>0</v>
      </c>
    </row>
    <row r="383" spans="1:106" x14ac:dyDescent="0.2">
      <c r="A383">
        <f>ROW(Source!A99)</f>
        <v>99</v>
      </c>
      <c r="B383">
        <v>28925308</v>
      </c>
      <c r="C383">
        <v>28925976</v>
      </c>
      <c r="D383">
        <v>28442310</v>
      </c>
      <c r="E383">
        <v>1</v>
      </c>
      <c r="F383">
        <v>1</v>
      </c>
      <c r="G383">
        <v>1</v>
      </c>
      <c r="H383">
        <v>1</v>
      </c>
      <c r="I383" t="s">
        <v>538</v>
      </c>
      <c r="J383" t="s">
        <v>719</v>
      </c>
      <c r="K383" t="s">
        <v>539</v>
      </c>
      <c r="L383">
        <v>1191</v>
      </c>
      <c r="N383">
        <v>1013</v>
      </c>
      <c r="O383" t="s">
        <v>360</v>
      </c>
      <c r="P383" t="s">
        <v>360</v>
      </c>
      <c r="Q383">
        <v>1</v>
      </c>
      <c r="W383">
        <v>0</v>
      </c>
      <c r="X383">
        <v>120359260</v>
      </c>
      <c r="Y383">
        <v>185.4</v>
      </c>
      <c r="AA383">
        <v>0</v>
      </c>
      <c r="AB383">
        <v>0</v>
      </c>
      <c r="AC383">
        <v>0</v>
      </c>
      <c r="AD383">
        <v>178.92</v>
      </c>
      <c r="AE383">
        <v>0</v>
      </c>
      <c r="AF383">
        <v>0</v>
      </c>
      <c r="AG383">
        <v>0</v>
      </c>
      <c r="AH383">
        <v>9.64</v>
      </c>
      <c r="AI383">
        <v>1</v>
      </c>
      <c r="AJ383">
        <v>1</v>
      </c>
      <c r="AK383">
        <v>1</v>
      </c>
      <c r="AL383">
        <v>18.559999999999999</v>
      </c>
      <c r="AN383">
        <v>0</v>
      </c>
      <c r="AO383">
        <v>1</v>
      </c>
      <c r="AP383">
        <v>1</v>
      </c>
      <c r="AQ383">
        <v>0</v>
      </c>
      <c r="AR383">
        <v>0</v>
      </c>
      <c r="AS383" t="s">
        <v>719</v>
      </c>
      <c r="AT383">
        <v>309</v>
      </c>
      <c r="AU383" t="s">
        <v>63</v>
      </c>
      <c r="AV383">
        <v>1</v>
      </c>
      <c r="AW383">
        <v>2</v>
      </c>
      <c r="AX383">
        <v>28925989</v>
      </c>
      <c r="AY383">
        <v>1</v>
      </c>
      <c r="AZ383">
        <v>0</v>
      </c>
      <c r="BA383">
        <v>387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CX383">
        <f>Y383*Source!I99</f>
        <v>556.20000000000005</v>
      </c>
      <c r="CY383">
        <f>AD383</f>
        <v>178.92</v>
      </c>
      <c r="CZ383">
        <f>AH383</f>
        <v>9.64</v>
      </c>
      <c r="DA383">
        <f>AL383</f>
        <v>18.559999999999999</v>
      </c>
      <c r="DB383">
        <v>0</v>
      </c>
    </row>
    <row r="384" spans="1:106" x14ac:dyDescent="0.2">
      <c r="A384">
        <f>ROW(Source!A99)</f>
        <v>99</v>
      </c>
      <c r="B384">
        <v>28925308</v>
      </c>
      <c r="C384">
        <v>28925976</v>
      </c>
      <c r="D384">
        <v>28419515</v>
      </c>
      <c r="E384">
        <v>1</v>
      </c>
      <c r="F384">
        <v>1</v>
      </c>
      <c r="G384">
        <v>1</v>
      </c>
      <c r="H384">
        <v>1</v>
      </c>
      <c r="I384" t="s">
        <v>361</v>
      </c>
      <c r="J384" t="s">
        <v>719</v>
      </c>
      <c r="K384" t="s">
        <v>362</v>
      </c>
      <c r="L384">
        <v>1191</v>
      </c>
      <c r="N384">
        <v>1013</v>
      </c>
      <c r="O384" t="s">
        <v>360</v>
      </c>
      <c r="P384" t="s">
        <v>360</v>
      </c>
      <c r="Q384">
        <v>1</v>
      </c>
      <c r="W384">
        <v>0</v>
      </c>
      <c r="X384">
        <v>-383101862</v>
      </c>
      <c r="Y384">
        <v>4.25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1</v>
      </c>
      <c r="AJ384">
        <v>1</v>
      </c>
      <c r="AK384">
        <v>18.559999999999999</v>
      </c>
      <c r="AL384">
        <v>1</v>
      </c>
      <c r="AN384">
        <v>0</v>
      </c>
      <c r="AO384">
        <v>1</v>
      </c>
      <c r="AP384">
        <v>0</v>
      </c>
      <c r="AQ384">
        <v>0</v>
      </c>
      <c r="AR384">
        <v>0</v>
      </c>
      <c r="AS384" t="s">
        <v>719</v>
      </c>
      <c r="AT384">
        <v>4.25</v>
      </c>
      <c r="AU384" t="s">
        <v>719</v>
      </c>
      <c r="AV384">
        <v>2</v>
      </c>
      <c r="AW384">
        <v>2</v>
      </c>
      <c r="AX384">
        <v>28925990</v>
      </c>
      <c r="AY384">
        <v>1</v>
      </c>
      <c r="AZ384">
        <v>2048</v>
      </c>
      <c r="BA384">
        <v>388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CX384">
        <f>Y384*Source!I99</f>
        <v>12.75</v>
      </c>
      <c r="CY384">
        <f>AD384</f>
        <v>0</v>
      </c>
      <c r="CZ384">
        <f>AH384</f>
        <v>0</v>
      </c>
      <c r="DA384">
        <f>AL384</f>
        <v>1</v>
      </c>
      <c r="DB384">
        <v>0</v>
      </c>
    </row>
    <row r="385" spans="1:106" x14ac:dyDescent="0.2">
      <c r="A385">
        <f>ROW(Source!A99)</f>
        <v>99</v>
      </c>
      <c r="B385">
        <v>28925308</v>
      </c>
      <c r="C385">
        <v>28925976</v>
      </c>
      <c r="D385">
        <v>28336687</v>
      </c>
      <c r="E385">
        <v>1</v>
      </c>
      <c r="F385">
        <v>1</v>
      </c>
      <c r="G385">
        <v>1</v>
      </c>
      <c r="H385">
        <v>2</v>
      </c>
      <c r="I385" t="s">
        <v>479</v>
      </c>
      <c r="J385" t="s">
        <v>480</v>
      </c>
      <c r="K385" t="s">
        <v>481</v>
      </c>
      <c r="L385">
        <v>1368</v>
      </c>
      <c r="N385">
        <v>1011</v>
      </c>
      <c r="O385" t="s">
        <v>366</v>
      </c>
      <c r="P385" t="s">
        <v>366</v>
      </c>
      <c r="Q385">
        <v>1</v>
      </c>
      <c r="W385">
        <v>0</v>
      </c>
      <c r="X385">
        <v>1922779253</v>
      </c>
      <c r="Y385">
        <v>9.6000000000000002E-2</v>
      </c>
      <c r="AA385">
        <v>0</v>
      </c>
      <c r="AB385">
        <v>871.56</v>
      </c>
      <c r="AC385">
        <v>219.75</v>
      </c>
      <c r="AD385">
        <v>0</v>
      </c>
      <c r="AE385">
        <v>0</v>
      </c>
      <c r="AF385">
        <v>113.19</v>
      </c>
      <c r="AG385">
        <v>11.84</v>
      </c>
      <c r="AH385">
        <v>0</v>
      </c>
      <c r="AI385">
        <v>1</v>
      </c>
      <c r="AJ385">
        <v>7.7</v>
      </c>
      <c r="AK385">
        <v>18.559999999999999</v>
      </c>
      <c r="AL385">
        <v>1</v>
      </c>
      <c r="AN385">
        <v>0</v>
      </c>
      <c r="AO385">
        <v>1</v>
      </c>
      <c r="AP385">
        <v>1</v>
      </c>
      <c r="AQ385">
        <v>0</v>
      </c>
      <c r="AR385">
        <v>0</v>
      </c>
      <c r="AS385" t="s">
        <v>719</v>
      </c>
      <c r="AT385">
        <v>0.16</v>
      </c>
      <c r="AU385" t="s">
        <v>63</v>
      </c>
      <c r="AV385">
        <v>0</v>
      </c>
      <c r="AW385">
        <v>2</v>
      </c>
      <c r="AX385">
        <v>28925991</v>
      </c>
      <c r="AY385">
        <v>1</v>
      </c>
      <c r="AZ385">
        <v>0</v>
      </c>
      <c r="BA385">
        <v>389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X385">
        <f>Y385*Source!I99</f>
        <v>0.28800000000000003</v>
      </c>
      <c r="CY385">
        <f t="shared" ref="CY385:CY391" si="87">AB385</f>
        <v>871.56</v>
      </c>
      <c r="CZ385">
        <f t="shared" ref="CZ385:CZ391" si="88">AF385</f>
        <v>113.19</v>
      </c>
      <c r="DA385">
        <f t="shared" ref="DA385:DA391" si="89">AJ385</f>
        <v>7.7</v>
      </c>
      <c r="DB385">
        <v>0</v>
      </c>
    </row>
    <row r="386" spans="1:106" x14ac:dyDescent="0.2">
      <c r="A386">
        <f>ROW(Source!A99)</f>
        <v>99</v>
      </c>
      <c r="B386">
        <v>28925308</v>
      </c>
      <c r="C386">
        <v>28925976</v>
      </c>
      <c r="D386">
        <v>28336862</v>
      </c>
      <c r="E386">
        <v>1</v>
      </c>
      <c r="F386">
        <v>1</v>
      </c>
      <c r="G386">
        <v>1</v>
      </c>
      <c r="H386">
        <v>2</v>
      </c>
      <c r="I386" t="s">
        <v>482</v>
      </c>
      <c r="J386" t="s">
        <v>483</v>
      </c>
      <c r="K386" t="s">
        <v>484</v>
      </c>
      <c r="L386">
        <v>1368</v>
      </c>
      <c r="N386">
        <v>1011</v>
      </c>
      <c r="O386" t="s">
        <v>366</v>
      </c>
      <c r="P386" t="s">
        <v>366</v>
      </c>
      <c r="Q386">
        <v>1</v>
      </c>
      <c r="W386">
        <v>0</v>
      </c>
      <c r="X386">
        <v>-1684488578</v>
      </c>
      <c r="Y386">
        <v>4.8780000000000001</v>
      </c>
      <c r="AA386">
        <v>0</v>
      </c>
      <c r="AB386">
        <v>53.82</v>
      </c>
      <c r="AC386">
        <v>0</v>
      </c>
      <c r="AD386">
        <v>0</v>
      </c>
      <c r="AE386">
        <v>0</v>
      </c>
      <c r="AF386">
        <v>6.99</v>
      </c>
      <c r="AG386">
        <v>0</v>
      </c>
      <c r="AH386">
        <v>0</v>
      </c>
      <c r="AI386">
        <v>1</v>
      </c>
      <c r="AJ386">
        <v>7.7</v>
      </c>
      <c r="AK386">
        <v>18.559999999999999</v>
      </c>
      <c r="AL386">
        <v>1</v>
      </c>
      <c r="AN386">
        <v>0</v>
      </c>
      <c r="AO386">
        <v>1</v>
      </c>
      <c r="AP386">
        <v>1</v>
      </c>
      <c r="AQ386">
        <v>0</v>
      </c>
      <c r="AR386">
        <v>0</v>
      </c>
      <c r="AS386" t="s">
        <v>719</v>
      </c>
      <c r="AT386">
        <v>8.1300000000000008</v>
      </c>
      <c r="AU386" t="s">
        <v>63</v>
      </c>
      <c r="AV386">
        <v>0</v>
      </c>
      <c r="AW386">
        <v>2</v>
      </c>
      <c r="AX386">
        <v>28925992</v>
      </c>
      <c r="AY386">
        <v>1</v>
      </c>
      <c r="AZ386">
        <v>0</v>
      </c>
      <c r="BA386">
        <v>390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CX386">
        <f>Y386*Source!I99</f>
        <v>14.634</v>
      </c>
      <c r="CY386">
        <f t="shared" si="87"/>
        <v>53.82</v>
      </c>
      <c r="CZ386">
        <f t="shared" si="88"/>
        <v>6.99</v>
      </c>
      <c r="DA386">
        <f t="shared" si="89"/>
        <v>7.7</v>
      </c>
      <c r="DB386">
        <v>0</v>
      </c>
    </row>
    <row r="387" spans="1:106" x14ac:dyDescent="0.2">
      <c r="A387">
        <f>ROW(Source!A99)</f>
        <v>99</v>
      </c>
      <c r="B387">
        <v>28925308</v>
      </c>
      <c r="C387">
        <v>28925976</v>
      </c>
      <c r="D387">
        <v>28337857</v>
      </c>
      <c r="E387">
        <v>1</v>
      </c>
      <c r="F387">
        <v>1</v>
      </c>
      <c r="G387">
        <v>1</v>
      </c>
      <c r="H387">
        <v>2</v>
      </c>
      <c r="I387" t="s">
        <v>488</v>
      </c>
      <c r="J387" t="s">
        <v>489</v>
      </c>
      <c r="K387" t="s">
        <v>490</v>
      </c>
      <c r="L387">
        <v>1368</v>
      </c>
      <c r="N387">
        <v>1011</v>
      </c>
      <c r="O387" t="s">
        <v>366</v>
      </c>
      <c r="P387" t="s">
        <v>366</v>
      </c>
      <c r="Q387">
        <v>1</v>
      </c>
      <c r="W387">
        <v>0</v>
      </c>
      <c r="X387">
        <v>-2019686133</v>
      </c>
      <c r="Y387">
        <v>0.09</v>
      </c>
      <c r="AA387">
        <v>0</v>
      </c>
      <c r="AB387">
        <v>984.52</v>
      </c>
      <c r="AC387">
        <v>219.75</v>
      </c>
      <c r="AD387">
        <v>0</v>
      </c>
      <c r="AE387">
        <v>0</v>
      </c>
      <c r="AF387">
        <v>127.86</v>
      </c>
      <c r="AG387">
        <v>11.84</v>
      </c>
      <c r="AH387">
        <v>0</v>
      </c>
      <c r="AI387">
        <v>1</v>
      </c>
      <c r="AJ387">
        <v>7.7</v>
      </c>
      <c r="AK387">
        <v>18.559999999999999</v>
      </c>
      <c r="AL387">
        <v>1</v>
      </c>
      <c r="AN387">
        <v>0</v>
      </c>
      <c r="AO387">
        <v>1</v>
      </c>
      <c r="AP387">
        <v>1</v>
      </c>
      <c r="AQ387">
        <v>0</v>
      </c>
      <c r="AR387">
        <v>0</v>
      </c>
      <c r="AS387" t="s">
        <v>719</v>
      </c>
      <c r="AT387">
        <v>0.15</v>
      </c>
      <c r="AU387" t="s">
        <v>63</v>
      </c>
      <c r="AV387">
        <v>0</v>
      </c>
      <c r="AW387">
        <v>2</v>
      </c>
      <c r="AX387">
        <v>28925993</v>
      </c>
      <c r="AY387">
        <v>1</v>
      </c>
      <c r="AZ387">
        <v>0</v>
      </c>
      <c r="BA387">
        <v>391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CX387">
        <f>Y387*Source!I99</f>
        <v>0.27</v>
      </c>
      <c r="CY387">
        <f t="shared" si="87"/>
        <v>984.52</v>
      </c>
      <c r="CZ387">
        <f t="shared" si="88"/>
        <v>127.86</v>
      </c>
      <c r="DA387">
        <f t="shared" si="89"/>
        <v>7.7</v>
      </c>
      <c r="DB387">
        <v>0</v>
      </c>
    </row>
    <row r="388" spans="1:106" x14ac:dyDescent="0.2">
      <c r="A388">
        <f>ROW(Source!A99)</f>
        <v>99</v>
      </c>
      <c r="B388">
        <v>28925308</v>
      </c>
      <c r="C388">
        <v>28925976</v>
      </c>
      <c r="D388">
        <v>28337866</v>
      </c>
      <c r="E388">
        <v>1</v>
      </c>
      <c r="F388">
        <v>1</v>
      </c>
      <c r="G388">
        <v>1</v>
      </c>
      <c r="H388">
        <v>2</v>
      </c>
      <c r="I388" t="s">
        <v>491</v>
      </c>
      <c r="J388" t="s">
        <v>492</v>
      </c>
      <c r="K388" t="s">
        <v>493</v>
      </c>
      <c r="L388">
        <v>1368</v>
      </c>
      <c r="N388">
        <v>1011</v>
      </c>
      <c r="O388" t="s">
        <v>366</v>
      </c>
      <c r="P388" t="s">
        <v>366</v>
      </c>
      <c r="Q388">
        <v>1</v>
      </c>
      <c r="W388">
        <v>0</v>
      </c>
      <c r="X388">
        <v>1232549298</v>
      </c>
      <c r="Y388">
        <v>0.09</v>
      </c>
      <c r="AA388">
        <v>0</v>
      </c>
      <c r="AB388">
        <v>92.4</v>
      </c>
      <c r="AC388">
        <v>0</v>
      </c>
      <c r="AD388">
        <v>0</v>
      </c>
      <c r="AE388">
        <v>0</v>
      </c>
      <c r="AF388">
        <v>12</v>
      </c>
      <c r="AG388">
        <v>0</v>
      </c>
      <c r="AH388">
        <v>0</v>
      </c>
      <c r="AI388">
        <v>1</v>
      </c>
      <c r="AJ388">
        <v>7.7</v>
      </c>
      <c r="AK388">
        <v>18.559999999999999</v>
      </c>
      <c r="AL388">
        <v>1</v>
      </c>
      <c r="AN388">
        <v>0</v>
      </c>
      <c r="AO388">
        <v>1</v>
      </c>
      <c r="AP388">
        <v>1</v>
      </c>
      <c r="AQ388">
        <v>0</v>
      </c>
      <c r="AR388">
        <v>0</v>
      </c>
      <c r="AS388" t="s">
        <v>719</v>
      </c>
      <c r="AT388">
        <v>0.15</v>
      </c>
      <c r="AU388" t="s">
        <v>63</v>
      </c>
      <c r="AV388">
        <v>0</v>
      </c>
      <c r="AW388">
        <v>2</v>
      </c>
      <c r="AX388">
        <v>28925994</v>
      </c>
      <c r="AY388">
        <v>1</v>
      </c>
      <c r="AZ388">
        <v>0</v>
      </c>
      <c r="BA388">
        <v>392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CX388">
        <f>Y388*Source!I99</f>
        <v>0.27</v>
      </c>
      <c r="CY388">
        <f t="shared" si="87"/>
        <v>92.4</v>
      </c>
      <c r="CZ388">
        <f t="shared" si="88"/>
        <v>12</v>
      </c>
      <c r="DA388">
        <f t="shared" si="89"/>
        <v>7.7</v>
      </c>
      <c r="DB388">
        <v>0</v>
      </c>
    </row>
    <row r="389" spans="1:106" x14ac:dyDescent="0.2">
      <c r="A389">
        <f>ROW(Source!A99)</f>
        <v>99</v>
      </c>
      <c r="B389">
        <v>28925308</v>
      </c>
      <c r="C389">
        <v>28925976</v>
      </c>
      <c r="D389">
        <v>28337996</v>
      </c>
      <c r="E389">
        <v>1</v>
      </c>
      <c r="F389">
        <v>1</v>
      </c>
      <c r="G389">
        <v>1</v>
      </c>
      <c r="H389">
        <v>2</v>
      </c>
      <c r="I389" t="s">
        <v>494</v>
      </c>
      <c r="J389" t="s">
        <v>495</v>
      </c>
      <c r="K389" t="s">
        <v>496</v>
      </c>
      <c r="L389">
        <v>1368</v>
      </c>
      <c r="N389">
        <v>1011</v>
      </c>
      <c r="O389" t="s">
        <v>366</v>
      </c>
      <c r="P389" t="s">
        <v>366</v>
      </c>
      <c r="Q389">
        <v>1</v>
      </c>
      <c r="W389">
        <v>0</v>
      </c>
      <c r="X389">
        <v>2006915083</v>
      </c>
      <c r="Y389">
        <v>9.6</v>
      </c>
      <c r="AA389">
        <v>0</v>
      </c>
      <c r="AB389">
        <v>57.9</v>
      </c>
      <c r="AC389">
        <v>0</v>
      </c>
      <c r="AD389">
        <v>0</v>
      </c>
      <c r="AE389">
        <v>0</v>
      </c>
      <c r="AF389">
        <v>7.52</v>
      </c>
      <c r="AG389">
        <v>0</v>
      </c>
      <c r="AH389">
        <v>0</v>
      </c>
      <c r="AI389">
        <v>1</v>
      </c>
      <c r="AJ389">
        <v>7.7</v>
      </c>
      <c r="AK389">
        <v>18.559999999999999</v>
      </c>
      <c r="AL389">
        <v>1</v>
      </c>
      <c r="AN389">
        <v>0</v>
      </c>
      <c r="AO389">
        <v>1</v>
      </c>
      <c r="AP389">
        <v>1</v>
      </c>
      <c r="AQ389">
        <v>0</v>
      </c>
      <c r="AR389">
        <v>0</v>
      </c>
      <c r="AS389" t="s">
        <v>719</v>
      </c>
      <c r="AT389">
        <v>16</v>
      </c>
      <c r="AU389" t="s">
        <v>63</v>
      </c>
      <c r="AV389">
        <v>0</v>
      </c>
      <c r="AW389">
        <v>2</v>
      </c>
      <c r="AX389">
        <v>28925995</v>
      </c>
      <c r="AY389">
        <v>1</v>
      </c>
      <c r="AZ389">
        <v>0</v>
      </c>
      <c r="BA389">
        <v>393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CX389">
        <f>Y389*Source!I99</f>
        <v>28.799999999999997</v>
      </c>
      <c r="CY389">
        <f t="shared" si="87"/>
        <v>57.9</v>
      </c>
      <c r="CZ389">
        <f t="shared" si="88"/>
        <v>7.52</v>
      </c>
      <c r="DA389">
        <f t="shared" si="89"/>
        <v>7.7</v>
      </c>
      <c r="DB389">
        <v>0</v>
      </c>
    </row>
    <row r="390" spans="1:106" x14ac:dyDescent="0.2">
      <c r="A390">
        <f>ROW(Source!A99)</f>
        <v>99</v>
      </c>
      <c r="B390">
        <v>28925308</v>
      </c>
      <c r="C390">
        <v>28925976</v>
      </c>
      <c r="D390">
        <v>28338136</v>
      </c>
      <c r="E390">
        <v>1</v>
      </c>
      <c r="F390">
        <v>1</v>
      </c>
      <c r="G390">
        <v>1</v>
      </c>
      <c r="H390">
        <v>2</v>
      </c>
      <c r="I390" t="s">
        <v>401</v>
      </c>
      <c r="J390" t="s">
        <v>402</v>
      </c>
      <c r="K390" t="s">
        <v>403</v>
      </c>
      <c r="L390">
        <v>1368</v>
      </c>
      <c r="N390">
        <v>1011</v>
      </c>
      <c r="O390" t="s">
        <v>366</v>
      </c>
      <c r="P390" t="s">
        <v>366</v>
      </c>
      <c r="Q390">
        <v>1</v>
      </c>
      <c r="W390">
        <v>0</v>
      </c>
      <c r="X390">
        <v>-1277097320</v>
      </c>
      <c r="Y390">
        <v>41.4</v>
      </c>
      <c r="AA390">
        <v>0</v>
      </c>
      <c r="AB390">
        <v>66.84</v>
      </c>
      <c r="AC390">
        <v>0</v>
      </c>
      <c r="AD390">
        <v>0</v>
      </c>
      <c r="AE390">
        <v>0</v>
      </c>
      <c r="AF390">
        <v>8.68</v>
      </c>
      <c r="AG390">
        <v>0</v>
      </c>
      <c r="AH390">
        <v>0</v>
      </c>
      <c r="AI390">
        <v>1</v>
      </c>
      <c r="AJ390">
        <v>7.7</v>
      </c>
      <c r="AK390">
        <v>18.559999999999999</v>
      </c>
      <c r="AL390">
        <v>1</v>
      </c>
      <c r="AN390">
        <v>0</v>
      </c>
      <c r="AO390">
        <v>1</v>
      </c>
      <c r="AP390">
        <v>1</v>
      </c>
      <c r="AQ390">
        <v>0</v>
      </c>
      <c r="AR390">
        <v>0</v>
      </c>
      <c r="AS390" t="s">
        <v>719</v>
      </c>
      <c r="AT390">
        <v>69</v>
      </c>
      <c r="AU390" t="s">
        <v>63</v>
      </c>
      <c r="AV390">
        <v>0</v>
      </c>
      <c r="AW390">
        <v>2</v>
      </c>
      <c r="AX390">
        <v>28925996</v>
      </c>
      <c r="AY390">
        <v>1</v>
      </c>
      <c r="AZ390">
        <v>0</v>
      </c>
      <c r="BA390">
        <v>394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CX390">
        <f>Y390*Source!I99</f>
        <v>124.19999999999999</v>
      </c>
      <c r="CY390">
        <f t="shared" si="87"/>
        <v>66.84</v>
      </c>
      <c r="CZ390">
        <f t="shared" si="88"/>
        <v>8.68</v>
      </c>
      <c r="DA390">
        <f t="shared" si="89"/>
        <v>7.7</v>
      </c>
      <c r="DB390">
        <v>0</v>
      </c>
    </row>
    <row r="391" spans="1:106" x14ac:dyDescent="0.2">
      <c r="A391">
        <f>ROW(Source!A99)</f>
        <v>99</v>
      </c>
      <c r="B391">
        <v>28925308</v>
      </c>
      <c r="C391">
        <v>28925976</v>
      </c>
      <c r="D391">
        <v>28338781</v>
      </c>
      <c r="E391">
        <v>1</v>
      </c>
      <c r="F391">
        <v>1</v>
      </c>
      <c r="G391">
        <v>1</v>
      </c>
      <c r="H391">
        <v>2</v>
      </c>
      <c r="I391" t="s">
        <v>497</v>
      </c>
      <c r="J391" t="s">
        <v>498</v>
      </c>
      <c r="K391" t="s">
        <v>499</v>
      </c>
      <c r="L391">
        <v>1368</v>
      </c>
      <c r="N391">
        <v>1011</v>
      </c>
      <c r="O391" t="s">
        <v>366</v>
      </c>
      <c r="P391" t="s">
        <v>366</v>
      </c>
      <c r="Q391">
        <v>1</v>
      </c>
      <c r="W391">
        <v>0</v>
      </c>
      <c r="X391">
        <v>1984034196</v>
      </c>
      <c r="Y391">
        <v>2.3639999999999999</v>
      </c>
      <c r="AA391">
        <v>0</v>
      </c>
      <c r="AB391">
        <v>142.37</v>
      </c>
      <c r="AC391">
        <v>188.01</v>
      </c>
      <c r="AD391">
        <v>0</v>
      </c>
      <c r="AE391">
        <v>0</v>
      </c>
      <c r="AF391">
        <v>18.489999999999998</v>
      </c>
      <c r="AG391">
        <v>10.130000000000001</v>
      </c>
      <c r="AH391">
        <v>0</v>
      </c>
      <c r="AI391">
        <v>1</v>
      </c>
      <c r="AJ391">
        <v>7.7</v>
      </c>
      <c r="AK391">
        <v>18.559999999999999</v>
      </c>
      <c r="AL391">
        <v>1</v>
      </c>
      <c r="AN391">
        <v>0</v>
      </c>
      <c r="AO391">
        <v>1</v>
      </c>
      <c r="AP391">
        <v>1</v>
      </c>
      <c r="AQ391">
        <v>0</v>
      </c>
      <c r="AR391">
        <v>0</v>
      </c>
      <c r="AS391" t="s">
        <v>719</v>
      </c>
      <c r="AT391">
        <v>3.94</v>
      </c>
      <c r="AU391" t="s">
        <v>63</v>
      </c>
      <c r="AV391">
        <v>0</v>
      </c>
      <c r="AW391">
        <v>2</v>
      </c>
      <c r="AX391">
        <v>28925997</v>
      </c>
      <c r="AY391">
        <v>1</v>
      </c>
      <c r="AZ391">
        <v>0</v>
      </c>
      <c r="BA391">
        <v>395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CX391">
        <f>Y391*Source!I99</f>
        <v>7.0919999999999996</v>
      </c>
      <c r="CY391">
        <f t="shared" si="87"/>
        <v>142.37</v>
      </c>
      <c r="CZ391">
        <f t="shared" si="88"/>
        <v>18.489999999999998</v>
      </c>
      <c r="DA391">
        <f t="shared" si="89"/>
        <v>7.7</v>
      </c>
      <c r="DB391">
        <v>0</v>
      </c>
    </row>
    <row r="392" spans="1:106" x14ac:dyDescent="0.2">
      <c r="A392">
        <f>ROW(Source!A99)</f>
        <v>99</v>
      </c>
      <c r="B392">
        <v>28925308</v>
      </c>
      <c r="C392">
        <v>28925976</v>
      </c>
      <c r="D392">
        <v>28251457</v>
      </c>
      <c r="E392">
        <v>1</v>
      </c>
      <c r="F392">
        <v>1</v>
      </c>
      <c r="G392">
        <v>1</v>
      </c>
      <c r="H392">
        <v>3</v>
      </c>
      <c r="I392" t="s">
        <v>500</v>
      </c>
      <c r="J392" t="s">
        <v>501</v>
      </c>
      <c r="K392" t="s">
        <v>502</v>
      </c>
      <c r="L392">
        <v>1339</v>
      </c>
      <c r="N392">
        <v>1007</v>
      </c>
      <c r="O392" t="s">
        <v>742</v>
      </c>
      <c r="P392" t="s">
        <v>742</v>
      </c>
      <c r="Q392">
        <v>1</v>
      </c>
      <c r="W392">
        <v>0</v>
      </c>
      <c r="X392">
        <v>-1718793076</v>
      </c>
      <c r="Y392">
        <v>0</v>
      </c>
      <c r="AA392">
        <v>121.97</v>
      </c>
      <c r="AB392">
        <v>0</v>
      </c>
      <c r="AC392">
        <v>0</v>
      </c>
      <c r="AD392">
        <v>0</v>
      </c>
      <c r="AE392">
        <v>23.41</v>
      </c>
      <c r="AF392">
        <v>0</v>
      </c>
      <c r="AG392">
        <v>0</v>
      </c>
      <c r="AH392">
        <v>0</v>
      </c>
      <c r="AI392">
        <v>5.21</v>
      </c>
      <c r="AJ392">
        <v>1</v>
      </c>
      <c r="AK392">
        <v>1</v>
      </c>
      <c r="AL392">
        <v>1</v>
      </c>
      <c r="AN392">
        <v>0</v>
      </c>
      <c r="AO392">
        <v>1</v>
      </c>
      <c r="AP392">
        <v>1</v>
      </c>
      <c r="AQ392">
        <v>0</v>
      </c>
      <c r="AR392">
        <v>0</v>
      </c>
      <c r="AS392" t="s">
        <v>719</v>
      </c>
      <c r="AT392">
        <v>0.46</v>
      </c>
      <c r="AU392" t="s">
        <v>758</v>
      </c>
      <c r="AV392">
        <v>0</v>
      </c>
      <c r="AW392">
        <v>2</v>
      </c>
      <c r="AX392">
        <v>28925998</v>
      </c>
      <c r="AY392">
        <v>1</v>
      </c>
      <c r="AZ392">
        <v>0</v>
      </c>
      <c r="BA392">
        <v>396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CX392">
        <f>Y392*Source!I99</f>
        <v>0</v>
      </c>
      <c r="CY392">
        <f>AA392</f>
        <v>121.97</v>
      </c>
      <c r="CZ392">
        <f>AE392</f>
        <v>23.41</v>
      </c>
      <c r="DA392">
        <f>AI392</f>
        <v>5.21</v>
      </c>
      <c r="DB392">
        <v>0</v>
      </c>
    </row>
    <row r="393" spans="1:106" x14ac:dyDescent="0.2">
      <c r="A393">
        <f>ROW(Source!A99)</f>
        <v>99</v>
      </c>
      <c r="B393">
        <v>28925308</v>
      </c>
      <c r="C393">
        <v>28925976</v>
      </c>
      <c r="D393">
        <v>28254721</v>
      </c>
      <c r="E393">
        <v>1</v>
      </c>
      <c r="F393">
        <v>1</v>
      </c>
      <c r="G393">
        <v>1</v>
      </c>
      <c r="H393">
        <v>3</v>
      </c>
      <c r="I393" t="s">
        <v>510</v>
      </c>
      <c r="J393" t="s">
        <v>511</v>
      </c>
      <c r="K393" t="s">
        <v>512</v>
      </c>
      <c r="L393">
        <v>1348</v>
      </c>
      <c r="N393">
        <v>1009</v>
      </c>
      <c r="O393" t="s">
        <v>61</v>
      </c>
      <c r="P393" t="s">
        <v>61</v>
      </c>
      <c r="Q393">
        <v>1000</v>
      </c>
      <c r="W393">
        <v>0</v>
      </c>
      <c r="X393">
        <v>-1204589871</v>
      </c>
      <c r="Y393">
        <v>0</v>
      </c>
      <c r="AA393">
        <v>66815.539999999994</v>
      </c>
      <c r="AB393">
        <v>0</v>
      </c>
      <c r="AC393">
        <v>0</v>
      </c>
      <c r="AD393">
        <v>0</v>
      </c>
      <c r="AE393">
        <v>12824.48</v>
      </c>
      <c r="AF393">
        <v>0</v>
      </c>
      <c r="AG393">
        <v>0</v>
      </c>
      <c r="AH393">
        <v>0</v>
      </c>
      <c r="AI393">
        <v>5.21</v>
      </c>
      <c r="AJ393">
        <v>1</v>
      </c>
      <c r="AK393">
        <v>1</v>
      </c>
      <c r="AL393">
        <v>1</v>
      </c>
      <c r="AN393">
        <v>0</v>
      </c>
      <c r="AO393">
        <v>1</v>
      </c>
      <c r="AP393">
        <v>1</v>
      </c>
      <c r="AQ393">
        <v>0</v>
      </c>
      <c r="AR393">
        <v>0</v>
      </c>
      <c r="AS393" t="s">
        <v>719</v>
      </c>
      <c r="AT393">
        <v>2.9700000000000001E-2</v>
      </c>
      <c r="AU393" t="s">
        <v>758</v>
      </c>
      <c r="AV393">
        <v>0</v>
      </c>
      <c r="AW393">
        <v>2</v>
      </c>
      <c r="AX393">
        <v>28925999</v>
      </c>
      <c r="AY393">
        <v>1</v>
      </c>
      <c r="AZ393">
        <v>0</v>
      </c>
      <c r="BA393">
        <v>397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CX393">
        <f>Y393*Source!I99</f>
        <v>0</v>
      </c>
      <c r="CY393">
        <f>AA393</f>
        <v>66815.539999999994</v>
      </c>
      <c r="CZ393">
        <f>AE393</f>
        <v>12824.48</v>
      </c>
      <c r="DA393">
        <f>AI393</f>
        <v>5.21</v>
      </c>
      <c r="DB393">
        <v>0</v>
      </c>
    </row>
    <row r="394" spans="1:106" x14ac:dyDescent="0.2">
      <c r="A394">
        <f>ROW(Source!A99)</f>
        <v>99</v>
      </c>
      <c r="B394">
        <v>28925308</v>
      </c>
      <c r="C394">
        <v>28925976</v>
      </c>
      <c r="D394">
        <v>28247531</v>
      </c>
      <c r="E394">
        <v>21</v>
      </c>
      <c r="F394">
        <v>1</v>
      </c>
      <c r="G394">
        <v>1</v>
      </c>
      <c r="H394">
        <v>3</v>
      </c>
      <c r="I394" t="s">
        <v>533</v>
      </c>
      <c r="J394" t="s">
        <v>719</v>
      </c>
      <c r="K394" t="s">
        <v>534</v>
      </c>
      <c r="L394">
        <v>1374</v>
      </c>
      <c r="N394">
        <v>1013</v>
      </c>
      <c r="O394" t="s">
        <v>535</v>
      </c>
      <c r="P394" t="s">
        <v>535</v>
      </c>
      <c r="Q394">
        <v>1</v>
      </c>
      <c r="W394">
        <v>0</v>
      </c>
      <c r="X394">
        <v>-1731369543</v>
      </c>
      <c r="Y394">
        <v>0</v>
      </c>
      <c r="AA394">
        <v>1</v>
      </c>
      <c r="AB394">
        <v>0</v>
      </c>
      <c r="AC394">
        <v>0</v>
      </c>
      <c r="AD394">
        <v>0</v>
      </c>
      <c r="AE394">
        <v>1</v>
      </c>
      <c r="AF394">
        <v>0</v>
      </c>
      <c r="AG394">
        <v>0</v>
      </c>
      <c r="AH394">
        <v>0</v>
      </c>
      <c r="AI394">
        <v>1</v>
      </c>
      <c r="AJ394">
        <v>1</v>
      </c>
      <c r="AK394">
        <v>1</v>
      </c>
      <c r="AL394">
        <v>1</v>
      </c>
      <c r="AN394">
        <v>0</v>
      </c>
      <c r="AO394">
        <v>1</v>
      </c>
      <c r="AP394">
        <v>1</v>
      </c>
      <c r="AQ394">
        <v>0</v>
      </c>
      <c r="AR394">
        <v>0</v>
      </c>
      <c r="AS394" t="s">
        <v>719</v>
      </c>
      <c r="AT394">
        <v>59.58</v>
      </c>
      <c r="AU394" t="s">
        <v>758</v>
      </c>
      <c r="AV394">
        <v>0</v>
      </c>
      <c r="AW394">
        <v>2</v>
      </c>
      <c r="AX394">
        <v>28926000</v>
      </c>
      <c r="AY394">
        <v>1</v>
      </c>
      <c r="AZ394">
        <v>0</v>
      </c>
      <c r="BA394">
        <v>398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CX394">
        <f>Y394*Source!I99</f>
        <v>0</v>
      </c>
      <c r="CY394">
        <f>AA394</f>
        <v>1</v>
      </c>
      <c r="CZ394">
        <f>AE394</f>
        <v>1</v>
      </c>
      <c r="DA394">
        <f>AI394</f>
        <v>1</v>
      </c>
      <c r="DB394">
        <v>0</v>
      </c>
    </row>
    <row r="395" spans="1:106" x14ac:dyDescent="0.2">
      <c r="A395">
        <f>ROW(Source!A100)</f>
        <v>100</v>
      </c>
      <c r="B395">
        <v>28925307</v>
      </c>
      <c r="C395">
        <v>28926001</v>
      </c>
      <c r="D395">
        <v>28442310</v>
      </c>
      <c r="E395">
        <v>1</v>
      </c>
      <c r="F395">
        <v>1</v>
      </c>
      <c r="G395">
        <v>1</v>
      </c>
      <c r="H395">
        <v>1</v>
      </c>
      <c r="I395" t="s">
        <v>538</v>
      </c>
      <c r="J395" t="s">
        <v>719</v>
      </c>
      <c r="K395" t="s">
        <v>539</v>
      </c>
      <c r="L395">
        <v>1191</v>
      </c>
      <c r="N395">
        <v>1013</v>
      </c>
      <c r="O395" t="s">
        <v>360</v>
      </c>
      <c r="P395" t="s">
        <v>360</v>
      </c>
      <c r="Q395">
        <v>1</v>
      </c>
      <c r="W395">
        <v>0</v>
      </c>
      <c r="X395">
        <v>120359260</v>
      </c>
      <c r="Y395">
        <v>185.4</v>
      </c>
      <c r="AA395">
        <v>0</v>
      </c>
      <c r="AB395">
        <v>0</v>
      </c>
      <c r="AC395">
        <v>0</v>
      </c>
      <c r="AD395">
        <v>9.64</v>
      </c>
      <c r="AE395">
        <v>0</v>
      </c>
      <c r="AF395">
        <v>0</v>
      </c>
      <c r="AG395">
        <v>0</v>
      </c>
      <c r="AH395">
        <v>9.64</v>
      </c>
      <c r="AI395">
        <v>1</v>
      </c>
      <c r="AJ395">
        <v>1</v>
      </c>
      <c r="AK395">
        <v>1</v>
      </c>
      <c r="AL395">
        <v>1</v>
      </c>
      <c r="AN395">
        <v>0</v>
      </c>
      <c r="AO395">
        <v>1</v>
      </c>
      <c r="AP395">
        <v>1</v>
      </c>
      <c r="AQ395">
        <v>0</v>
      </c>
      <c r="AR395">
        <v>0</v>
      </c>
      <c r="AS395" t="s">
        <v>719</v>
      </c>
      <c r="AT395">
        <v>309</v>
      </c>
      <c r="AU395" t="s">
        <v>63</v>
      </c>
      <c r="AV395">
        <v>1</v>
      </c>
      <c r="AW395">
        <v>2</v>
      </c>
      <c r="AX395">
        <v>28926014</v>
      </c>
      <c r="AY395">
        <v>1</v>
      </c>
      <c r="AZ395">
        <v>0</v>
      </c>
      <c r="BA395">
        <v>399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X395">
        <f>Y395*Source!I100</f>
        <v>556.20000000000005</v>
      </c>
      <c r="CY395">
        <f>AD395</f>
        <v>9.64</v>
      </c>
      <c r="CZ395">
        <f>AH395</f>
        <v>9.64</v>
      </c>
      <c r="DA395">
        <f>AL395</f>
        <v>1</v>
      </c>
      <c r="DB395">
        <v>0</v>
      </c>
    </row>
    <row r="396" spans="1:106" x14ac:dyDescent="0.2">
      <c r="A396">
        <f>ROW(Source!A100)</f>
        <v>100</v>
      </c>
      <c r="B396">
        <v>28925307</v>
      </c>
      <c r="C396">
        <v>28926001</v>
      </c>
      <c r="D396">
        <v>28419515</v>
      </c>
      <c r="E396">
        <v>1</v>
      </c>
      <c r="F396">
        <v>1</v>
      </c>
      <c r="G396">
        <v>1</v>
      </c>
      <c r="H396">
        <v>1</v>
      </c>
      <c r="I396" t="s">
        <v>361</v>
      </c>
      <c r="J396" t="s">
        <v>719</v>
      </c>
      <c r="K396" t="s">
        <v>362</v>
      </c>
      <c r="L396">
        <v>1191</v>
      </c>
      <c r="N396">
        <v>1013</v>
      </c>
      <c r="O396" t="s">
        <v>360</v>
      </c>
      <c r="P396" t="s">
        <v>360</v>
      </c>
      <c r="Q396">
        <v>1</v>
      </c>
      <c r="W396">
        <v>0</v>
      </c>
      <c r="X396">
        <v>-383101862</v>
      </c>
      <c r="Y396">
        <v>4.25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1</v>
      </c>
      <c r="AJ396">
        <v>1</v>
      </c>
      <c r="AK396">
        <v>1</v>
      </c>
      <c r="AL396">
        <v>1</v>
      </c>
      <c r="AN396">
        <v>0</v>
      </c>
      <c r="AO396">
        <v>1</v>
      </c>
      <c r="AP396">
        <v>0</v>
      </c>
      <c r="AQ396">
        <v>0</v>
      </c>
      <c r="AR396">
        <v>0</v>
      </c>
      <c r="AS396" t="s">
        <v>719</v>
      </c>
      <c r="AT396">
        <v>4.25</v>
      </c>
      <c r="AU396" t="s">
        <v>719</v>
      </c>
      <c r="AV396">
        <v>2</v>
      </c>
      <c r="AW396">
        <v>2</v>
      </c>
      <c r="AX396">
        <v>28926015</v>
      </c>
      <c r="AY396">
        <v>1</v>
      </c>
      <c r="AZ396">
        <v>2048</v>
      </c>
      <c r="BA396">
        <v>400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CX396">
        <f>Y396*Source!I100</f>
        <v>12.75</v>
      </c>
      <c r="CY396">
        <f>AD396</f>
        <v>0</v>
      </c>
      <c r="CZ396">
        <f>AH396</f>
        <v>0</v>
      </c>
      <c r="DA396">
        <f>AL396</f>
        <v>1</v>
      </c>
      <c r="DB396">
        <v>0</v>
      </c>
    </row>
    <row r="397" spans="1:106" x14ac:dyDescent="0.2">
      <c r="A397">
        <f>ROW(Source!A100)</f>
        <v>100</v>
      </c>
      <c r="B397">
        <v>28925307</v>
      </c>
      <c r="C397">
        <v>28926001</v>
      </c>
      <c r="D397">
        <v>28336687</v>
      </c>
      <c r="E397">
        <v>1</v>
      </c>
      <c r="F397">
        <v>1</v>
      </c>
      <c r="G397">
        <v>1</v>
      </c>
      <c r="H397">
        <v>2</v>
      </c>
      <c r="I397" t="s">
        <v>479</v>
      </c>
      <c r="J397" t="s">
        <v>480</v>
      </c>
      <c r="K397" t="s">
        <v>481</v>
      </c>
      <c r="L397">
        <v>1368</v>
      </c>
      <c r="N397">
        <v>1011</v>
      </c>
      <c r="O397" t="s">
        <v>366</v>
      </c>
      <c r="P397" t="s">
        <v>366</v>
      </c>
      <c r="Q397">
        <v>1</v>
      </c>
      <c r="W397">
        <v>0</v>
      </c>
      <c r="X397">
        <v>1922779253</v>
      </c>
      <c r="Y397">
        <v>9.6000000000000002E-2</v>
      </c>
      <c r="AA397">
        <v>0</v>
      </c>
      <c r="AB397">
        <v>113.19</v>
      </c>
      <c r="AC397">
        <v>11.84</v>
      </c>
      <c r="AD397">
        <v>0</v>
      </c>
      <c r="AE397">
        <v>0</v>
      </c>
      <c r="AF397">
        <v>113.19</v>
      </c>
      <c r="AG397">
        <v>11.84</v>
      </c>
      <c r="AH397">
        <v>0</v>
      </c>
      <c r="AI397">
        <v>1</v>
      </c>
      <c r="AJ397">
        <v>1</v>
      </c>
      <c r="AK397">
        <v>1</v>
      </c>
      <c r="AL397">
        <v>1</v>
      </c>
      <c r="AN397">
        <v>0</v>
      </c>
      <c r="AO397">
        <v>1</v>
      </c>
      <c r="AP397">
        <v>1</v>
      </c>
      <c r="AQ397">
        <v>0</v>
      </c>
      <c r="AR397">
        <v>0</v>
      </c>
      <c r="AS397" t="s">
        <v>719</v>
      </c>
      <c r="AT397">
        <v>0.16</v>
      </c>
      <c r="AU397" t="s">
        <v>63</v>
      </c>
      <c r="AV397">
        <v>0</v>
      </c>
      <c r="AW397">
        <v>2</v>
      </c>
      <c r="AX397">
        <v>28926016</v>
      </c>
      <c r="AY397">
        <v>1</v>
      </c>
      <c r="AZ397">
        <v>0</v>
      </c>
      <c r="BA397">
        <v>401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CX397">
        <f>Y397*Source!I100</f>
        <v>0.28800000000000003</v>
      </c>
      <c r="CY397">
        <f t="shared" ref="CY397:CY403" si="90">AB397</f>
        <v>113.19</v>
      </c>
      <c r="CZ397">
        <f t="shared" ref="CZ397:CZ403" si="91">AF397</f>
        <v>113.19</v>
      </c>
      <c r="DA397">
        <f t="shared" ref="DA397:DA403" si="92">AJ397</f>
        <v>1</v>
      </c>
      <c r="DB397">
        <v>0</v>
      </c>
    </row>
    <row r="398" spans="1:106" x14ac:dyDescent="0.2">
      <c r="A398">
        <f>ROW(Source!A100)</f>
        <v>100</v>
      </c>
      <c r="B398">
        <v>28925307</v>
      </c>
      <c r="C398">
        <v>28926001</v>
      </c>
      <c r="D398">
        <v>28336862</v>
      </c>
      <c r="E398">
        <v>1</v>
      </c>
      <c r="F398">
        <v>1</v>
      </c>
      <c r="G398">
        <v>1</v>
      </c>
      <c r="H398">
        <v>2</v>
      </c>
      <c r="I398" t="s">
        <v>482</v>
      </c>
      <c r="J398" t="s">
        <v>483</v>
      </c>
      <c r="K398" t="s">
        <v>484</v>
      </c>
      <c r="L398">
        <v>1368</v>
      </c>
      <c r="N398">
        <v>1011</v>
      </c>
      <c r="O398" t="s">
        <v>366</v>
      </c>
      <c r="P398" t="s">
        <v>366</v>
      </c>
      <c r="Q398">
        <v>1</v>
      </c>
      <c r="W398">
        <v>0</v>
      </c>
      <c r="X398">
        <v>-1684488578</v>
      </c>
      <c r="Y398">
        <v>4.8780000000000001</v>
      </c>
      <c r="AA398">
        <v>0</v>
      </c>
      <c r="AB398">
        <v>6.99</v>
      </c>
      <c r="AC398">
        <v>0</v>
      </c>
      <c r="AD398">
        <v>0</v>
      </c>
      <c r="AE398">
        <v>0</v>
      </c>
      <c r="AF398">
        <v>6.99</v>
      </c>
      <c r="AG398">
        <v>0</v>
      </c>
      <c r="AH398">
        <v>0</v>
      </c>
      <c r="AI398">
        <v>1</v>
      </c>
      <c r="AJ398">
        <v>1</v>
      </c>
      <c r="AK398">
        <v>1</v>
      </c>
      <c r="AL398">
        <v>1</v>
      </c>
      <c r="AN398">
        <v>0</v>
      </c>
      <c r="AO398">
        <v>1</v>
      </c>
      <c r="AP398">
        <v>1</v>
      </c>
      <c r="AQ398">
        <v>0</v>
      </c>
      <c r="AR398">
        <v>0</v>
      </c>
      <c r="AS398" t="s">
        <v>719</v>
      </c>
      <c r="AT398">
        <v>8.1300000000000008</v>
      </c>
      <c r="AU398" t="s">
        <v>63</v>
      </c>
      <c r="AV398">
        <v>0</v>
      </c>
      <c r="AW398">
        <v>2</v>
      </c>
      <c r="AX398">
        <v>28926017</v>
      </c>
      <c r="AY398">
        <v>1</v>
      </c>
      <c r="AZ398">
        <v>0</v>
      </c>
      <c r="BA398">
        <v>402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CX398">
        <f>Y398*Source!I100</f>
        <v>14.634</v>
      </c>
      <c r="CY398">
        <f t="shared" si="90"/>
        <v>6.99</v>
      </c>
      <c r="CZ398">
        <f t="shared" si="91"/>
        <v>6.99</v>
      </c>
      <c r="DA398">
        <f t="shared" si="92"/>
        <v>1</v>
      </c>
      <c r="DB398">
        <v>0</v>
      </c>
    </row>
    <row r="399" spans="1:106" x14ac:dyDescent="0.2">
      <c r="A399">
        <f>ROW(Source!A100)</f>
        <v>100</v>
      </c>
      <c r="B399">
        <v>28925307</v>
      </c>
      <c r="C399">
        <v>28926001</v>
      </c>
      <c r="D399">
        <v>28337857</v>
      </c>
      <c r="E399">
        <v>1</v>
      </c>
      <c r="F399">
        <v>1</v>
      </c>
      <c r="G399">
        <v>1</v>
      </c>
      <c r="H399">
        <v>2</v>
      </c>
      <c r="I399" t="s">
        <v>488</v>
      </c>
      <c r="J399" t="s">
        <v>489</v>
      </c>
      <c r="K399" t="s">
        <v>490</v>
      </c>
      <c r="L399">
        <v>1368</v>
      </c>
      <c r="N399">
        <v>1011</v>
      </c>
      <c r="O399" t="s">
        <v>366</v>
      </c>
      <c r="P399" t="s">
        <v>366</v>
      </c>
      <c r="Q399">
        <v>1</v>
      </c>
      <c r="W399">
        <v>0</v>
      </c>
      <c r="X399">
        <v>-2019686133</v>
      </c>
      <c r="Y399">
        <v>0.09</v>
      </c>
      <c r="AA399">
        <v>0</v>
      </c>
      <c r="AB399">
        <v>127.86</v>
      </c>
      <c r="AC399">
        <v>11.84</v>
      </c>
      <c r="AD399">
        <v>0</v>
      </c>
      <c r="AE399">
        <v>0</v>
      </c>
      <c r="AF399">
        <v>127.86</v>
      </c>
      <c r="AG399">
        <v>11.84</v>
      </c>
      <c r="AH399">
        <v>0</v>
      </c>
      <c r="AI399">
        <v>1</v>
      </c>
      <c r="AJ399">
        <v>1</v>
      </c>
      <c r="AK399">
        <v>1</v>
      </c>
      <c r="AL399">
        <v>1</v>
      </c>
      <c r="AN399">
        <v>0</v>
      </c>
      <c r="AO399">
        <v>1</v>
      </c>
      <c r="AP399">
        <v>1</v>
      </c>
      <c r="AQ399">
        <v>0</v>
      </c>
      <c r="AR399">
        <v>0</v>
      </c>
      <c r="AS399" t="s">
        <v>719</v>
      </c>
      <c r="AT399">
        <v>0.15</v>
      </c>
      <c r="AU399" t="s">
        <v>63</v>
      </c>
      <c r="AV399">
        <v>0</v>
      </c>
      <c r="AW399">
        <v>2</v>
      </c>
      <c r="AX399">
        <v>28926018</v>
      </c>
      <c r="AY399">
        <v>1</v>
      </c>
      <c r="AZ399">
        <v>0</v>
      </c>
      <c r="BA399">
        <v>403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CX399">
        <f>Y399*Source!I100</f>
        <v>0.27</v>
      </c>
      <c r="CY399">
        <f t="shared" si="90"/>
        <v>127.86</v>
      </c>
      <c r="CZ399">
        <f t="shared" si="91"/>
        <v>127.86</v>
      </c>
      <c r="DA399">
        <f t="shared" si="92"/>
        <v>1</v>
      </c>
      <c r="DB399">
        <v>0</v>
      </c>
    </row>
    <row r="400" spans="1:106" x14ac:dyDescent="0.2">
      <c r="A400">
        <f>ROW(Source!A100)</f>
        <v>100</v>
      </c>
      <c r="B400">
        <v>28925307</v>
      </c>
      <c r="C400">
        <v>28926001</v>
      </c>
      <c r="D400">
        <v>28337866</v>
      </c>
      <c r="E400">
        <v>1</v>
      </c>
      <c r="F400">
        <v>1</v>
      </c>
      <c r="G400">
        <v>1</v>
      </c>
      <c r="H400">
        <v>2</v>
      </c>
      <c r="I400" t="s">
        <v>491</v>
      </c>
      <c r="J400" t="s">
        <v>492</v>
      </c>
      <c r="K400" t="s">
        <v>493</v>
      </c>
      <c r="L400">
        <v>1368</v>
      </c>
      <c r="N400">
        <v>1011</v>
      </c>
      <c r="O400" t="s">
        <v>366</v>
      </c>
      <c r="P400" t="s">
        <v>366</v>
      </c>
      <c r="Q400">
        <v>1</v>
      </c>
      <c r="W400">
        <v>0</v>
      </c>
      <c r="X400">
        <v>1232549298</v>
      </c>
      <c r="Y400">
        <v>0.09</v>
      </c>
      <c r="AA400">
        <v>0</v>
      </c>
      <c r="AB400">
        <v>12</v>
      </c>
      <c r="AC400">
        <v>0</v>
      </c>
      <c r="AD400">
        <v>0</v>
      </c>
      <c r="AE400">
        <v>0</v>
      </c>
      <c r="AF400">
        <v>12</v>
      </c>
      <c r="AG400">
        <v>0</v>
      </c>
      <c r="AH400">
        <v>0</v>
      </c>
      <c r="AI400">
        <v>1</v>
      </c>
      <c r="AJ400">
        <v>1</v>
      </c>
      <c r="AK400">
        <v>1</v>
      </c>
      <c r="AL400">
        <v>1</v>
      </c>
      <c r="AN400">
        <v>0</v>
      </c>
      <c r="AO400">
        <v>1</v>
      </c>
      <c r="AP400">
        <v>1</v>
      </c>
      <c r="AQ400">
        <v>0</v>
      </c>
      <c r="AR400">
        <v>0</v>
      </c>
      <c r="AS400" t="s">
        <v>719</v>
      </c>
      <c r="AT400">
        <v>0.15</v>
      </c>
      <c r="AU400" t="s">
        <v>63</v>
      </c>
      <c r="AV400">
        <v>0</v>
      </c>
      <c r="AW400">
        <v>2</v>
      </c>
      <c r="AX400">
        <v>28926019</v>
      </c>
      <c r="AY400">
        <v>1</v>
      </c>
      <c r="AZ400">
        <v>0</v>
      </c>
      <c r="BA400">
        <v>404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CX400">
        <f>Y400*Source!I100</f>
        <v>0.27</v>
      </c>
      <c r="CY400">
        <f t="shared" si="90"/>
        <v>12</v>
      </c>
      <c r="CZ400">
        <f t="shared" si="91"/>
        <v>12</v>
      </c>
      <c r="DA400">
        <f t="shared" si="92"/>
        <v>1</v>
      </c>
      <c r="DB400">
        <v>0</v>
      </c>
    </row>
    <row r="401" spans="1:106" x14ac:dyDescent="0.2">
      <c r="A401">
        <f>ROW(Source!A100)</f>
        <v>100</v>
      </c>
      <c r="B401">
        <v>28925307</v>
      </c>
      <c r="C401">
        <v>28926001</v>
      </c>
      <c r="D401">
        <v>28337996</v>
      </c>
      <c r="E401">
        <v>1</v>
      </c>
      <c r="F401">
        <v>1</v>
      </c>
      <c r="G401">
        <v>1</v>
      </c>
      <c r="H401">
        <v>2</v>
      </c>
      <c r="I401" t="s">
        <v>494</v>
      </c>
      <c r="J401" t="s">
        <v>495</v>
      </c>
      <c r="K401" t="s">
        <v>496</v>
      </c>
      <c r="L401">
        <v>1368</v>
      </c>
      <c r="N401">
        <v>1011</v>
      </c>
      <c r="O401" t="s">
        <v>366</v>
      </c>
      <c r="P401" t="s">
        <v>366</v>
      </c>
      <c r="Q401">
        <v>1</v>
      </c>
      <c r="W401">
        <v>0</v>
      </c>
      <c r="X401">
        <v>2006915083</v>
      </c>
      <c r="Y401">
        <v>9.6</v>
      </c>
      <c r="AA401">
        <v>0</v>
      </c>
      <c r="AB401">
        <v>7.52</v>
      </c>
      <c r="AC401">
        <v>0</v>
      </c>
      <c r="AD401">
        <v>0</v>
      </c>
      <c r="AE401">
        <v>0</v>
      </c>
      <c r="AF401">
        <v>7.52</v>
      </c>
      <c r="AG401">
        <v>0</v>
      </c>
      <c r="AH401">
        <v>0</v>
      </c>
      <c r="AI401">
        <v>1</v>
      </c>
      <c r="AJ401">
        <v>1</v>
      </c>
      <c r="AK401">
        <v>1</v>
      </c>
      <c r="AL401">
        <v>1</v>
      </c>
      <c r="AN401">
        <v>0</v>
      </c>
      <c r="AO401">
        <v>1</v>
      </c>
      <c r="AP401">
        <v>1</v>
      </c>
      <c r="AQ401">
        <v>0</v>
      </c>
      <c r="AR401">
        <v>0</v>
      </c>
      <c r="AS401" t="s">
        <v>719</v>
      </c>
      <c r="AT401">
        <v>16</v>
      </c>
      <c r="AU401" t="s">
        <v>63</v>
      </c>
      <c r="AV401">
        <v>0</v>
      </c>
      <c r="AW401">
        <v>2</v>
      </c>
      <c r="AX401">
        <v>28926020</v>
      </c>
      <c r="AY401">
        <v>1</v>
      </c>
      <c r="AZ401">
        <v>0</v>
      </c>
      <c r="BA401">
        <v>405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CX401">
        <f>Y401*Source!I100</f>
        <v>28.799999999999997</v>
      </c>
      <c r="CY401">
        <f t="shared" si="90"/>
        <v>7.52</v>
      </c>
      <c r="CZ401">
        <f t="shared" si="91"/>
        <v>7.52</v>
      </c>
      <c r="DA401">
        <f t="shared" si="92"/>
        <v>1</v>
      </c>
      <c r="DB401">
        <v>0</v>
      </c>
    </row>
    <row r="402" spans="1:106" x14ac:dyDescent="0.2">
      <c r="A402">
        <f>ROW(Source!A100)</f>
        <v>100</v>
      </c>
      <c r="B402">
        <v>28925307</v>
      </c>
      <c r="C402">
        <v>28926001</v>
      </c>
      <c r="D402">
        <v>28338136</v>
      </c>
      <c r="E402">
        <v>1</v>
      </c>
      <c r="F402">
        <v>1</v>
      </c>
      <c r="G402">
        <v>1</v>
      </c>
      <c r="H402">
        <v>2</v>
      </c>
      <c r="I402" t="s">
        <v>401</v>
      </c>
      <c r="J402" t="s">
        <v>402</v>
      </c>
      <c r="K402" t="s">
        <v>403</v>
      </c>
      <c r="L402">
        <v>1368</v>
      </c>
      <c r="N402">
        <v>1011</v>
      </c>
      <c r="O402" t="s">
        <v>366</v>
      </c>
      <c r="P402" t="s">
        <v>366</v>
      </c>
      <c r="Q402">
        <v>1</v>
      </c>
      <c r="W402">
        <v>0</v>
      </c>
      <c r="X402">
        <v>-1277097320</v>
      </c>
      <c r="Y402">
        <v>41.4</v>
      </c>
      <c r="AA402">
        <v>0</v>
      </c>
      <c r="AB402">
        <v>8.68</v>
      </c>
      <c r="AC402">
        <v>0</v>
      </c>
      <c r="AD402">
        <v>0</v>
      </c>
      <c r="AE402">
        <v>0</v>
      </c>
      <c r="AF402">
        <v>8.68</v>
      </c>
      <c r="AG402">
        <v>0</v>
      </c>
      <c r="AH402">
        <v>0</v>
      </c>
      <c r="AI402">
        <v>1</v>
      </c>
      <c r="AJ402">
        <v>1</v>
      </c>
      <c r="AK402">
        <v>1</v>
      </c>
      <c r="AL402">
        <v>1</v>
      </c>
      <c r="AN402">
        <v>0</v>
      </c>
      <c r="AO402">
        <v>1</v>
      </c>
      <c r="AP402">
        <v>1</v>
      </c>
      <c r="AQ402">
        <v>0</v>
      </c>
      <c r="AR402">
        <v>0</v>
      </c>
      <c r="AS402" t="s">
        <v>719</v>
      </c>
      <c r="AT402">
        <v>69</v>
      </c>
      <c r="AU402" t="s">
        <v>63</v>
      </c>
      <c r="AV402">
        <v>0</v>
      </c>
      <c r="AW402">
        <v>2</v>
      </c>
      <c r="AX402">
        <v>28926021</v>
      </c>
      <c r="AY402">
        <v>1</v>
      </c>
      <c r="AZ402">
        <v>0</v>
      </c>
      <c r="BA402">
        <v>406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CX402">
        <f>Y402*Source!I100</f>
        <v>124.19999999999999</v>
      </c>
      <c r="CY402">
        <f t="shared" si="90"/>
        <v>8.68</v>
      </c>
      <c r="CZ402">
        <f t="shared" si="91"/>
        <v>8.68</v>
      </c>
      <c r="DA402">
        <f t="shared" si="92"/>
        <v>1</v>
      </c>
      <c r="DB402">
        <v>0</v>
      </c>
    </row>
    <row r="403" spans="1:106" x14ac:dyDescent="0.2">
      <c r="A403">
        <f>ROW(Source!A100)</f>
        <v>100</v>
      </c>
      <c r="B403">
        <v>28925307</v>
      </c>
      <c r="C403">
        <v>28926001</v>
      </c>
      <c r="D403">
        <v>28338781</v>
      </c>
      <c r="E403">
        <v>1</v>
      </c>
      <c r="F403">
        <v>1</v>
      </c>
      <c r="G403">
        <v>1</v>
      </c>
      <c r="H403">
        <v>2</v>
      </c>
      <c r="I403" t="s">
        <v>497</v>
      </c>
      <c r="J403" t="s">
        <v>498</v>
      </c>
      <c r="K403" t="s">
        <v>499</v>
      </c>
      <c r="L403">
        <v>1368</v>
      </c>
      <c r="N403">
        <v>1011</v>
      </c>
      <c r="O403" t="s">
        <v>366</v>
      </c>
      <c r="P403" t="s">
        <v>366</v>
      </c>
      <c r="Q403">
        <v>1</v>
      </c>
      <c r="W403">
        <v>0</v>
      </c>
      <c r="X403">
        <v>1984034196</v>
      </c>
      <c r="Y403">
        <v>2.3639999999999999</v>
      </c>
      <c r="AA403">
        <v>0</v>
      </c>
      <c r="AB403">
        <v>18.489999999999998</v>
      </c>
      <c r="AC403">
        <v>10.130000000000001</v>
      </c>
      <c r="AD403">
        <v>0</v>
      </c>
      <c r="AE403">
        <v>0</v>
      </c>
      <c r="AF403">
        <v>18.489999999999998</v>
      </c>
      <c r="AG403">
        <v>10.130000000000001</v>
      </c>
      <c r="AH403">
        <v>0</v>
      </c>
      <c r="AI403">
        <v>1</v>
      </c>
      <c r="AJ403">
        <v>1</v>
      </c>
      <c r="AK403">
        <v>1</v>
      </c>
      <c r="AL403">
        <v>1</v>
      </c>
      <c r="AN403">
        <v>0</v>
      </c>
      <c r="AO403">
        <v>1</v>
      </c>
      <c r="AP403">
        <v>1</v>
      </c>
      <c r="AQ403">
        <v>0</v>
      </c>
      <c r="AR403">
        <v>0</v>
      </c>
      <c r="AS403" t="s">
        <v>719</v>
      </c>
      <c r="AT403">
        <v>3.94</v>
      </c>
      <c r="AU403" t="s">
        <v>63</v>
      </c>
      <c r="AV403">
        <v>0</v>
      </c>
      <c r="AW403">
        <v>2</v>
      </c>
      <c r="AX403">
        <v>28926022</v>
      </c>
      <c r="AY403">
        <v>1</v>
      </c>
      <c r="AZ403">
        <v>0</v>
      </c>
      <c r="BA403">
        <v>407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CX403">
        <f>Y403*Source!I100</f>
        <v>7.0919999999999996</v>
      </c>
      <c r="CY403">
        <f t="shared" si="90"/>
        <v>18.489999999999998</v>
      </c>
      <c r="CZ403">
        <f t="shared" si="91"/>
        <v>18.489999999999998</v>
      </c>
      <c r="DA403">
        <f t="shared" si="92"/>
        <v>1</v>
      </c>
      <c r="DB403">
        <v>0</v>
      </c>
    </row>
    <row r="404" spans="1:106" x14ac:dyDescent="0.2">
      <c r="A404">
        <f>ROW(Source!A100)</f>
        <v>100</v>
      </c>
      <c r="B404">
        <v>28925307</v>
      </c>
      <c r="C404">
        <v>28926001</v>
      </c>
      <c r="D404">
        <v>28251457</v>
      </c>
      <c r="E404">
        <v>1</v>
      </c>
      <c r="F404">
        <v>1</v>
      </c>
      <c r="G404">
        <v>1</v>
      </c>
      <c r="H404">
        <v>3</v>
      </c>
      <c r="I404" t="s">
        <v>500</v>
      </c>
      <c r="J404" t="s">
        <v>501</v>
      </c>
      <c r="K404" t="s">
        <v>502</v>
      </c>
      <c r="L404">
        <v>1339</v>
      </c>
      <c r="N404">
        <v>1007</v>
      </c>
      <c r="O404" t="s">
        <v>742</v>
      </c>
      <c r="P404" t="s">
        <v>742</v>
      </c>
      <c r="Q404">
        <v>1</v>
      </c>
      <c r="W404">
        <v>0</v>
      </c>
      <c r="X404">
        <v>-1718793076</v>
      </c>
      <c r="Y404">
        <v>0</v>
      </c>
      <c r="AA404">
        <v>23.41</v>
      </c>
      <c r="AB404">
        <v>0</v>
      </c>
      <c r="AC404">
        <v>0</v>
      </c>
      <c r="AD404">
        <v>0</v>
      </c>
      <c r="AE404">
        <v>23.41</v>
      </c>
      <c r="AF404">
        <v>0</v>
      </c>
      <c r="AG404">
        <v>0</v>
      </c>
      <c r="AH404">
        <v>0</v>
      </c>
      <c r="AI404">
        <v>1</v>
      </c>
      <c r="AJ404">
        <v>1</v>
      </c>
      <c r="AK404">
        <v>1</v>
      </c>
      <c r="AL404">
        <v>1</v>
      </c>
      <c r="AN404">
        <v>0</v>
      </c>
      <c r="AO404">
        <v>1</v>
      </c>
      <c r="AP404">
        <v>1</v>
      </c>
      <c r="AQ404">
        <v>0</v>
      </c>
      <c r="AR404">
        <v>0</v>
      </c>
      <c r="AS404" t="s">
        <v>719</v>
      </c>
      <c r="AT404">
        <v>0.46</v>
      </c>
      <c r="AU404" t="s">
        <v>758</v>
      </c>
      <c r="AV404">
        <v>0</v>
      </c>
      <c r="AW404">
        <v>2</v>
      </c>
      <c r="AX404">
        <v>28926023</v>
      </c>
      <c r="AY404">
        <v>1</v>
      </c>
      <c r="AZ404">
        <v>0</v>
      </c>
      <c r="BA404">
        <v>408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CX404">
        <f>Y404*Source!I100</f>
        <v>0</v>
      </c>
      <c r="CY404">
        <f>AA404</f>
        <v>23.41</v>
      </c>
      <c r="CZ404">
        <f>AE404</f>
        <v>23.41</v>
      </c>
      <c r="DA404">
        <f>AI404</f>
        <v>1</v>
      </c>
      <c r="DB404">
        <v>0</v>
      </c>
    </row>
    <row r="405" spans="1:106" x14ac:dyDescent="0.2">
      <c r="A405">
        <f>ROW(Source!A100)</f>
        <v>100</v>
      </c>
      <c r="B405">
        <v>28925307</v>
      </c>
      <c r="C405">
        <v>28926001</v>
      </c>
      <c r="D405">
        <v>28254721</v>
      </c>
      <c r="E405">
        <v>1</v>
      </c>
      <c r="F405">
        <v>1</v>
      </c>
      <c r="G405">
        <v>1</v>
      </c>
      <c r="H405">
        <v>3</v>
      </c>
      <c r="I405" t="s">
        <v>510</v>
      </c>
      <c r="J405" t="s">
        <v>511</v>
      </c>
      <c r="K405" t="s">
        <v>512</v>
      </c>
      <c r="L405">
        <v>1348</v>
      </c>
      <c r="N405">
        <v>1009</v>
      </c>
      <c r="O405" t="s">
        <v>61</v>
      </c>
      <c r="P405" t="s">
        <v>61</v>
      </c>
      <c r="Q405">
        <v>1000</v>
      </c>
      <c r="W405">
        <v>0</v>
      </c>
      <c r="X405">
        <v>-1204589871</v>
      </c>
      <c r="Y405">
        <v>0</v>
      </c>
      <c r="AA405">
        <v>12824.48</v>
      </c>
      <c r="AB405">
        <v>0</v>
      </c>
      <c r="AC405">
        <v>0</v>
      </c>
      <c r="AD405">
        <v>0</v>
      </c>
      <c r="AE405">
        <v>12824.48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N405">
        <v>0</v>
      </c>
      <c r="AO405">
        <v>1</v>
      </c>
      <c r="AP405">
        <v>1</v>
      </c>
      <c r="AQ405">
        <v>0</v>
      </c>
      <c r="AR405">
        <v>0</v>
      </c>
      <c r="AS405" t="s">
        <v>719</v>
      </c>
      <c r="AT405">
        <v>2.9700000000000001E-2</v>
      </c>
      <c r="AU405" t="s">
        <v>758</v>
      </c>
      <c r="AV405">
        <v>0</v>
      </c>
      <c r="AW405">
        <v>2</v>
      </c>
      <c r="AX405">
        <v>28926024</v>
      </c>
      <c r="AY405">
        <v>1</v>
      </c>
      <c r="AZ405">
        <v>0</v>
      </c>
      <c r="BA405">
        <v>409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X405">
        <f>Y405*Source!I100</f>
        <v>0</v>
      </c>
      <c r="CY405">
        <f>AA405</f>
        <v>12824.48</v>
      </c>
      <c r="CZ405">
        <f>AE405</f>
        <v>12824.48</v>
      </c>
      <c r="DA405">
        <f>AI405</f>
        <v>1</v>
      </c>
      <c r="DB405">
        <v>0</v>
      </c>
    </row>
    <row r="406" spans="1:106" x14ac:dyDescent="0.2">
      <c r="A406">
        <f>ROW(Source!A100)</f>
        <v>100</v>
      </c>
      <c r="B406">
        <v>28925307</v>
      </c>
      <c r="C406">
        <v>28926001</v>
      </c>
      <c r="D406">
        <v>28247531</v>
      </c>
      <c r="E406">
        <v>21</v>
      </c>
      <c r="F406">
        <v>1</v>
      </c>
      <c r="G406">
        <v>1</v>
      </c>
      <c r="H406">
        <v>3</v>
      </c>
      <c r="I406" t="s">
        <v>533</v>
      </c>
      <c r="J406" t="s">
        <v>719</v>
      </c>
      <c r="K406" t="s">
        <v>534</v>
      </c>
      <c r="L406">
        <v>1374</v>
      </c>
      <c r="N406">
        <v>1013</v>
      </c>
      <c r="O406" t="s">
        <v>535</v>
      </c>
      <c r="P406" t="s">
        <v>535</v>
      </c>
      <c r="Q406">
        <v>1</v>
      </c>
      <c r="W406">
        <v>0</v>
      </c>
      <c r="X406">
        <v>-1731369543</v>
      </c>
      <c r="Y406">
        <v>0</v>
      </c>
      <c r="AA406">
        <v>1</v>
      </c>
      <c r="AB406">
        <v>0</v>
      </c>
      <c r="AC406">
        <v>0</v>
      </c>
      <c r="AD406">
        <v>0</v>
      </c>
      <c r="AE406">
        <v>1</v>
      </c>
      <c r="AF406">
        <v>0</v>
      </c>
      <c r="AG406">
        <v>0</v>
      </c>
      <c r="AH406">
        <v>0</v>
      </c>
      <c r="AI406">
        <v>1</v>
      </c>
      <c r="AJ406">
        <v>1</v>
      </c>
      <c r="AK406">
        <v>1</v>
      </c>
      <c r="AL406">
        <v>1</v>
      </c>
      <c r="AN406">
        <v>0</v>
      </c>
      <c r="AO406">
        <v>1</v>
      </c>
      <c r="AP406">
        <v>1</v>
      </c>
      <c r="AQ406">
        <v>0</v>
      </c>
      <c r="AR406">
        <v>0</v>
      </c>
      <c r="AS406" t="s">
        <v>719</v>
      </c>
      <c r="AT406">
        <v>59.58</v>
      </c>
      <c r="AU406" t="s">
        <v>758</v>
      </c>
      <c r="AV406">
        <v>0</v>
      </c>
      <c r="AW406">
        <v>2</v>
      </c>
      <c r="AX406">
        <v>28926025</v>
      </c>
      <c r="AY406">
        <v>1</v>
      </c>
      <c r="AZ406">
        <v>0</v>
      </c>
      <c r="BA406">
        <v>410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CX406">
        <f>Y406*Source!I100</f>
        <v>0</v>
      </c>
      <c r="CY406">
        <f>AA406</f>
        <v>1</v>
      </c>
      <c r="CZ406">
        <f>AE406</f>
        <v>1</v>
      </c>
      <c r="DA406">
        <f>AI406</f>
        <v>1</v>
      </c>
      <c r="DB406">
        <v>0</v>
      </c>
    </row>
    <row r="407" spans="1:106" x14ac:dyDescent="0.2">
      <c r="A407">
        <f>ROW(Source!A101)</f>
        <v>101</v>
      </c>
      <c r="B407">
        <v>28925308</v>
      </c>
      <c r="C407">
        <v>28926001</v>
      </c>
      <c r="D407">
        <v>28442310</v>
      </c>
      <c r="E407">
        <v>1</v>
      </c>
      <c r="F407">
        <v>1</v>
      </c>
      <c r="G407">
        <v>1</v>
      </c>
      <c r="H407">
        <v>1</v>
      </c>
      <c r="I407" t="s">
        <v>538</v>
      </c>
      <c r="J407" t="s">
        <v>719</v>
      </c>
      <c r="K407" t="s">
        <v>539</v>
      </c>
      <c r="L407">
        <v>1191</v>
      </c>
      <c r="N407">
        <v>1013</v>
      </c>
      <c r="O407" t="s">
        <v>360</v>
      </c>
      <c r="P407" t="s">
        <v>360</v>
      </c>
      <c r="Q407">
        <v>1</v>
      </c>
      <c r="W407">
        <v>0</v>
      </c>
      <c r="X407">
        <v>120359260</v>
      </c>
      <c r="Y407">
        <v>185.4</v>
      </c>
      <c r="AA407">
        <v>0</v>
      </c>
      <c r="AB407">
        <v>0</v>
      </c>
      <c r="AC407">
        <v>0</v>
      </c>
      <c r="AD407">
        <v>178.92</v>
      </c>
      <c r="AE407">
        <v>0</v>
      </c>
      <c r="AF407">
        <v>0</v>
      </c>
      <c r="AG407">
        <v>0</v>
      </c>
      <c r="AH407">
        <v>9.64</v>
      </c>
      <c r="AI407">
        <v>1</v>
      </c>
      <c r="AJ407">
        <v>1</v>
      </c>
      <c r="AK407">
        <v>1</v>
      </c>
      <c r="AL407">
        <v>18.559999999999999</v>
      </c>
      <c r="AN407">
        <v>0</v>
      </c>
      <c r="AO407">
        <v>1</v>
      </c>
      <c r="AP407">
        <v>1</v>
      </c>
      <c r="AQ407">
        <v>0</v>
      </c>
      <c r="AR407">
        <v>0</v>
      </c>
      <c r="AS407" t="s">
        <v>719</v>
      </c>
      <c r="AT407">
        <v>309</v>
      </c>
      <c r="AU407" t="s">
        <v>63</v>
      </c>
      <c r="AV407">
        <v>1</v>
      </c>
      <c r="AW407">
        <v>2</v>
      </c>
      <c r="AX407">
        <v>28926014</v>
      </c>
      <c r="AY407">
        <v>1</v>
      </c>
      <c r="AZ407">
        <v>0</v>
      </c>
      <c r="BA407">
        <v>411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CX407">
        <f>Y407*Source!I101</f>
        <v>556.20000000000005</v>
      </c>
      <c r="CY407">
        <f>AD407</f>
        <v>178.92</v>
      </c>
      <c r="CZ407">
        <f>AH407</f>
        <v>9.64</v>
      </c>
      <c r="DA407">
        <f>AL407</f>
        <v>18.559999999999999</v>
      </c>
      <c r="DB407">
        <v>0</v>
      </c>
    </row>
    <row r="408" spans="1:106" x14ac:dyDescent="0.2">
      <c r="A408">
        <f>ROW(Source!A101)</f>
        <v>101</v>
      </c>
      <c r="B408">
        <v>28925308</v>
      </c>
      <c r="C408">
        <v>28926001</v>
      </c>
      <c r="D408">
        <v>28419515</v>
      </c>
      <c r="E408">
        <v>1</v>
      </c>
      <c r="F408">
        <v>1</v>
      </c>
      <c r="G408">
        <v>1</v>
      </c>
      <c r="H408">
        <v>1</v>
      </c>
      <c r="I408" t="s">
        <v>361</v>
      </c>
      <c r="J408" t="s">
        <v>719</v>
      </c>
      <c r="K408" t="s">
        <v>362</v>
      </c>
      <c r="L408">
        <v>1191</v>
      </c>
      <c r="N408">
        <v>1013</v>
      </c>
      <c r="O408" t="s">
        <v>360</v>
      </c>
      <c r="P408" t="s">
        <v>360</v>
      </c>
      <c r="Q408">
        <v>1</v>
      </c>
      <c r="W408">
        <v>0</v>
      </c>
      <c r="X408">
        <v>-383101862</v>
      </c>
      <c r="Y408">
        <v>4.25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1</v>
      </c>
      <c r="AJ408">
        <v>1</v>
      </c>
      <c r="AK408">
        <v>18.559999999999999</v>
      </c>
      <c r="AL408">
        <v>1</v>
      </c>
      <c r="AN408">
        <v>0</v>
      </c>
      <c r="AO408">
        <v>1</v>
      </c>
      <c r="AP408">
        <v>0</v>
      </c>
      <c r="AQ408">
        <v>0</v>
      </c>
      <c r="AR408">
        <v>0</v>
      </c>
      <c r="AS408" t="s">
        <v>719</v>
      </c>
      <c r="AT408">
        <v>4.25</v>
      </c>
      <c r="AU408" t="s">
        <v>719</v>
      </c>
      <c r="AV408">
        <v>2</v>
      </c>
      <c r="AW408">
        <v>2</v>
      </c>
      <c r="AX408">
        <v>28926015</v>
      </c>
      <c r="AY408">
        <v>1</v>
      </c>
      <c r="AZ408">
        <v>2048</v>
      </c>
      <c r="BA408">
        <v>412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CX408">
        <f>Y408*Source!I101</f>
        <v>12.75</v>
      </c>
      <c r="CY408">
        <f>AD408</f>
        <v>0</v>
      </c>
      <c r="CZ408">
        <f>AH408</f>
        <v>0</v>
      </c>
      <c r="DA408">
        <f>AL408</f>
        <v>1</v>
      </c>
      <c r="DB408">
        <v>0</v>
      </c>
    </row>
    <row r="409" spans="1:106" x14ac:dyDescent="0.2">
      <c r="A409">
        <f>ROW(Source!A101)</f>
        <v>101</v>
      </c>
      <c r="B409">
        <v>28925308</v>
      </c>
      <c r="C409">
        <v>28926001</v>
      </c>
      <c r="D409">
        <v>28336687</v>
      </c>
      <c r="E409">
        <v>1</v>
      </c>
      <c r="F409">
        <v>1</v>
      </c>
      <c r="G409">
        <v>1</v>
      </c>
      <c r="H409">
        <v>2</v>
      </c>
      <c r="I409" t="s">
        <v>479</v>
      </c>
      <c r="J409" t="s">
        <v>480</v>
      </c>
      <c r="K409" t="s">
        <v>481</v>
      </c>
      <c r="L409">
        <v>1368</v>
      </c>
      <c r="N409">
        <v>1011</v>
      </c>
      <c r="O409" t="s">
        <v>366</v>
      </c>
      <c r="P409" t="s">
        <v>366</v>
      </c>
      <c r="Q409">
        <v>1</v>
      </c>
      <c r="W409">
        <v>0</v>
      </c>
      <c r="X409">
        <v>1922779253</v>
      </c>
      <c r="Y409">
        <v>9.6000000000000002E-2</v>
      </c>
      <c r="AA409">
        <v>0</v>
      </c>
      <c r="AB409">
        <v>871.56</v>
      </c>
      <c r="AC409">
        <v>219.75</v>
      </c>
      <c r="AD409">
        <v>0</v>
      </c>
      <c r="AE409">
        <v>0</v>
      </c>
      <c r="AF409">
        <v>113.19</v>
      </c>
      <c r="AG409">
        <v>11.84</v>
      </c>
      <c r="AH409">
        <v>0</v>
      </c>
      <c r="AI409">
        <v>1</v>
      </c>
      <c r="AJ409">
        <v>7.7</v>
      </c>
      <c r="AK409">
        <v>18.559999999999999</v>
      </c>
      <c r="AL409">
        <v>1</v>
      </c>
      <c r="AN409">
        <v>0</v>
      </c>
      <c r="AO409">
        <v>1</v>
      </c>
      <c r="AP409">
        <v>1</v>
      </c>
      <c r="AQ409">
        <v>0</v>
      </c>
      <c r="AR409">
        <v>0</v>
      </c>
      <c r="AS409" t="s">
        <v>719</v>
      </c>
      <c r="AT409">
        <v>0.16</v>
      </c>
      <c r="AU409" t="s">
        <v>63</v>
      </c>
      <c r="AV409">
        <v>0</v>
      </c>
      <c r="AW409">
        <v>2</v>
      </c>
      <c r="AX409">
        <v>28926016</v>
      </c>
      <c r="AY409">
        <v>1</v>
      </c>
      <c r="AZ409">
        <v>0</v>
      </c>
      <c r="BA409">
        <v>413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CX409">
        <f>Y409*Source!I101</f>
        <v>0.28800000000000003</v>
      </c>
      <c r="CY409">
        <f t="shared" ref="CY409:CY415" si="93">AB409</f>
        <v>871.56</v>
      </c>
      <c r="CZ409">
        <f t="shared" ref="CZ409:CZ415" si="94">AF409</f>
        <v>113.19</v>
      </c>
      <c r="DA409">
        <f t="shared" ref="DA409:DA415" si="95">AJ409</f>
        <v>7.7</v>
      </c>
      <c r="DB409">
        <v>0</v>
      </c>
    </row>
    <row r="410" spans="1:106" x14ac:dyDescent="0.2">
      <c r="A410">
        <f>ROW(Source!A101)</f>
        <v>101</v>
      </c>
      <c r="B410">
        <v>28925308</v>
      </c>
      <c r="C410">
        <v>28926001</v>
      </c>
      <c r="D410">
        <v>28336862</v>
      </c>
      <c r="E410">
        <v>1</v>
      </c>
      <c r="F410">
        <v>1</v>
      </c>
      <c r="G410">
        <v>1</v>
      </c>
      <c r="H410">
        <v>2</v>
      </c>
      <c r="I410" t="s">
        <v>482</v>
      </c>
      <c r="J410" t="s">
        <v>483</v>
      </c>
      <c r="K410" t="s">
        <v>484</v>
      </c>
      <c r="L410">
        <v>1368</v>
      </c>
      <c r="N410">
        <v>1011</v>
      </c>
      <c r="O410" t="s">
        <v>366</v>
      </c>
      <c r="P410" t="s">
        <v>366</v>
      </c>
      <c r="Q410">
        <v>1</v>
      </c>
      <c r="W410">
        <v>0</v>
      </c>
      <c r="X410">
        <v>-1684488578</v>
      </c>
      <c r="Y410">
        <v>4.8780000000000001</v>
      </c>
      <c r="AA410">
        <v>0</v>
      </c>
      <c r="AB410">
        <v>53.82</v>
      </c>
      <c r="AC410">
        <v>0</v>
      </c>
      <c r="AD410">
        <v>0</v>
      </c>
      <c r="AE410">
        <v>0</v>
      </c>
      <c r="AF410">
        <v>6.99</v>
      </c>
      <c r="AG410">
        <v>0</v>
      </c>
      <c r="AH410">
        <v>0</v>
      </c>
      <c r="AI410">
        <v>1</v>
      </c>
      <c r="AJ410">
        <v>7.7</v>
      </c>
      <c r="AK410">
        <v>18.559999999999999</v>
      </c>
      <c r="AL410">
        <v>1</v>
      </c>
      <c r="AN410">
        <v>0</v>
      </c>
      <c r="AO410">
        <v>1</v>
      </c>
      <c r="AP410">
        <v>1</v>
      </c>
      <c r="AQ410">
        <v>0</v>
      </c>
      <c r="AR410">
        <v>0</v>
      </c>
      <c r="AS410" t="s">
        <v>719</v>
      </c>
      <c r="AT410">
        <v>8.1300000000000008</v>
      </c>
      <c r="AU410" t="s">
        <v>63</v>
      </c>
      <c r="AV410">
        <v>0</v>
      </c>
      <c r="AW410">
        <v>2</v>
      </c>
      <c r="AX410">
        <v>28926017</v>
      </c>
      <c r="AY410">
        <v>1</v>
      </c>
      <c r="AZ410">
        <v>0</v>
      </c>
      <c r="BA410">
        <v>414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CX410">
        <f>Y410*Source!I101</f>
        <v>14.634</v>
      </c>
      <c r="CY410">
        <f t="shared" si="93"/>
        <v>53.82</v>
      </c>
      <c r="CZ410">
        <f t="shared" si="94"/>
        <v>6.99</v>
      </c>
      <c r="DA410">
        <f t="shared" si="95"/>
        <v>7.7</v>
      </c>
      <c r="DB410">
        <v>0</v>
      </c>
    </row>
    <row r="411" spans="1:106" x14ac:dyDescent="0.2">
      <c r="A411">
        <f>ROW(Source!A101)</f>
        <v>101</v>
      </c>
      <c r="B411">
        <v>28925308</v>
      </c>
      <c r="C411">
        <v>28926001</v>
      </c>
      <c r="D411">
        <v>28337857</v>
      </c>
      <c r="E411">
        <v>1</v>
      </c>
      <c r="F411">
        <v>1</v>
      </c>
      <c r="G411">
        <v>1</v>
      </c>
      <c r="H411">
        <v>2</v>
      </c>
      <c r="I411" t="s">
        <v>488</v>
      </c>
      <c r="J411" t="s">
        <v>489</v>
      </c>
      <c r="K411" t="s">
        <v>490</v>
      </c>
      <c r="L411">
        <v>1368</v>
      </c>
      <c r="N411">
        <v>1011</v>
      </c>
      <c r="O411" t="s">
        <v>366</v>
      </c>
      <c r="P411" t="s">
        <v>366</v>
      </c>
      <c r="Q411">
        <v>1</v>
      </c>
      <c r="W411">
        <v>0</v>
      </c>
      <c r="X411">
        <v>-2019686133</v>
      </c>
      <c r="Y411">
        <v>0.09</v>
      </c>
      <c r="AA411">
        <v>0</v>
      </c>
      <c r="AB411">
        <v>984.52</v>
      </c>
      <c r="AC411">
        <v>219.75</v>
      </c>
      <c r="AD411">
        <v>0</v>
      </c>
      <c r="AE411">
        <v>0</v>
      </c>
      <c r="AF411">
        <v>127.86</v>
      </c>
      <c r="AG411">
        <v>11.84</v>
      </c>
      <c r="AH411">
        <v>0</v>
      </c>
      <c r="AI411">
        <v>1</v>
      </c>
      <c r="AJ411">
        <v>7.7</v>
      </c>
      <c r="AK411">
        <v>18.559999999999999</v>
      </c>
      <c r="AL411">
        <v>1</v>
      </c>
      <c r="AN411">
        <v>0</v>
      </c>
      <c r="AO411">
        <v>1</v>
      </c>
      <c r="AP411">
        <v>1</v>
      </c>
      <c r="AQ411">
        <v>0</v>
      </c>
      <c r="AR411">
        <v>0</v>
      </c>
      <c r="AS411" t="s">
        <v>719</v>
      </c>
      <c r="AT411">
        <v>0.15</v>
      </c>
      <c r="AU411" t="s">
        <v>63</v>
      </c>
      <c r="AV411">
        <v>0</v>
      </c>
      <c r="AW411">
        <v>2</v>
      </c>
      <c r="AX411">
        <v>28926018</v>
      </c>
      <c r="AY411">
        <v>1</v>
      </c>
      <c r="AZ411">
        <v>0</v>
      </c>
      <c r="BA411">
        <v>415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CX411">
        <f>Y411*Source!I101</f>
        <v>0.27</v>
      </c>
      <c r="CY411">
        <f t="shared" si="93"/>
        <v>984.52</v>
      </c>
      <c r="CZ411">
        <f t="shared" si="94"/>
        <v>127.86</v>
      </c>
      <c r="DA411">
        <f t="shared" si="95"/>
        <v>7.7</v>
      </c>
      <c r="DB411">
        <v>0</v>
      </c>
    </row>
    <row r="412" spans="1:106" x14ac:dyDescent="0.2">
      <c r="A412">
        <f>ROW(Source!A101)</f>
        <v>101</v>
      </c>
      <c r="B412">
        <v>28925308</v>
      </c>
      <c r="C412">
        <v>28926001</v>
      </c>
      <c r="D412">
        <v>28337866</v>
      </c>
      <c r="E412">
        <v>1</v>
      </c>
      <c r="F412">
        <v>1</v>
      </c>
      <c r="G412">
        <v>1</v>
      </c>
      <c r="H412">
        <v>2</v>
      </c>
      <c r="I412" t="s">
        <v>491</v>
      </c>
      <c r="J412" t="s">
        <v>492</v>
      </c>
      <c r="K412" t="s">
        <v>493</v>
      </c>
      <c r="L412">
        <v>1368</v>
      </c>
      <c r="N412">
        <v>1011</v>
      </c>
      <c r="O412" t="s">
        <v>366</v>
      </c>
      <c r="P412" t="s">
        <v>366</v>
      </c>
      <c r="Q412">
        <v>1</v>
      </c>
      <c r="W412">
        <v>0</v>
      </c>
      <c r="X412">
        <v>1232549298</v>
      </c>
      <c r="Y412">
        <v>0.09</v>
      </c>
      <c r="AA412">
        <v>0</v>
      </c>
      <c r="AB412">
        <v>92.4</v>
      </c>
      <c r="AC412">
        <v>0</v>
      </c>
      <c r="AD412">
        <v>0</v>
      </c>
      <c r="AE412">
        <v>0</v>
      </c>
      <c r="AF412">
        <v>12</v>
      </c>
      <c r="AG412">
        <v>0</v>
      </c>
      <c r="AH412">
        <v>0</v>
      </c>
      <c r="AI412">
        <v>1</v>
      </c>
      <c r="AJ412">
        <v>7.7</v>
      </c>
      <c r="AK412">
        <v>18.559999999999999</v>
      </c>
      <c r="AL412">
        <v>1</v>
      </c>
      <c r="AN412">
        <v>0</v>
      </c>
      <c r="AO412">
        <v>1</v>
      </c>
      <c r="AP412">
        <v>1</v>
      </c>
      <c r="AQ412">
        <v>0</v>
      </c>
      <c r="AR412">
        <v>0</v>
      </c>
      <c r="AS412" t="s">
        <v>719</v>
      </c>
      <c r="AT412">
        <v>0.15</v>
      </c>
      <c r="AU412" t="s">
        <v>63</v>
      </c>
      <c r="AV412">
        <v>0</v>
      </c>
      <c r="AW412">
        <v>2</v>
      </c>
      <c r="AX412">
        <v>28926019</v>
      </c>
      <c r="AY412">
        <v>1</v>
      </c>
      <c r="AZ412">
        <v>0</v>
      </c>
      <c r="BA412">
        <v>416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CX412">
        <f>Y412*Source!I101</f>
        <v>0.27</v>
      </c>
      <c r="CY412">
        <f t="shared" si="93"/>
        <v>92.4</v>
      </c>
      <c r="CZ412">
        <f t="shared" si="94"/>
        <v>12</v>
      </c>
      <c r="DA412">
        <f t="shared" si="95"/>
        <v>7.7</v>
      </c>
      <c r="DB412">
        <v>0</v>
      </c>
    </row>
    <row r="413" spans="1:106" x14ac:dyDescent="0.2">
      <c r="A413">
        <f>ROW(Source!A101)</f>
        <v>101</v>
      </c>
      <c r="B413">
        <v>28925308</v>
      </c>
      <c r="C413">
        <v>28926001</v>
      </c>
      <c r="D413">
        <v>28337996</v>
      </c>
      <c r="E413">
        <v>1</v>
      </c>
      <c r="F413">
        <v>1</v>
      </c>
      <c r="G413">
        <v>1</v>
      </c>
      <c r="H413">
        <v>2</v>
      </c>
      <c r="I413" t="s">
        <v>494</v>
      </c>
      <c r="J413" t="s">
        <v>495</v>
      </c>
      <c r="K413" t="s">
        <v>496</v>
      </c>
      <c r="L413">
        <v>1368</v>
      </c>
      <c r="N413">
        <v>1011</v>
      </c>
      <c r="O413" t="s">
        <v>366</v>
      </c>
      <c r="P413" t="s">
        <v>366</v>
      </c>
      <c r="Q413">
        <v>1</v>
      </c>
      <c r="W413">
        <v>0</v>
      </c>
      <c r="X413">
        <v>2006915083</v>
      </c>
      <c r="Y413">
        <v>9.6</v>
      </c>
      <c r="AA413">
        <v>0</v>
      </c>
      <c r="AB413">
        <v>57.9</v>
      </c>
      <c r="AC413">
        <v>0</v>
      </c>
      <c r="AD413">
        <v>0</v>
      </c>
      <c r="AE413">
        <v>0</v>
      </c>
      <c r="AF413">
        <v>7.52</v>
      </c>
      <c r="AG413">
        <v>0</v>
      </c>
      <c r="AH413">
        <v>0</v>
      </c>
      <c r="AI413">
        <v>1</v>
      </c>
      <c r="AJ413">
        <v>7.7</v>
      </c>
      <c r="AK413">
        <v>18.559999999999999</v>
      </c>
      <c r="AL413">
        <v>1</v>
      </c>
      <c r="AN413">
        <v>0</v>
      </c>
      <c r="AO413">
        <v>1</v>
      </c>
      <c r="AP413">
        <v>1</v>
      </c>
      <c r="AQ413">
        <v>0</v>
      </c>
      <c r="AR413">
        <v>0</v>
      </c>
      <c r="AS413" t="s">
        <v>719</v>
      </c>
      <c r="AT413">
        <v>16</v>
      </c>
      <c r="AU413" t="s">
        <v>63</v>
      </c>
      <c r="AV413">
        <v>0</v>
      </c>
      <c r="AW413">
        <v>2</v>
      </c>
      <c r="AX413">
        <v>28926020</v>
      </c>
      <c r="AY413">
        <v>1</v>
      </c>
      <c r="AZ413">
        <v>0</v>
      </c>
      <c r="BA413">
        <v>417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CX413">
        <f>Y413*Source!I101</f>
        <v>28.799999999999997</v>
      </c>
      <c r="CY413">
        <f t="shared" si="93"/>
        <v>57.9</v>
      </c>
      <c r="CZ413">
        <f t="shared" si="94"/>
        <v>7.52</v>
      </c>
      <c r="DA413">
        <f t="shared" si="95"/>
        <v>7.7</v>
      </c>
      <c r="DB413">
        <v>0</v>
      </c>
    </row>
    <row r="414" spans="1:106" x14ac:dyDescent="0.2">
      <c r="A414">
        <f>ROW(Source!A101)</f>
        <v>101</v>
      </c>
      <c r="B414">
        <v>28925308</v>
      </c>
      <c r="C414">
        <v>28926001</v>
      </c>
      <c r="D414">
        <v>28338136</v>
      </c>
      <c r="E414">
        <v>1</v>
      </c>
      <c r="F414">
        <v>1</v>
      </c>
      <c r="G414">
        <v>1</v>
      </c>
      <c r="H414">
        <v>2</v>
      </c>
      <c r="I414" t="s">
        <v>401</v>
      </c>
      <c r="J414" t="s">
        <v>402</v>
      </c>
      <c r="K414" t="s">
        <v>403</v>
      </c>
      <c r="L414">
        <v>1368</v>
      </c>
      <c r="N414">
        <v>1011</v>
      </c>
      <c r="O414" t="s">
        <v>366</v>
      </c>
      <c r="P414" t="s">
        <v>366</v>
      </c>
      <c r="Q414">
        <v>1</v>
      </c>
      <c r="W414">
        <v>0</v>
      </c>
      <c r="X414">
        <v>-1277097320</v>
      </c>
      <c r="Y414">
        <v>41.4</v>
      </c>
      <c r="AA414">
        <v>0</v>
      </c>
      <c r="AB414">
        <v>66.84</v>
      </c>
      <c r="AC414">
        <v>0</v>
      </c>
      <c r="AD414">
        <v>0</v>
      </c>
      <c r="AE414">
        <v>0</v>
      </c>
      <c r="AF414">
        <v>8.68</v>
      </c>
      <c r="AG414">
        <v>0</v>
      </c>
      <c r="AH414">
        <v>0</v>
      </c>
      <c r="AI414">
        <v>1</v>
      </c>
      <c r="AJ414">
        <v>7.7</v>
      </c>
      <c r="AK414">
        <v>18.559999999999999</v>
      </c>
      <c r="AL414">
        <v>1</v>
      </c>
      <c r="AN414">
        <v>0</v>
      </c>
      <c r="AO414">
        <v>1</v>
      </c>
      <c r="AP414">
        <v>1</v>
      </c>
      <c r="AQ414">
        <v>0</v>
      </c>
      <c r="AR414">
        <v>0</v>
      </c>
      <c r="AS414" t="s">
        <v>719</v>
      </c>
      <c r="AT414">
        <v>69</v>
      </c>
      <c r="AU414" t="s">
        <v>63</v>
      </c>
      <c r="AV414">
        <v>0</v>
      </c>
      <c r="AW414">
        <v>2</v>
      </c>
      <c r="AX414">
        <v>28926021</v>
      </c>
      <c r="AY414">
        <v>1</v>
      </c>
      <c r="AZ414">
        <v>0</v>
      </c>
      <c r="BA414">
        <v>418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X414">
        <f>Y414*Source!I101</f>
        <v>124.19999999999999</v>
      </c>
      <c r="CY414">
        <f t="shared" si="93"/>
        <v>66.84</v>
      </c>
      <c r="CZ414">
        <f t="shared" si="94"/>
        <v>8.68</v>
      </c>
      <c r="DA414">
        <f t="shared" si="95"/>
        <v>7.7</v>
      </c>
      <c r="DB414">
        <v>0</v>
      </c>
    </row>
    <row r="415" spans="1:106" x14ac:dyDescent="0.2">
      <c r="A415">
        <f>ROW(Source!A101)</f>
        <v>101</v>
      </c>
      <c r="B415">
        <v>28925308</v>
      </c>
      <c r="C415">
        <v>28926001</v>
      </c>
      <c r="D415">
        <v>28338781</v>
      </c>
      <c r="E415">
        <v>1</v>
      </c>
      <c r="F415">
        <v>1</v>
      </c>
      <c r="G415">
        <v>1</v>
      </c>
      <c r="H415">
        <v>2</v>
      </c>
      <c r="I415" t="s">
        <v>497</v>
      </c>
      <c r="J415" t="s">
        <v>498</v>
      </c>
      <c r="K415" t="s">
        <v>499</v>
      </c>
      <c r="L415">
        <v>1368</v>
      </c>
      <c r="N415">
        <v>1011</v>
      </c>
      <c r="O415" t="s">
        <v>366</v>
      </c>
      <c r="P415" t="s">
        <v>366</v>
      </c>
      <c r="Q415">
        <v>1</v>
      </c>
      <c r="W415">
        <v>0</v>
      </c>
      <c r="X415">
        <v>1984034196</v>
      </c>
      <c r="Y415">
        <v>2.3639999999999999</v>
      </c>
      <c r="AA415">
        <v>0</v>
      </c>
      <c r="AB415">
        <v>142.37</v>
      </c>
      <c r="AC415">
        <v>188.01</v>
      </c>
      <c r="AD415">
        <v>0</v>
      </c>
      <c r="AE415">
        <v>0</v>
      </c>
      <c r="AF415">
        <v>18.489999999999998</v>
      </c>
      <c r="AG415">
        <v>10.130000000000001</v>
      </c>
      <c r="AH415">
        <v>0</v>
      </c>
      <c r="AI415">
        <v>1</v>
      </c>
      <c r="AJ415">
        <v>7.7</v>
      </c>
      <c r="AK415">
        <v>18.559999999999999</v>
      </c>
      <c r="AL415">
        <v>1</v>
      </c>
      <c r="AN415">
        <v>0</v>
      </c>
      <c r="AO415">
        <v>1</v>
      </c>
      <c r="AP415">
        <v>1</v>
      </c>
      <c r="AQ415">
        <v>0</v>
      </c>
      <c r="AR415">
        <v>0</v>
      </c>
      <c r="AS415" t="s">
        <v>719</v>
      </c>
      <c r="AT415">
        <v>3.94</v>
      </c>
      <c r="AU415" t="s">
        <v>63</v>
      </c>
      <c r="AV415">
        <v>0</v>
      </c>
      <c r="AW415">
        <v>2</v>
      </c>
      <c r="AX415">
        <v>28926022</v>
      </c>
      <c r="AY415">
        <v>1</v>
      </c>
      <c r="AZ415">
        <v>0</v>
      </c>
      <c r="BA415">
        <v>419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CX415">
        <f>Y415*Source!I101</f>
        <v>7.0919999999999996</v>
      </c>
      <c r="CY415">
        <f t="shared" si="93"/>
        <v>142.37</v>
      </c>
      <c r="CZ415">
        <f t="shared" si="94"/>
        <v>18.489999999999998</v>
      </c>
      <c r="DA415">
        <f t="shared" si="95"/>
        <v>7.7</v>
      </c>
      <c r="DB415">
        <v>0</v>
      </c>
    </row>
    <row r="416" spans="1:106" x14ac:dyDescent="0.2">
      <c r="A416">
        <f>ROW(Source!A101)</f>
        <v>101</v>
      </c>
      <c r="B416">
        <v>28925308</v>
      </c>
      <c r="C416">
        <v>28926001</v>
      </c>
      <c r="D416">
        <v>28251457</v>
      </c>
      <c r="E416">
        <v>1</v>
      </c>
      <c r="F416">
        <v>1</v>
      </c>
      <c r="G416">
        <v>1</v>
      </c>
      <c r="H416">
        <v>3</v>
      </c>
      <c r="I416" t="s">
        <v>500</v>
      </c>
      <c r="J416" t="s">
        <v>501</v>
      </c>
      <c r="K416" t="s">
        <v>502</v>
      </c>
      <c r="L416">
        <v>1339</v>
      </c>
      <c r="N416">
        <v>1007</v>
      </c>
      <c r="O416" t="s">
        <v>742</v>
      </c>
      <c r="P416" t="s">
        <v>742</v>
      </c>
      <c r="Q416">
        <v>1</v>
      </c>
      <c r="W416">
        <v>0</v>
      </c>
      <c r="X416">
        <v>-1718793076</v>
      </c>
      <c r="Y416">
        <v>0</v>
      </c>
      <c r="AA416">
        <v>121.97</v>
      </c>
      <c r="AB416">
        <v>0</v>
      </c>
      <c r="AC416">
        <v>0</v>
      </c>
      <c r="AD416">
        <v>0</v>
      </c>
      <c r="AE416">
        <v>23.41</v>
      </c>
      <c r="AF416">
        <v>0</v>
      </c>
      <c r="AG416">
        <v>0</v>
      </c>
      <c r="AH416">
        <v>0</v>
      </c>
      <c r="AI416">
        <v>5.21</v>
      </c>
      <c r="AJ416">
        <v>1</v>
      </c>
      <c r="AK416">
        <v>1</v>
      </c>
      <c r="AL416">
        <v>1</v>
      </c>
      <c r="AN416">
        <v>0</v>
      </c>
      <c r="AO416">
        <v>1</v>
      </c>
      <c r="AP416">
        <v>1</v>
      </c>
      <c r="AQ416">
        <v>0</v>
      </c>
      <c r="AR416">
        <v>0</v>
      </c>
      <c r="AS416" t="s">
        <v>719</v>
      </c>
      <c r="AT416">
        <v>0.46</v>
      </c>
      <c r="AU416" t="s">
        <v>758</v>
      </c>
      <c r="AV416">
        <v>0</v>
      </c>
      <c r="AW416">
        <v>2</v>
      </c>
      <c r="AX416">
        <v>28926023</v>
      </c>
      <c r="AY416">
        <v>1</v>
      </c>
      <c r="AZ416">
        <v>0</v>
      </c>
      <c r="BA416">
        <v>420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CX416">
        <f>Y416*Source!I101</f>
        <v>0</v>
      </c>
      <c r="CY416">
        <f>AA416</f>
        <v>121.97</v>
      </c>
      <c r="CZ416">
        <f>AE416</f>
        <v>23.41</v>
      </c>
      <c r="DA416">
        <f>AI416</f>
        <v>5.21</v>
      </c>
      <c r="DB416">
        <v>0</v>
      </c>
    </row>
    <row r="417" spans="1:106" x14ac:dyDescent="0.2">
      <c r="A417">
        <f>ROW(Source!A101)</f>
        <v>101</v>
      </c>
      <c r="B417">
        <v>28925308</v>
      </c>
      <c r="C417">
        <v>28926001</v>
      </c>
      <c r="D417">
        <v>28254721</v>
      </c>
      <c r="E417">
        <v>1</v>
      </c>
      <c r="F417">
        <v>1</v>
      </c>
      <c r="G417">
        <v>1</v>
      </c>
      <c r="H417">
        <v>3</v>
      </c>
      <c r="I417" t="s">
        <v>510</v>
      </c>
      <c r="J417" t="s">
        <v>511</v>
      </c>
      <c r="K417" t="s">
        <v>512</v>
      </c>
      <c r="L417">
        <v>1348</v>
      </c>
      <c r="N417">
        <v>1009</v>
      </c>
      <c r="O417" t="s">
        <v>61</v>
      </c>
      <c r="P417" t="s">
        <v>61</v>
      </c>
      <c r="Q417">
        <v>1000</v>
      </c>
      <c r="W417">
        <v>0</v>
      </c>
      <c r="X417">
        <v>-1204589871</v>
      </c>
      <c r="Y417">
        <v>0</v>
      </c>
      <c r="AA417">
        <v>66815.539999999994</v>
      </c>
      <c r="AB417">
        <v>0</v>
      </c>
      <c r="AC417">
        <v>0</v>
      </c>
      <c r="AD417">
        <v>0</v>
      </c>
      <c r="AE417">
        <v>12824.48</v>
      </c>
      <c r="AF417">
        <v>0</v>
      </c>
      <c r="AG417">
        <v>0</v>
      </c>
      <c r="AH417">
        <v>0</v>
      </c>
      <c r="AI417">
        <v>5.21</v>
      </c>
      <c r="AJ417">
        <v>1</v>
      </c>
      <c r="AK417">
        <v>1</v>
      </c>
      <c r="AL417">
        <v>1</v>
      </c>
      <c r="AN417">
        <v>0</v>
      </c>
      <c r="AO417">
        <v>1</v>
      </c>
      <c r="AP417">
        <v>1</v>
      </c>
      <c r="AQ417">
        <v>0</v>
      </c>
      <c r="AR417">
        <v>0</v>
      </c>
      <c r="AS417" t="s">
        <v>719</v>
      </c>
      <c r="AT417">
        <v>2.9700000000000001E-2</v>
      </c>
      <c r="AU417" t="s">
        <v>758</v>
      </c>
      <c r="AV417">
        <v>0</v>
      </c>
      <c r="AW417">
        <v>2</v>
      </c>
      <c r="AX417">
        <v>28926024</v>
      </c>
      <c r="AY417">
        <v>1</v>
      </c>
      <c r="AZ417">
        <v>0</v>
      </c>
      <c r="BA417">
        <v>421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CX417">
        <f>Y417*Source!I101</f>
        <v>0</v>
      </c>
      <c r="CY417">
        <f>AA417</f>
        <v>66815.539999999994</v>
      </c>
      <c r="CZ417">
        <f>AE417</f>
        <v>12824.48</v>
      </c>
      <c r="DA417">
        <f>AI417</f>
        <v>5.21</v>
      </c>
      <c r="DB417">
        <v>0</v>
      </c>
    </row>
    <row r="418" spans="1:106" x14ac:dyDescent="0.2">
      <c r="A418">
        <f>ROW(Source!A101)</f>
        <v>101</v>
      </c>
      <c r="B418">
        <v>28925308</v>
      </c>
      <c r="C418">
        <v>28926001</v>
      </c>
      <c r="D418">
        <v>28247531</v>
      </c>
      <c r="E418">
        <v>21</v>
      </c>
      <c r="F418">
        <v>1</v>
      </c>
      <c r="G418">
        <v>1</v>
      </c>
      <c r="H418">
        <v>3</v>
      </c>
      <c r="I418" t="s">
        <v>533</v>
      </c>
      <c r="J418" t="s">
        <v>719</v>
      </c>
      <c r="K418" t="s">
        <v>534</v>
      </c>
      <c r="L418">
        <v>1374</v>
      </c>
      <c r="N418">
        <v>1013</v>
      </c>
      <c r="O418" t="s">
        <v>535</v>
      </c>
      <c r="P418" t="s">
        <v>535</v>
      </c>
      <c r="Q418">
        <v>1</v>
      </c>
      <c r="W418">
        <v>0</v>
      </c>
      <c r="X418">
        <v>-1731369543</v>
      </c>
      <c r="Y418">
        <v>0</v>
      </c>
      <c r="AA418">
        <v>1</v>
      </c>
      <c r="AB418">
        <v>0</v>
      </c>
      <c r="AC418">
        <v>0</v>
      </c>
      <c r="AD418">
        <v>0</v>
      </c>
      <c r="AE418">
        <v>1</v>
      </c>
      <c r="AF418">
        <v>0</v>
      </c>
      <c r="AG418">
        <v>0</v>
      </c>
      <c r="AH418">
        <v>0</v>
      </c>
      <c r="AI418">
        <v>1</v>
      </c>
      <c r="AJ418">
        <v>1</v>
      </c>
      <c r="AK418">
        <v>1</v>
      </c>
      <c r="AL418">
        <v>1</v>
      </c>
      <c r="AN418">
        <v>0</v>
      </c>
      <c r="AO418">
        <v>1</v>
      </c>
      <c r="AP418">
        <v>1</v>
      </c>
      <c r="AQ418">
        <v>0</v>
      </c>
      <c r="AR418">
        <v>0</v>
      </c>
      <c r="AS418" t="s">
        <v>719</v>
      </c>
      <c r="AT418">
        <v>59.58</v>
      </c>
      <c r="AU418" t="s">
        <v>758</v>
      </c>
      <c r="AV418">
        <v>0</v>
      </c>
      <c r="AW418">
        <v>2</v>
      </c>
      <c r="AX418">
        <v>28926025</v>
      </c>
      <c r="AY418">
        <v>1</v>
      </c>
      <c r="AZ418">
        <v>0</v>
      </c>
      <c r="BA418">
        <v>422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CX418">
        <f>Y418*Source!I101</f>
        <v>0</v>
      </c>
      <c r="CY418">
        <f>AA418</f>
        <v>1</v>
      </c>
      <c r="CZ418">
        <f>AE418</f>
        <v>1</v>
      </c>
      <c r="DA418">
        <f>AI418</f>
        <v>1</v>
      </c>
      <c r="DB418">
        <v>0</v>
      </c>
    </row>
    <row r="419" spans="1:106" x14ac:dyDescent="0.2">
      <c r="A419">
        <f>ROW(Source!A102)</f>
        <v>102</v>
      </c>
      <c r="B419">
        <v>28925307</v>
      </c>
      <c r="C419">
        <v>28927308</v>
      </c>
      <c r="D419">
        <v>28419887</v>
      </c>
      <c r="E419">
        <v>1</v>
      </c>
      <c r="F419">
        <v>1</v>
      </c>
      <c r="G419">
        <v>1</v>
      </c>
      <c r="H419">
        <v>1</v>
      </c>
      <c r="I419" t="s">
        <v>463</v>
      </c>
      <c r="J419" t="s">
        <v>719</v>
      </c>
      <c r="K419" t="s">
        <v>464</v>
      </c>
      <c r="L419">
        <v>1191</v>
      </c>
      <c r="N419">
        <v>1013</v>
      </c>
      <c r="O419" t="s">
        <v>360</v>
      </c>
      <c r="P419" t="s">
        <v>360</v>
      </c>
      <c r="Q419">
        <v>1</v>
      </c>
      <c r="W419">
        <v>0</v>
      </c>
      <c r="X419">
        <v>1777410698</v>
      </c>
      <c r="Y419">
        <v>24.379200000000001</v>
      </c>
      <c r="AA419">
        <v>0</v>
      </c>
      <c r="AB419">
        <v>0</v>
      </c>
      <c r="AC419">
        <v>0</v>
      </c>
      <c r="AD419">
        <v>7.61</v>
      </c>
      <c r="AE419">
        <v>0</v>
      </c>
      <c r="AF419">
        <v>0</v>
      </c>
      <c r="AG419">
        <v>0</v>
      </c>
      <c r="AH419">
        <v>7.61</v>
      </c>
      <c r="AI419">
        <v>1</v>
      </c>
      <c r="AJ419">
        <v>1</v>
      </c>
      <c r="AK419">
        <v>1</v>
      </c>
      <c r="AL419">
        <v>1</v>
      </c>
      <c r="AN419">
        <v>0</v>
      </c>
      <c r="AO419">
        <v>1</v>
      </c>
      <c r="AP419">
        <v>1</v>
      </c>
      <c r="AQ419">
        <v>0</v>
      </c>
      <c r="AR419">
        <v>0</v>
      </c>
      <c r="AS419" t="s">
        <v>719</v>
      </c>
      <c r="AT419">
        <v>50.79</v>
      </c>
      <c r="AU419" t="s">
        <v>90</v>
      </c>
      <c r="AV419">
        <v>1</v>
      </c>
      <c r="AW419">
        <v>2</v>
      </c>
      <c r="AX419">
        <v>28927310</v>
      </c>
      <c r="AY419">
        <v>1</v>
      </c>
      <c r="AZ419">
        <v>0</v>
      </c>
      <c r="BA419">
        <v>423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X419">
        <f>Y419*Source!I102</f>
        <v>2.4379200000000001</v>
      </c>
      <c r="CY419">
        <f>AD419</f>
        <v>7.61</v>
      </c>
      <c r="CZ419">
        <f>AH419</f>
        <v>7.61</v>
      </c>
      <c r="DA419">
        <f>AL419</f>
        <v>1</v>
      </c>
      <c r="DB419">
        <v>0</v>
      </c>
    </row>
    <row r="420" spans="1:106" x14ac:dyDescent="0.2">
      <c r="A420">
        <f>ROW(Source!A102)</f>
        <v>102</v>
      </c>
      <c r="B420">
        <v>28925307</v>
      </c>
      <c r="C420">
        <v>28927308</v>
      </c>
      <c r="D420">
        <v>28419515</v>
      </c>
      <c r="E420">
        <v>1</v>
      </c>
      <c r="F420">
        <v>1</v>
      </c>
      <c r="G420">
        <v>1</v>
      </c>
      <c r="H420">
        <v>1</v>
      </c>
      <c r="I420" t="s">
        <v>361</v>
      </c>
      <c r="J420" t="s">
        <v>719</v>
      </c>
      <c r="K420" t="s">
        <v>362</v>
      </c>
      <c r="L420">
        <v>1191</v>
      </c>
      <c r="N420">
        <v>1013</v>
      </c>
      <c r="O420" t="s">
        <v>360</v>
      </c>
      <c r="P420" t="s">
        <v>360</v>
      </c>
      <c r="Q420">
        <v>1</v>
      </c>
      <c r="W420">
        <v>0</v>
      </c>
      <c r="X420">
        <v>-383101862</v>
      </c>
      <c r="Y420">
        <v>0.31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1</v>
      </c>
      <c r="AJ420">
        <v>1</v>
      </c>
      <c r="AK420">
        <v>1</v>
      </c>
      <c r="AL420">
        <v>1</v>
      </c>
      <c r="AN420">
        <v>0</v>
      </c>
      <c r="AO420">
        <v>1</v>
      </c>
      <c r="AP420">
        <v>0</v>
      </c>
      <c r="AQ420">
        <v>0</v>
      </c>
      <c r="AR420">
        <v>0</v>
      </c>
      <c r="AS420" t="s">
        <v>719</v>
      </c>
      <c r="AT420">
        <v>0.31</v>
      </c>
      <c r="AU420" t="s">
        <v>719</v>
      </c>
      <c r="AV420">
        <v>2</v>
      </c>
      <c r="AW420">
        <v>2</v>
      </c>
      <c r="AX420">
        <v>28927311</v>
      </c>
      <c r="AY420">
        <v>1</v>
      </c>
      <c r="AZ420">
        <v>2048</v>
      </c>
      <c r="BA420">
        <v>424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CX420">
        <f>Y420*Source!I102</f>
        <v>3.1E-2</v>
      </c>
      <c r="CY420">
        <f>AD420</f>
        <v>0</v>
      </c>
      <c r="CZ420">
        <f>AH420</f>
        <v>0</v>
      </c>
      <c r="DA420">
        <f>AL420</f>
        <v>1</v>
      </c>
      <c r="DB420">
        <v>0</v>
      </c>
    </row>
    <row r="421" spans="1:106" x14ac:dyDescent="0.2">
      <c r="A421">
        <f>ROW(Source!A102)</f>
        <v>102</v>
      </c>
      <c r="B421">
        <v>28925307</v>
      </c>
      <c r="C421">
        <v>28927308</v>
      </c>
      <c r="D421">
        <v>28336675</v>
      </c>
      <c r="E421">
        <v>1</v>
      </c>
      <c r="F421">
        <v>1</v>
      </c>
      <c r="G421">
        <v>1</v>
      </c>
      <c r="H421">
        <v>2</v>
      </c>
      <c r="I421" t="s">
        <v>540</v>
      </c>
      <c r="J421" t="s">
        <v>541</v>
      </c>
      <c r="K421" t="s">
        <v>542</v>
      </c>
      <c r="L421">
        <v>1368</v>
      </c>
      <c r="N421">
        <v>1011</v>
      </c>
      <c r="O421" t="s">
        <v>366</v>
      </c>
      <c r="P421" t="s">
        <v>366</v>
      </c>
      <c r="Q421">
        <v>1</v>
      </c>
      <c r="W421">
        <v>0</v>
      </c>
      <c r="X421">
        <v>903590057</v>
      </c>
      <c r="Y421">
        <v>5.7599999999999998E-2</v>
      </c>
      <c r="AA421">
        <v>0</v>
      </c>
      <c r="AB421">
        <v>112.77</v>
      </c>
      <c r="AC421">
        <v>11.84</v>
      </c>
      <c r="AD421">
        <v>0</v>
      </c>
      <c r="AE421">
        <v>0</v>
      </c>
      <c r="AF421">
        <v>112.77</v>
      </c>
      <c r="AG421">
        <v>11.84</v>
      </c>
      <c r="AH421">
        <v>0</v>
      </c>
      <c r="AI421">
        <v>1</v>
      </c>
      <c r="AJ421">
        <v>1</v>
      </c>
      <c r="AK421">
        <v>1</v>
      </c>
      <c r="AL421">
        <v>1</v>
      </c>
      <c r="AN421">
        <v>0</v>
      </c>
      <c r="AO421">
        <v>1</v>
      </c>
      <c r="AP421">
        <v>1</v>
      </c>
      <c r="AQ421">
        <v>0</v>
      </c>
      <c r="AR421">
        <v>0</v>
      </c>
      <c r="AS421" t="s">
        <v>719</v>
      </c>
      <c r="AT421">
        <v>0.12</v>
      </c>
      <c r="AU421" t="s">
        <v>90</v>
      </c>
      <c r="AV421">
        <v>0</v>
      </c>
      <c r="AW421">
        <v>2</v>
      </c>
      <c r="AX421">
        <v>28927312</v>
      </c>
      <c r="AY421">
        <v>1</v>
      </c>
      <c r="AZ421">
        <v>0</v>
      </c>
      <c r="BA421">
        <v>425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CX421">
        <f>Y421*Source!I102</f>
        <v>5.7600000000000004E-3</v>
      </c>
      <c r="CY421">
        <f>AB421</f>
        <v>112.77</v>
      </c>
      <c r="CZ421">
        <f>AF421</f>
        <v>112.77</v>
      </c>
      <c r="DA421">
        <f>AJ421</f>
        <v>1</v>
      </c>
      <c r="DB421">
        <v>0</v>
      </c>
    </row>
    <row r="422" spans="1:106" x14ac:dyDescent="0.2">
      <c r="A422">
        <f>ROW(Source!A102)</f>
        <v>102</v>
      </c>
      <c r="B422">
        <v>28925307</v>
      </c>
      <c r="C422">
        <v>28927308</v>
      </c>
      <c r="D422">
        <v>28336862</v>
      </c>
      <c r="E422">
        <v>1</v>
      </c>
      <c r="F422">
        <v>1</v>
      </c>
      <c r="G422">
        <v>1</v>
      </c>
      <c r="H422">
        <v>2</v>
      </c>
      <c r="I422" t="s">
        <v>482</v>
      </c>
      <c r="J422" t="s">
        <v>483</v>
      </c>
      <c r="K422" t="s">
        <v>484</v>
      </c>
      <c r="L422">
        <v>1368</v>
      </c>
      <c r="N422">
        <v>1011</v>
      </c>
      <c r="O422" t="s">
        <v>366</v>
      </c>
      <c r="P422" t="s">
        <v>366</v>
      </c>
      <c r="Q422">
        <v>1</v>
      </c>
      <c r="W422">
        <v>0</v>
      </c>
      <c r="X422">
        <v>-1684488578</v>
      </c>
      <c r="Y422">
        <v>5.0543999999999993</v>
      </c>
      <c r="AA422">
        <v>0</v>
      </c>
      <c r="AB422">
        <v>6.99</v>
      </c>
      <c r="AC422">
        <v>0</v>
      </c>
      <c r="AD422">
        <v>0</v>
      </c>
      <c r="AE422">
        <v>0</v>
      </c>
      <c r="AF422">
        <v>6.99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N422">
        <v>0</v>
      </c>
      <c r="AO422">
        <v>1</v>
      </c>
      <c r="AP422">
        <v>1</v>
      </c>
      <c r="AQ422">
        <v>0</v>
      </c>
      <c r="AR422">
        <v>0</v>
      </c>
      <c r="AS422" t="s">
        <v>719</v>
      </c>
      <c r="AT422">
        <v>10.53</v>
      </c>
      <c r="AU422" t="s">
        <v>90</v>
      </c>
      <c r="AV422">
        <v>0</v>
      </c>
      <c r="AW422">
        <v>2</v>
      </c>
      <c r="AX422">
        <v>28927313</v>
      </c>
      <c r="AY422">
        <v>1</v>
      </c>
      <c r="AZ422">
        <v>0</v>
      </c>
      <c r="BA422">
        <v>426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X422">
        <f>Y422*Source!I102</f>
        <v>0.50544</v>
      </c>
      <c r="CY422">
        <f>AB422</f>
        <v>6.99</v>
      </c>
      <c r="CZ422">
        <f>AF422</f>
        <v>6.99</v>
      </c>
      <c r="DA422">
        <f>AJ422</f>
        <v>1</v>
      </c>
      <c r="DB422">
        <v>0</v>
      </c>
    </row>
    <row r="423" spans="1:106" x14ac:dyDescent="0.2">
      <c r="A423">
        <f>ROW(Source!A102)</f>
        <v>102</v>
      </c>
      <c r="B423">
        <v>28925307</v>
      </c>
      <c r="C423">
        <v>28927308</v>
      </c>
      <c r="D423">
        <v>28337840</v>
      </c>
      <c r="E423">
        <v>1</v>
      </c>
      <c r="F423">
        <v>1</v>
      </c>
      <c r="G423">
        <v>1</v>
      </c>
      <c r="H423">
        <v>2</v>
      </c>
      <c r="I423" t="s">
        <v>465</v>
      </c>
      <c r="J423" t="s">
        <v>466</v>
      </c>
      <c r="K423" t="s">
        <v>467</v>
      </c>
      <c r="L423">
        <v>1368</v>
      </c>
      <c r="N423">
        <v>1011</v>
      </c>
      <c r="O423" t="s">
        <v>366</v>
      </c>
      <c r="P423" t="s">
        <v>366</v>
      </c>
      <c r="Q423">
        <v>1</v>
      </c>
      <c r="W423">
        <v>0</v>
      </c>
      <c r="X423">
        <v>1171957361</v>
      </c>
      <c r="Y423">
        <v>9.1200000000000017E-2</v>
      </c>
      <c r="AA423">
        <v>0</v>
      </c>
      <c r="AB423">
        <v>86.79</v>
      </c>
      <c r="AC423">
        <v>10.130000000000001</v>
      </c>
      <c r="AD423">
        <v>0</v>
      </c>
      <c r="AE423">
        <v>0</v>
      </c>
      <c r="AF423">
        <v>86.79</v>
      </c>
      <c r="AG423">
        <v>10.130000000000001</v>
      </c>
      <c r="AH423">
        <v>0</v>
      </c>
      <c r="AI423">
        <v>1</v>
      </c>
      <c r="AJ423">
        <v>1</v>
      </c>
      <c r="AK423">
        <v>1</v>
      </c>
      <c r="AL423">
        <v>1</v>
      </c>
      <c r="AN423">
        <v>0</v>
      </c>
      <c r="AO423">
        <v>1</v>
      </c>
      <c r="AP423">
        <v>1</v>
      </c>
      <c r="AQ423">
        <v>0</v>
      </c>
      <c r="AR423">
        <v>0</v>
      </c>
      <c r="AS423" t="s">
        <v>719</v>
      </c>
      <c r="AT423">
        <v>0.19</v>
      </c>
      <c r="AU423" t="s">
        <v>90</v>
      </c>
      <c r="AV423">
        <v>0</v>
      </c>
      <c r="AW423">
        <v>2</v>
      </c>
      <c r="AX423">
        <v>28927314</v>
      </c>
      <c r="AY423">
        <v>1</v>
      </c>
      <c r="AZ423">
        <v>0</v>
      </c>
      <c r="BA423">
        <v>427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CX423">
        <f>Y423*Source!I102</f>
        <v>9.1200000000000014E-3</v>
      </c>
      <c r="CY423">
        <f>AB423</f>
        <v>86.79</v>
      </c>
      <c r="CZ423">
        <f>AF423</f>
        <v>86.79</v>
      </c>
      <c r="DA423">
        <f>AJ423</f>
        <v>1</v>
      </c>
      <c r="DB423">
        <v>0</v>
      </c>
    </row>
    <row r="424" spans="1:106" x14ac:dyDescent="0.2">
      <c r="A424">
        <f>ROW(Source!A102)</f>
        <v>102</v>
      </c>
      <c r="B424">
        <v>28925307</v>
      </c>
      <c r="C424">
        <v>28927308</v>
      </c>
      <c r="D424">
        <v>28338048</v>
      </c>
      <c r="E424">
        <v>1</v>
      </c>
      <c r="F424">
        <v>1</v>
      </c>
      <c r="G424">
        <v>1</v>
      </c>
      <c r="H424">
        <v>2</v>
      </c>
      <c r="I424" t="s">
        <v>543</v>
      </c>
      <c r="J424" t="s">
        <v>544</v>
      </c>
      <c r="K424" t="s">
        <v>545</v>
      </c>
      <c r="L424">
        <v>1368</v>
      </c>
      <c r="N424">
        <v>1011</v>
      </c>
      <c r="O424" t="s">
        <v>366</v>
      </c>
      <c r="P424" t="s">
        <v>366</v>
      </c>
      <c r="Q424">
        <v>1</v>
      </c>
      <c r="W424">
        <v>0</v>
      </c>
      <c r="X424">
        <v>-1135352110</v>
      </c>
      <c r="Y424">
        <v>0.89280000000000015</v>
      </c>
      <c r="AA424">
        <v>0</v>
      </c>
      <c r="AB424">
        <v>1.2</v>
      </c>
      <c r="AC424">
        <v>0</v>
      </c>
      <c r="AD424">
        <v>0</v>
      </c>
      <c r="AE424">
        <v>0</v>
      </c>
      <c r="AF424">
        <v>1.2</v>
      </c>
      <c r="AG424">
        <v>0</v>
      </c>
      <c r="AH424">
        <v>0</v>
      </c>
      <c r="AI424">
        <v>1</v>
      </c>
      <c r="AJ424">
        <v>1</v>
      </c>
      <c r="AK424">
        <v>1</v>
      </c>
      <c r="AL424">
        <v>1</v>
      </c>
      <c r="AN424">
        <v>0</v>
      </c>
      <c r="AO424">
        <v>1</v>
      </c>
      <c r="AP424">
        <v>1</v>
      </c>
      <c r="AQ424">
        <v>0</v>
      </c>
      <c r="AR424">
        <v>0</v>
      </c>
      <c r="AS424" t="s">
        <v>719</v>
      </c>
      <c r="AT424">
        <v>1.86</v>
      </c>
      <c r="AU424" t="s">
        <v>90</v>
      </c>
      <c r="AV424">
        <v>0</v>
      </c>
      <c r="AW424">
        <v>2</v>
      </c>
      <c r="AX424">
        <v>28927315</v>
      </c>
      <c r="AY424">
        <v>1</v>
      </c>
      <c r="AZ424">
        <v>0</v>
      </c>
      <c r="BA424">
        <v>428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CX424">
        <f>Y424*Source!I102</f>
        <v>8.9280000000000026E-2</v>
      </c>
      <c r="CY424">
        <f>AB424</f>
        <v>1.2</v>
      </c>
      <c r="CZ424">
        <f>AF424</f>
        <v>1.2</v>
      </c>
      <c r="DA424">
        <f>AJ424</f>
        <v>1</v>
      </c>
      <c r="DB424">
        <v>0</v>
      </c>
    </row>
    <row r="425" spans="1:106" x14ac:dyDescent="0.2">
      <c r="A425">
        <f>ROW(Source!A102)</f>
        <v>102</v>
      </c>
      <c r="B425">
        <v>28925307</v>
      </c>
      <c r="C425">
        <v>28927308</v>
      </c>
      <c r="D425">
        <v>28338115</v>
      </c>
      <c r="E425">
        <v>1</v>
      </c>
      <c r="F425">
        <v>1</v>
      </c>
      <c r="G425">
        <v>1</v>
      </c>
      <c r="H425">
        <v>2</v>
      </c>
      <c r="I425" t="s">
        <v>546</v>
      </c>
      <c r="J425" t="s">
        <v>547</v>
      </c>
      <c r="K425" t="s">
        <v>548</v>
      </c>
      <c r="L425">
        <v>1368</v>
      </c>
      <c r="N425">
        <v>1011</v>
      </c>
      <c r="O425" t="s">
        <v>366</v>
      </c>
      <c r="P425" t="s">
        <v>366</v>
      </c>
      <c r="Q425">
        <v>1</v>
      </c>
      <c r="W425">
        <v>0</v>
      </c>
      <c r="X425">
        <v>-700358725</v>
      </c>
      <c r="Y425">
        <v>0.97439999999999993</v>
      </c>
      <c r="AA425">
        <v>0</v>
      </c>
      <c r="AB425">
        <v>13.92</v>
      </c>
      <c r="AC425">
        <v>0</v>
      </c>
      <c r="AD425">
        <v>0</v>
      </c>
      <c r="AE425">
        <v>0</v>
      </c>
      <c r="AF425">
        <v>13.92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N425">
        <v>0</v>
      </c>
      <c r="AO425">
        <v>1</v>
      </c>
      <c r="AP425">
        <v>1</v>
      </c>
      <c r="AQ425">
        <v>0</v>
      </c>
      <c r="AR425">
        <v>0</v>
      </c>
      <c r="AS425" t="s">
        <v>719</v>
      </c>
      <c r="AT425">
        <v>2.0299999999999998</v>
      </c>
      <c r="AU425" t="s">
        <v>90</v>
      </c>
      <c r="AV425">
        <v>0</v>
      </c>
      <c r="AW425">
        <v>2</v>
      </c>
      <c r="AX425">
        <v>28927316</v>
      </c>
      <c r="AY425">
        <v>1</v>
      </c>
      <c r="AZ425">
        <v>0</v>
      </c>
      <c r="BA425">
        <v>429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X425">
        <f>Y425*Source!I102</f>
        <v>9.7439999999999999E-2</v>
      </c>
      <c r="CY425">
        <f>AB425</f>
        <v>13.92</v>
      </c>
      <c r="CZ425">
        <f>AF425</f>
        <v>13.92</v>
      </c>
      <c r="DA425">
        <f>AJ425</f>
        <v>1</v>
      </c>
      <c r="DB425">
        <v>0</v>
      </c>
    </row>
    <row r="426" spans="1:106" x14ac:dyDescent="0.2">
      <c r="A426">
        <f>ROW(Source!A102)</f>
        <v>102</v>
      </c>
      <c r="B426">
        <v>28925307</v>
      </c>
      <c r="C426">
        <v>28927308</v>
      </c>
      <c r="D426">
        <v>28251479</v>
      </c>
      <c r="E426">
        <v>1</v>
      </c>
      <c r="F426">
        <v>1</v>
      </c>
      <c r="G426">
        <v>1</v>
      </c>
      <c r="H426">
        <v>3</v>
      </c>
      <c r="I426" t="s">
        <v>503</v>
      </c>
      <c r="J426" t="s">
        <v>504</v>
      </c>
      <c r="K426" t="s">
        <v>505</v>
      </c>
      <c r="L426">
        <v>1339</v>
      </c>
      <c r="N426">
        <v>1007</v>
      </c>
      <c r="O426" t="s">
        <v>742</v>
      </c>
      <c r="P426" t="s">
        <v>742</v>
      </c>
      <c r="Q426">
        <v>1</v>
      </c>
      <c r="W426">
        <v>0</v>
      </c>
      <c r="X426">
        <v>1597319531</v>
      </c>
      <c r="Y426">
        <v>0</v>
      </c>
      <c r="AA426">
        <v>8.7899999999999991</v>
      </c>
      <c r="AB426">
        <v>0</v>
      </c>
      <c r="AC426">
        <v>0</v>
      </c>
      <c r="AD426">
        <v>0</v>
      </c>
      <c r="AE426">
        <v>8.7899999999999991</v>
      </c>
      <c r="AF426">
        <v>0</v>
      </c>
      <c r="AG426">
        <v>0</v>
      </c>
      <c r="AH426">
        <v>0</v>
      </c>
      <c r="AI426">
        <v>1</v>
      </c>
      <c r="AJ426">
        <v>1</v>
      </c>
      <c r="AK426">
        <v>1</v>
      </c>
      <c r="AL426">
        <v>1</v>
      </c>
      <c r="AN426">
        <v>0</v>
      </c>
      <c r="AO426">
        <v>1</v>
      </c>
      <c r="AP426">
        <v>1</v>
      </c>
      <c r="AQ426">
        <v>0</v>
      </c>
      <c r="AR426">
        <v>0</v>
      </c>
      <c r="AS426" t="s">
        <v>719</v>
      </c>
      <c r="AT426">
        <v>1.5</v>
      </c>
      <c r="AU426" t="s">
        <v>758</v>
      </c>
      <c r="AV426">
        <v>0</v>
      </c>
      <c r="AW426">
        <v>2</v>
      </c>
      <c r="AX426">
        <v>28927317</v>
      </c>
      <c r="AY426">
        <v>1</v>
      </c>
      <c r="AZ426">
        <v>0</v>
      </c>
      <c r="BA426">
        <v>430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CX426">
        <f>Y426*Source!I102</f>
        <v>0</v>
      </c>
      <c r="CY426">
        <f t="shared" ref="CY426:CY436" si="96">AA426</f>
        <v>8.7899999999999991</v>
      </c>
      <c r="CZ426">
        <f t="shared" ref="CZ426:CZ436" si="97">AE426</f>
        <v>8.7899999999999991</v>
      </c>
      <c r="DA426">
        <f t="shared" ref="DA426:DA436" si="98">AI426</f>
        <v>1</v>
      </c>
      <c r="DB426">
        <v>0</v>
      </c>
    </row>
    <row r="427" spans="1:106" x14ac:dyDescent="0.2">
      <c r="A427">
        <f>ROW(Source!A102)</f>
        <v>102</v>
      </c>
      <c r="B427">
        <v>28925307</v>
      </c>
      <c r="C427">
        <v>28927308</v>
      </c>
      <c r="D427">
        <v>28251486</v>
      </c>
      <c r="E427">
        <v>1</v>
      </c>
      <c r="F427">
        <v>1</v>
      </c>
      <c r="G427">
        <v>1</v>
      </c>
      <c r="H427">
        <v>3</v>
      </c>
      <c r="I427" t="s">
        <v>506</v>
      </c>
      <c r="J427" t="s">
        <v>507</v>
      </c>
      <c r="K427" t="s">
        <v>508</v>
      </c>
      <c r="L427">
        <v>1346</v>
      </c>
      <c r="N427">
        <v>1009</v>
      </c>
      <c r="O427" t="s">
        <v>509</v>
      </c>
      <c r="P427" t="s">
        <v>509</v>
      </c>
      <c r="Q427">
        <v>1</v>
      </c>
      <c r="W427">
        <v>0</v>
      </c>
      <c r="X427">
        <v>-1411127917</v>
      </c>
      <c r="Y427">
        <v>0</v>
      </c>
      <c r="AA427">
        <v>4.47</v>
      </c>
      <c r="AB427">
        <v>0</v>
      </c>
      <c r="AC427">
        <v>0</v>
      </c>
      <c r="AD427">
        <v>0</v>
      </c>
      <c r="AE427">
        <v>4.47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N427">
        <v>0</v>
      </c>
      <c r="AO427">
        <v>1</v>
      </c>
      <c r="AP427">
        <v>1</v>
      </c>
      <c r="AQ427">
        <v>0</v>
      </c>
      <c r="AR427">
        <v>0</v>
      </c>
      <c r="AS427" t="s">
        <v>719</v>
      </c>
      <c r="AT427">
        <v>0.45</v>
      </c>
      <c r="AU427" t="s">
        <v>758</v>
      </c>
      <c r="AV427">
        <v>0</v>
      </c>
      <c r="AW427">
        <v>2</v>
      </c>
      <c r="AX427">
        <v>28927318</v>
      </c>
      <c r="AY427">
        <v>1</v>
      </c>
      <c r="AZ427">
        <v>0</v>
      </c>
      <c r="BA427">
        <v>431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X427">
        <f>Y427*Source!I102</f>
        <v>0</v>
      </c>
      <c r="CY427">
        <f t="shared" si="96"/>
        <v>4.47</v>
      </c>
      <c r="CZ427">
        <f t="shared" si="97"/>
        <v>4.47</v>
      </c>
      <c r="DA427">
        <f t="shared" si="98"/>
        <v>1</v>
      </c>
      <c r="DB427">
        <v>0</v>
      </c>
    </row>
    <row r="428" spans="1:106" x14ac:dyDescent="0.2">
      <c r="A428">
        <f>ROW(Source!A102)</f>
        <v>102</v>
      </c>
      <c r="B428">
        <v>28925307</v>
      </c>
      <c r="C428">
        <v>28927308</v>
      </c>
      <c r="D428">
        <v>28254716</v>
      </c>
      <c r="E428">
        <v>1</v>
      </c>
      <c r="F428">
        <v>1</v>
      </c>
      <c r="G428">
        <v>1</v>
      </c>
      <c r="H428">
        <v>3</v>
      </c>
      <c r="I428" t="s">
        <v>549</v>
      </c>
      <c r="J428" t="s">
        <v>550</v>
      </c>
      <c r="K428" t="s">
        <v>551</v>
      </c>
      <c r="L428">
        <v>1348</v>
      </c>
      <c r="N428">
        <v>1009</v>
      </c>
      <c r="O428" t="s">
        <v>61</v>
      </c>
      <c r="P428" t="s">
        <v>61</v>
      </c>
      <c r="Q428">
        <v>1000</v>
      </c>
      <c r="W428">
        <v>0</v>
      </c>
      <c r="X428">
        <v>-2063612885</v>
      </c>
      <c r="Y428">
        <v>0</v>
      </c>
      <c r="AA428">
        <v>11891.1</v>
      </c>
      <c r="AB428">
        <v>0</v>
      </c>
      <c r="AC428">
        <v>0</v>
      </c>
      <c r="AD428">
        <v>0</v>
      </c>
      <c r="AE428">
        <v>11891.1</v>
      </c>
      <c r="AF428">
        <v>0</v>
      </c>
      <c r="AG428">
        <v>0</v>
      </c>
      <c r="AH428">
        <v>0</v>
      </c>
      <c r="AI428">
        <v>1</v>
      </c>
      <c r="AJ428">
        <v>1</v>
      </c>
      <c r="AK428">
        <v>1</v>
      </c>
      <c r="AL428">
        <v>1</v>
      </c>
      <c r="AN428">
        <v>0</v>
      </c>
      <c r="AO428">
        <v>1</v>
      </c>
      <c r="AP428">
        <v>1</v>
      </c>
      <c r="AQ428">
        <v>0</v>
      </c>
      <c r="AR428">
        <v>0</v>
      </c>
      <c r="AS428" t="s">
        <v>719</v>
      </c>
      <c r="AT428">
        <v>1.4E-3</v>
      </c>
      <c r="AU428" t="s">
        <v>758</v>
      </c>
      <c r="AV428">
        <v>0</v>
      </c>
      <c r="AW428">
        <v>2</v>
      </c>
      <c r="AX428">
        <v>28927319</v>
      </c>
      <c r="AY428">
        <v>1</v>
      </c>
      <c r="AZ428">
        <v>0</v>
      </c>
      <c r="BA428">
        <v>432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CX428">
        <f>Y428*Source!I102</f>
        <v>0</v>
      </c>
      <c r="CY428">
        <f t="shared" si="96"/>
        <v>11891.1</v>
      </c>
      <c r="CZ428">
        <f t="shared" si="97"/>
        <v>11891.1</v>
      </c>
      <c r="DA428">
        <f t="shared" si="98"/>
        <v>1</v>
      </c>
      <c r="DB428">
        <v>0</v>
      </c>
    </row>
    <row r="429" spans="1:106" x14ac:dyDescent="0.2">
      <c r="A429">
        <f>ROW(Source!A102)</f>
        <v>102</v>
      </c>
      <c r="B429">
        <v>28925307</v>
      </c>
      <c r="C429">
        <v>28927308</v>
      </c>
      <c r="D429">
        <v>28256076</v>
      </c>
      <c r="E429">
        <v>1</v>
      </c>
      <c r="F429">
        <v>1</v>
      </c>
      <c r="G429">
        <v>1</v>
      </c>
      <c r="H429">
        <v>3</v>
      </c>
      <c r="I429" t="s">
        <v>552</v>
      </c>
      <c r="J429" t="s">
        <v>553</v>
      </c>
      <c r="K429" t="s">
        <v>554</v>
      </c>
      <c r="L429">
        <v>1348</v>
      </c>
      <c r="N429">
        <v>1009</v>
      </c>
      <c r="O429" t="s">
        <v>61</v>
      </c>
      <c r="P429" t="s">
        <v>61</v>
      </c>
      <c r="Q429">
        <v>1000</v>
      </c>
      <c r="W429">
        <v>0</v>
      </c>
      <c r="X429">
        <v>-1069540660</v>
      </c>
      <c r="Y429">
        <v>0</v>
      </c>
      <c r="AA429">
        <v>15854.58</v>
      </c>
      <c r="AB429">
        <v>0</v>
      </c>
      <c r="AC429">
        <v>0</v>
      </c>
      <c r="AD429">
        <v>0</v>
      </c>
      <c r="AE429">
        <v>15854.58</v>
      </c>
      <c r="AF429">
        <v>0</v>
      </c>
      <c r="AG429">
        <v>0</v>
      </c>
      <c r="AH429">
        <v>0</v>
      </c>
      <c r="AI429">
        <v>1</v>
      </c>
      <c r="AJ429">
        <v>1</v>
      </c>
      <c r="AK429">
        <v>1</v>
      </c>
      <c r="AL429">
        <v>1</v>
      </c>
      <c r="AN429">
        <v>0</v>
      </c>
      <c r="AO429">
        <v>1</v>
      </c>
      <c r="AP429">
        <v>1</v>
      </c>
      <c r="AQ429">
        <v>0</v>
      </c>
      <c r="AR429">
        <v>0</v>
      </c>
      <c r="AS429" t="s">
        <v>719</v>
      </c>
      <c r="AT429">
        <v>3.3E-3</v>
      </c>
      <c r="AU429" t="s">
        <v>758</v>
      </c>
      <c r="AV429">
        <v>0</v>
      </c>
      <c r="AW429">
        <v>2</v>
      </c>
      <c r="AX429">
        <v>28927320</v>
      </c>
      <c r="AY429">
        <v>1</v>
      </c>
      <c r="AZ429">
        <v>0</v>
      </c>
      <c r="BA429">
        <v>433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CX429">
        <f>Y429*Source!I102</f>
        <v>0</v>
      </c>
      <c r="CY429">
        <f t="shared" si="96"/>
        <v>15854.58</v>
      </c>
      <c r="CZ429">
        <f t="shared" si="97"/>
        <v>15854.58</v>
      </c>
      <c r="DA429">
        <f t="shared" si="98"/>
        <v>1</v>
      </c>
      <c r="DB429">
        <v>0</v>
      </c>
    </row>
    <row r="430" spans="1:106" x14ac:dyDescent="0.2">
      <c r="A430">
        <f>ROW(Source!A102)</f>
        <v>102</v>
      </c>
      <c r="B430">
        <v>28925307</v>
      </c>
      <c r="C430">
        <v>28927308</v>
      </c>
      <c r="D430">
        <v>28256174</v>
      </c>
      <c r="E430">
        <v>1</v>
      </c>
      <c r="F430">
        <v>1</v>
      </c>
      <c r="G430">
        <v>1</v>
      </c>
      <c r="H430">
        <v>3</v>
      </c>
      <c r="I430" t="s">
        <v>555</v>
      </c>
      <c r="J430" t="s">
        <v>556</v>
      </c>
      <c r="K430" t="s">
        <v>557</v>
      </c>
      <c r="L430">
        <v>1348</v>
      </c>
      <c r="N430">
        <v>1009</v>
      </c>
      <c r="O430" t="s">
        <v>61</v>
      </c>
      <c r="P430" t="s">
        <v>61</v>
      </c>
      <c r="Q430">
        <v>1000</v>
      </c>
      <c r="W430">
        <v>0</v>
      </c>
      <c r="X430">
        <v>628974256</v>
      </c>
      <c r="Y430">
        <v>0</v>
      </c>
      <c r="AA430">
        <v>7671.42</v>
      </c>
      <c r="AB430">
        <v>0</v>
      </c>
      <c r="AC430">
        <v>0</v>
      </c>
      <c r="AD430">
        <v>0</v>
      </c>
      <c r="AE430">
        <v>7671.42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N430">
        <v>0</v>
      </c>
      <c r="AO430">
        <v>1</v>
      </c>
      <c r="AP430">
        <v>1</v>
      </c>
      <c r="AQ430">
        <v>0</v>
      </c>
      <c r="AR430">
        <v>0</v>
      </c>
      <c r="AS430" t="s">
        <v>719</v>
      </c>
      <c r="AT430">
        <v>1.0000000000000001E-5</v>
      </c>
      <c r="AU430" t="s">
        <v>758</v>
      </c>
      <c r="AV430">
        <v>0</v>
      </c>
      <c r="AW430">
        <v>2</v>
      </c>
      <c r="AX430">
        <v>28927321</v>
      </c>
      <c r="AY430">
        <v>1</v>
      </c>
      <c r="AZ430">
        <v>0</v>
      </c>
      <c r="BA430">
        <v>434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X430">
        <f>Y430*Source!I102</f>
        <v>0</v>
      </c>
      <c r="CY430">
        <f t="shared" si="96"/>
        <v>7671.42</v>
      </c>
      <c r="CZ430">
        <f t="shared" si="97"/>
        <v>7671.42</v>
      </c>
      <c r="DA430">
        <f t="shared" si="98"/>
        <v>1</v>
      </c>
      <c r="DB430">
        <v>0</v>
      </c>
    </row>
    <row r="431" spans="1:106" x14ac:dyDescent="0.2">
      <c r="A431">
        <f>ROW(Source!A102)</f>
        <v>102</v>
      </c>
      <c r="B431">
        <v>28925307</v>
      </c>
      <c r="C431">
        <v>28927308</v>
      </c>
      <c r="D431">
        <v>28257159</v>
      </c>
      <c r="E431">
        <v>1</v>
      </c>
      <c r="F431">
        <v>1</v>
      </c>
      <c r="G431">
        <v>1</v>
      </c>
      <c r="H431">
        <v>3</v>
      </c>
      <c r="I431" t="s">
        <v>558</v>
      </c>
      <c r="J431" t="s">
        <v>559</v>
      </c>
      <c r="K431" t="s">
        <v>560</v>
      </c>
      <c r="L431">
        <v>1348</v>
      </c>
      <c r="N431">
        <v>1009</v>
      </c>
      <c r="O431" t="s">
        <v>61</v>
      </c>
      <c r="P431" t="s">
        <v>61</v>
      </c>
      <c r="Q431">
        <v>1000</v>
      </c>
      <c r="W431">
        <v>0</v>
      </c>
      <c r="X431">
        <v>-1850711024</v>
      </c>
      <c r="Y431">
        <v>0</v>
      </c>
      <c r="AA431">
        <v>30728.69</v>
      </c>
      <c r="AB431">
        <v>0</v>
      </c>
      <c r="AC431">
        <v>0</v>
      </c>
      <c r="AD431">
        <v>0</v>
      </c>
      <c r="AE431">
        <v>30728.69</v>
      </c>
      <c r="AF431">
        <v>0</v>
      </c>
      <c r="AG431">
        <v>0</v>
      </c>
      <c r="AH431">
        <v>0</v>
      </c>
      <c r="AI431">
        <v>1</v>
      </c>
      <c r="AJ431">
        <v>1</v>
      </c>
      <c r="AK431">
        <v>1</v>
      </c>
      <c r="AL431">
        <v>1</v>
      </c>
      <c r="AN431">
        <v>0</v>
      </c>
      <c r="AO431">
        <v>1</v>
      </c>
      <c r="AP431">
        <v>1</v>
      </c>
      <c r="AQ431">
        <v>0</v>
      </c>
      <c r="AR431">
        <v>0</v>
      </c>
      <c r="AS431" t="s">
        <v>719</v>
      </c>
      <c r="AT431">
        <v>1E-4</v>
      </c>
      <c r="AU431" t="s">
        <v>758</v>
      </c>
      <c r="AV431">
        <v>0</v>
      </c>
      <c r="AW431">
        <v>2</v>
      </c>
      <c r="AX431">
        <v>28927322</v>
      </c>
      <c r="AY431">
        <v>1</v>
      </c>
      <c r="AZ431">
        <v>0</v>
      </c>
      <c r="BA431">
        <v>435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CX431">
        <f>Y431*Source!I102</f>
        <v>0</v>
      </c>
      <c r="CY431">
        <f t="shared" si="96"/>
        <v>30728.69</v>
      </c>
      <c r="CZ431">
        <f t="shared" si="97"/>
        <v>30728.69</v>
      </c>
      <c r="DA431">
        <f t="shared" si="98"/>
        <v>1</v>
      </c>
      <c r="DB431">
        <v>0</v>
      </c>
    </row>
    <row r="432" spans="1:106" x14ac:dyDescent="0.2">
      <c r="A432">
        <f>ROW(Source!A102)</f>
        <v>102</v>
      </c>
      <c r="B432">
        <v>28925307</v>
      </c>
      <c r="C432">
        <v>28927308</v>
      </c>
      <c r="D432">
        <v>28278661</v>
      </c>
      <c r="E432">
        <v>1</v>
      </c>
      <c r="F432">
        <v>1</v>
      </c>
      <c r="G432">
        <v>1</v>
      </c>
      <c r="H432">
        <v>3</v>
      </c>
      <c r="I432" t="s">
        <v>561</v>
      </c>
      <c r="J432" t="s">
        <v>562</v>
      </c>
      <c r="K432" t="s">
        <v>563</v>
      </c>
      <c r="L432">
        <v>1302</v>
      </c>
      <c r="N432">
        <v>1003</v>
      </c>
      <c r="O432" t="s">
        <v>564</v>
      </c>
      <c r="P432" t="s">
        <v>564</v>
      </c>
      <c r="Q432">
        <v>10</v>
      </c>
      <c r="W432">
        <v>0</v>
      </c>
      <c r="X432">
        <v>4483628</v>
      </c>
      <c r="Y432">
        <v>0</v>
      </c>
      <c r="AA432">
        <v>64.47</v>
      </c>
      <c r="AB432">
        <v>0</v>
      </c>
      <c r="AC432">
        <v>0</v>
      </c>
      <c r="AD432">
        <v>0</v>
      </c>
      <c r="AE432">
        <v>64.47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N432">
        <v>0</v>
      </c>
      <c r="AO432">
        <v>1</v>
      </c>
      <c r="AP432">
        <v>1</v>
      </c>
      <c r="AQ432">
        <v>0</v>
      </c>
      <c r="AR432">
        <v>0</v>
      </c>
      <c r="AS432" t="s">
        <v>719</v>
      </c>
      <c r="AT432">
        <v>1.8700000000000001E-2</v>
      </c>
      <c r="AU432" t="s">
        <v>758</v>
      </c>
      <c r="AV432">
        <v>0</v>
      </c>
      <c r="AW432">
        <v>2</v>
      </c>
      <c r="AX432">
        <v>28927324</v>
      </c>
      <c r="AY432">
        <v>1</v>
      </c>
      <c r="AZ432">
        <v>0</v>
      </c>
      <c r="BA432">
        <v>437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X432">
        <f>Y432*Source!I102</f>
        <v>0</v>
      </c>
      <c r="CY432">
        <f t="shared" si="96"/>
        <v>64.47</v>
      </c>
      <c r="CZ432">
        <f t="shared" si="97"/>
        <v>64.47</v>
      </c>
      <c r="DA432">
        <f t="shared" si="98"/>
        <v>1</v>
      </c>
      <c r="DB432">
        <v>0</v>
      </c>
    </row>
    <row r="433" spans="1:106" x14ac:dyDescent="0.2">
      <c r="A433">
        <f>ROW(Source!A102)</f>
        <v>102</v>
      </c>
      <c r="B433">
        <v>28925307</v>
      </c>
      <c r="C433">
        <v>28927308</v>
      </c>
      <c r="D433">
        <v>28279020</v>
      </c>
      <c r="E433">
        <v>1</v>
      </c>
      <c r="F433">
        <v>1</v>
      </c>
      <c r="G433">
        <v>1</v>
      </c>
      <c r="H433">
        <v>3</v>
      </c>
      <c r="I433" t="s">
        <v>565</v>
      </c>
      <c r="J433" t="s">
        <v>566</v>
      </c>
      <c r="K433" t="s">
        <v>567</v>
      </c>
      <c r="L433">
        <v>1348</v>
      </c>
      <c r="N433">
        <v>1009</v>
      </c>
      <c r="O433" t="s">
        <v>61</v>
      </c>
      <c r="P433" t="s">
        <v>61</v>
      </c>
      <c r="Q433">
        <v>1000</v>
      </c>
      <c r="W433">
        <v>0</v>
      </c>
      <c r="X433">
        <v>-936363311</v>
      </c>
      <c r="Y433">
        <v>0</v>
      </c>
      <c r="AA433">
        <v>4751.12</v>
      </c>
      <c r="AB433">
        <v>0</v>
      </c>
      <c r="AC433">
        <v>0</v>
      </c>
      <c r="AD433">
        <v>0</v>
      </c>
      <c r="AE433">
        <v>4751.12</v>
      </c>
      <c r="AF433">
        <v>0</v>
      </c>
      <c r="AG433">
        <v>0</v>
      </c>
      <c r="AH433">
        <v>0</v>
      </c>
      <c r="AI433">
        <v>1</v>
      </c>
      <c r="AJ433">
        <v>1</v>
      </c>
      <c r="AK433">
        <v>1</v>
      </c>
      <c r="AL433">
        <v>1</v>
      </c>
      <c r="AN433">
        <v>0</v>
      </c>
      <c r="AO433">
        <v>1</v>
      </c>
      <c r="AP433">
        <v>1</v>
      </c>
      <c r="AQ433">
        <v>0</v>
      </c>
      <c r="AR433">
        <v>0</v>
      </c>
      <c r="AS433" t="s">
        <v>719</v>
      </c>
      <c r="AT433">
        <v>3.0000000000000001E-5</v>
      </c>
      <c r="AU433" t="s">
        <v>758</v>
      </c>
      <c r="AV433">
        <v>0</v>
      </c>
      <c r="AW433">
        <v>2</v>
      </c>
      <c r="AX433">
        <v>28927325</v>
      </c>
      <c r="AY433">
        <v>1</v>
      </c>
      <c r="AZ433">
        <v>0</v>
      </c>
      <c r="BA433">
        <v>438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CX433">
        <f>Y433*Source!I102</f>
        <v>0</v>
      </c>
      <c r="CY433">
        <f t="shared" si="96"/>
        <v>4751.12</v>
      </c>
      <c r="CZ433">
        <f t="shared" si="97"/>
        <v>4751.12</v>
      </c>
      <c r="DA433">
        <f t="shared" si="98"/>
        <v>1</v>
      </c>
      <c r="DB433">
        <v>0</v>
      </c>
    </row>
    <row r="434" spans="1:106" x14ac:dyDescent="0.2">
      <c r="A434">
        <f>ROW(Source!A102)</f>
        <v>102</v>
      </c>
      <c r="B434">
        <v>28925307</v>
      </c>
      <c r="C434">
        <v>28927308</v>
      </c>
      <c r="D434">
        <v>28279781</v>
      </c>
      <c r="E434">
        <v>1</v>
      </c>
      <c r="F434">
        <v>1</v>
      </c>
      <c r="G434">
        <v>1</v>
      </c>
      <c r="H434">
        <v>3</v>
      </c>
      <c r="I434" t="s">
        <v>568</v>
      </c>
      <c r="J434" t="s">
        <v>569</v>
      </c>
      <c r="K434" t="s">
        <v>570</v>
      </c>
      <c r="L434">
        <v>1348</v>
      </c>
      <c r="N434">
        <v>1009</v>
      </c>
      <c r="O434" t="s">
        <v>61</v>
      </c>
      <c r="P434" t="s">
        <v>61</v>
      </c>
      <c r="Q434">
        <v>1000</v>
      </c>
      <c r="W434">
        <v>0</v>
      </c>
      <c r="X434">
        <v>1261042718</v>
      </c>
      <c r="Y434">
        <v>0</v>
      </c>
      <c r="AA434">
        <v>6246.56</v>
      </c>
      <c r="AB434">
        <v>0</v>
      </c>
      <c r="AC434">
        <v>0</v>
      </c>
      <c r="AD434">
        <v>0</v>
      </c>
      <c r="AE434">
        <v>6246.56</v>
      </c>
      <c r="AF434">
        <v>0</v>
      </c>
      <c r="AG434">
        <v>0</v>
      </c>
      <c r="AH434">
        <v>0</v>
      </c>
      <c r="AI434">
        <v>1</v>
      </c>
      <c r="AJ434">
        <v>1</v>
      </c>
      <c r="AK434">
        <v>1</v>
      </c>
      <c r="AL434">
        <v>1</v>
      </c>
      <c r="AN434">
        <v>0</v>
      </c>
      <c r="AO434">
        <v>1</v>
      </c>
      <c r="AP434">
        <v>1</v>
      </c>
      <c r="AQ434">
        <v>0</v>
      </c>
      <c r="AR434">
        <v>0</v>
      </c>
      <c r="AS434" t="s">
        <v>719</v>
      </c>
      <c r="AT434">
        <v>1.9400000000000001E-3</v>
      </c>
      <c r="AU434" t="s">
        <v>758</v>
      </c>
      <c r="AV434">
        <v>0</v>
      </c>
      <c r="AW434">
        <v>2</v>
      </c>
      <c r="AX434">
        <v>28927326</v>
      </c>
      <c r="AY434">
        <v>1</v>
      </c>
      <c r="AZ434">
        <v>0</v>
      </c>
      <c r="BA434">
        <v>439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CX434">
        <f>Y434*Source!I102</f>
        <v>0</v>
      </c>
      <c r="CY434">
        <f t="shared" si="96"/>
        <v>6246.56</v>
      </c>
      <c r="CZ434">
        <f t="shared" si="97"/>
        <v>6246.56</v>
      </c>
      <c r="DA434">
        <f t="shared" si="98"/>
        <v>1</v>
      </c>
      <c r="DB434">
        <v>0</v>
      </c>
    </row>
    <row r="435" spans="1:106" x14ac:dyDescent="0.2">
      <c r="A435">
        <f>ROW(Source!A102)</f>
        <v>102</v>
      </c>
      <c r="B435">
        <v>28925307</v>
      </c>
      <c r="C435">
        <v>28927308</v>
      </c>
      <c r="D435">
        <v>28291530</v>
      </c>
      <c r="E435">
        <v>1</v>
      </c>
      <c r="F435">
        <v>1</v>
      </c>
      <c r="G435">
        <v>1</v>
      </c>
      <c r="H435">
        <v>3</v>
      </c>
      <c r="I435" t="s">
        <v>571</v>
      </c>
      <c r="J435" t="s">
        <v>572</v>
      </c>
      <c r="K435" t="s">
        <v>573</v>
      </c>
      <c r="L435">
        <v>1348</v>
      </c>
      <c r="N435">
        <v>1009</v>
      </c>
      <c r="O435" t="s">
        <v>61</v>
      </c>
      <c r="P435" t="s">
        <v>61</v>
      </c>
      <c r="Q435">
        <v>1000</v>
      </c>
      <c r="W435">
        <v>0</v>
      </c>
      <c r="X435">
        <v>1741082987</v>
      </c>
      <c r="Y435">
        <v>0</v>
      </c>
      <c r="AA435">
        <v>12560.85</v>
      </c>
      <c r="AB435">
        <v>0</v>
      </c>
      <c r="AC435">
        <v>0</v>
      </c>
      <c r="AD435">
        <v>0</v>
      </c>
      <c r="AE435">
        <v>12560.85</v>
      </c>
      <c r="AF435">
        <v>0</v>
      </c>
      <c r="AG435">
        <v>0</v>
      </c>
      <c r="AH435">
        <v>0</v>
      </c>
      <c r="AI435">
        <v>1</v>
      </c>
      <c r="AJ435">
        <v>1</v>
      </c>
      <c r="AK435">
        <v>1</v>
      </c>
      <c r="AL435">
        <v>1</v>
      </c>
      <c r="AN435">
        <v>0</v>
      </c>
      <c r="AO435">
        <v>1</v>
      </c>
      <c r="AP435">
        <v>1</v>
      </c>
      <c r="AQ435">
        <v>0</v>
      </c>
      <c r="AR435">
        <v>0</v>
      </c>
      <c r="AS435" t="s">
        <v>719</v>
      </c>
      <c r="AT435">
        <v>3.1E-4</v>
      </c>
      <c r="AU435" t="s">
        <v>758</v>
      </c>
      <c r="AV435">
        <v>0</v>
      </c>
      <c r="AW435">
        <v>2</v>
      </c>
      <c r="AX435">
        <v>28927327</v>
      </c>
      <c r="AY435">
        <v>1</v>
      </c>
      <c r="AZ435">
        <v>0</v>
      </c>
      <c r="BA435">
        <v>440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CX435">
        <f>Y435*Source!I102</f>
        <v>0</v>
      </c>
      <c r="CY435">
        <f t="shared" si="96"/>
        <v>12560.85</v>
      </c>
      <c r="CZ435">
        <f t="shared" si="97"/>
        <v>12560.85</v>
      </c>
      <c r="DA435">
        <f t="shared" si="98"/>
        <v>1</v>
      </c>
      <c r="DB435">
        <v>0</v>
      </c>
    </row>
    <row r="436" spans="1:106" x14ac:dyDescent="0.2">
      <c r="A436">
        <f>ROW(Source!A102)</f>
        <v>102</v>
      </c>
      <c r="B436">
        <v>28925307</v>
      </c>
      <c r="C436">
        <v>28927308</v>
      </c>
      <c r="D436">
        <v>28292790</v>
      </c>
      <c r="E436">
        <v>1</v>
      </c>
      <c r="F436">
        <v>1</v>
      </c>
      <c r="G436">
        <v>1</v>
      </c>
      <c r="H436">
        <v>3</v>
      </c>
      <c r="I436" t="s">
        <v>574</v>
      </c>
      <c r="J436" t="s">
        <v>575</v>
      </c>
      <c r="K436" t="s">
        <v>576</v>
      </c>
      <c r="L436">
        <v>1348</v>
      </c>
      <c r="N436">
        <v>1009</v>
      </c>
      <c r="O436" t="s">
        <v>61</v>
      </c>
      <c r="P436" t="s">
        <v>61</v>
      </c>
      <c r="Q436">
        <v>1000</v>
      </c>
      <c r="W436">
        <v>0</v>
      </c>
      <c r="X436">
        <v>-296986458</v>
      </c>
      <c r="Y436">
        <v>0</v>
      </c>
      <c r="AA436">
        <v>11149.43</v>
      </c>
      <c r="AB436">
        <v>0</v>
      </c>
      <c r="AC436">
        <v>0</v>
      </c>
      <c r="AD436">
        <v>0</v>
      </c>
      <c r="AE436">
        <v>11149.43</v>
      </c>
      <c r="AF436">
        <v>0</v>
      </c>
      <c r="AG436">
        <v>0</v>
      </c>
      <c r="AH436">
        <v>0</v>
      </c>
      <c r="AI436">
        <v>1</v>
      </c>
      <c r="AJ436">
        <v>1</v>
      </c>
      <c r="AK436">
        <v>1</v>
      </c>
      <c r="AL436">
        <v>1</v>
      </c>
      <c r="AN436">
        <v>0</v>
      </c>
      <c r="AO436">
        <v>1</v>
      </c>
      <c r="AP436">
        <v>1</v>
      </c>
      <c r="AQ436">
        <v>0</v>
      </c>
      <c r="AR436">
        <v>0</v>
      </c>
      <c r="AS436" t="s">
        <v>719</v>
      </c>
      <c r="AT436">
        <v>5.9999999999999995E-4</v>
      </c>
      <c r="AU436" t="s">
        <v>758</v>
      </c>
      <c r="AV436">
        <v>0</v>
      </c>
      <c r="AW436">
        <v>2</v>
      </c>
      <c r="AX436">
        <v>28927328</v>
      </c>
      <c r="AY436">
        <v>1</v>
      </c>
      <c r="AZ436">
        <v>0</v>
      </c>
      <c r="BA436">
        <v>441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CX436">
        <f>Y436*Source!I102</f>
        <v>0</v>
      </c>
      <c r="CY436">
        <f t="shared" si="96"/>
        <v>11149.43</v>
      </c>
      <c r="CZ436">
        <f t="shared" si="97"/>
        <v>11149.43</v>
      </c>
      <c r="DA436">
        <f t="shared" si="98"/>
        <v>1</v>
      </c>
      <c r="DB436">
        <v>0</v>
      </c>
    </row>
    <row r="437" spans="1:106" x14ac:dyDescent="0.2">
      <c r="A437">
        <f>ROW(Source!A103)</f>
        <v>103</v>
      </c>
      <c r="B437">
        <v>28925308</v>
      </c>
      <c r="C437">
        <v>28927308</v>
      </c>
      <c r="D437">
        <v>28419887</v>
      </c>
      <c r="E437">
        <v>1</v>
      </c>
      <c r="F437">
        <v>1</v>
      </c>
      <c r="G437">
        <v>1</v>
      </c>
      <c r="H437">
        <v>1</v>
      </c>
      <c r="I437" t="s">
        <v>463</v>
      </c>
      <c r="J437" t="s">
        <v>719</v>
      </c>
      <c r="K437" t="s">
        <v>464</v>
      </c>
      <c r="L437">
        <v>1191</v>
      </c>
      <c r="N437">
        <v>1013</v>
      </c>
      <c r="O437" t="s">
        <v>360</v>
      </c>
      <c r="P437" t="s">
        <v>360</v>
      </c>
      <c r="Q437">
        <v>1</v>
      </c>
      <c r="W437">
        <v>0</v>
      </c>
      <c r="X437">
        <v>1777410698</v>
      </c>
      <c r="Y437">
        <v>24.379200000000001</v>
      </c>
      <c r="AA437">
        <v>0</v>
      </c>
      <c r="AB437">
        <v>0</v>
      </c>
      <c r="AC437">
        <v>0</v>
      </c>
      <c r="AD437">
        <v>141.24</v>
      </c>
      <c r="AE437">
        <v>0</v>
      </c>
      <c r="AF437">
        <v>0</v>
      </c>
      <c r="AG437">
        <v>0</v>
      </c>
      <c r="AH437">
        <v>7.61</v>
      </c>
      <c r="AI437">
        <v>1</v>
      </c>
      <c r="AJ437">
        <v>1</v>
      </c>
      <c r="AK437">
        <v>1</v>
      </c>
      <c r="AL437">
        <v>18.559999999999999</v>
      </c>
      <c r="AN437">
        <v>0</v>
      </c>
      <c r="AO437">
        <v>1</v>
      </c>
      <c r="AP437">
        <v>1</v>
      </c>
      <c r="AQ437">
        <v>0</v>
      </c>
      <c r="AR437">
        <v>0</v>
      </c>
      <c r="AS437" t="s">
        <v>719</v>
      </c>
      <c r="AT437">
        <v>50.79</v>
      </c>
      <c r="AU437" t="s">
        <v>90</v>
      </c>
      <c r="AV437">
        <v>1</v>
      </c>
      <c r="AW437">
        <v>2</v>
      </c>
      <c r="AX437">
        <v>28927310</v>
      </c>
      <c r="AY437">
        <v>1</v>
      </c>
      <c r="AZ437">
        <v>0</v>
      </c>
      <c r="BA437">
        <v>442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X437">
        <f>Y437*Source!I103</f>
        <v>2.4379200000000001</v>
      </c>
      <c r="CY437">
        <f>AD437</f>
        <v>141.24</v>
      </c>
      <c r="CZ437">
        <f>AH437</f>
        <v>7.61</v>
      </c>
      <c r="DA437">
        <f>AL437</f>
        <v>18.559999999999999</v>
      </c>
      <c r="DB437">
        <v>0</v>
      </c>
    </row>
    <row r="438" spans="1:106" x14ac:dyDescent="0.2">
      <c r="A438">
        <f>ROW(Source!A103)</f>
        <v>103</v>
      </c>
      <c r="B438">
        <v>28925308</v>
      </c>
      <c r="C438">
        <v>28927308</v>
      </c>
      <c r="D438">
        <v>28419515</v>
      </c>
      <c r="E438">
        <v>1</v>
      </c>
      <c r="F438">
        <v>1</v>
      </c>
      <c r="G438">
        <v>1</v>
      </c>
      <c r="H438">
        <v>1</v>
      </c>
      <c r="I438" t="s">
        <v>361</v>
      </c>
      <c r="J438" t="s">
        <v>719</v>
      </c>
      <c r="K438" t="s">
        <v>362</v>
      </c>
      <c r="L438">
        <v>1191</v>
      </c>
      <c r="N438">
        <v>1013</v>
      </c>
      <c r="O438" t="s">
        <v>360</v>
      </c>
      <c r="P438" t="s">
        <v>360</v>
      </c>
      <c r="Q438">
        <v>1</v>
      </c>
      <c r="W438">
        <v>0</v>
      </c>
      <c r="X438">
        <v>-383101862</v>
      </c>
      <c r="Y438">
        <v>0.31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1</v>
      </c>
      <c r="AJ438">
        <v>1</v>
      </c>
      <c r="AK438">
        <v>18.559999999999999</v>
      </c>
      <c r="AL438">
        <v>1</v>
      </c>
      <c r="AN438">
        <v>0</v>
      </c>
      <c r="AO438">
        <v>1</v>
      </c>
      <c r="AP438">
        <v>0</v>
      </c>
      <c r="AQ438">
        <v>0</v>
      </c>
      <c r="AR438">
        <v>0</v>
      </c>
      <c r="AS438" t="s">
        <v>719</v>
      </c>
      <c r="AT438">
        <v>0.31</v>
      </c>
      <c r="AU438" t="s">
        <v>719</v>
      </c>
      <c r="AV438">
        <v>2</v>
      </c>
      <c r="AW438">
        <v>2</v>
      </c>
      <c r="AX438">
        <v>28927311</v>
      </c>
      <c r="AY438">
        <v>1</v>
      </c>
      <c r="AZ438">
        <v>2048</v>
      </c>
      <c r="BA438">
        <v>443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CX438">
        <f>Y438*Source!I103</f>
        <v>3.1E-2</v>
      </c>
      <c r="CY438">
        <f>AD438</f>
        <v>0</v>
      </c>
      <c r="CZ438">
        <f>AH438</f>
        <v>0</v>
      </c>
      <c r="DA438">
        <f>AL438</f>
        <v>1</v>
      </c>
      <c r="DB438">
        <v>0</v>
      </c>
    </row>
    <row r="439" spans="1:106" x14ac:dyDescent="0.2">
      <c r="A439">
        <f>ROW(Source!A103)</f>
        <v>103</v>
      </c>
      <c r="B439">
        <v>28925308</v>
      </c>
      <c r="C439">
        <v>28927308</v>
      </c>
      <c r="D439">
        <v>28336675</v>
      </c>
      <c r="E439">
        <v>1</v>
      </c>
      <c r="F439">
        <v>1</v>
      </c>
      <c r="G439">
        <v>1</v>
      </c>
      <c r="H439">
        <v>2</v>
      </c>
      <c r="I439" t="s">
        <v>540</v>
      </c>
      <c r="J439" t="s">
        <v>541</v>
      </c>
      <c r="K439" t="s">
        <v>542</v>
      </c>
      <c r="L439">
        <v>1368</v>
      </c>
      <c r="N439">
        <v>1011</v>
      </c>
      <c r="O439" t="s">
        <v>366</v>
      </c>
      <c r="P439" t="s">
        <v>366</v>
      </c>
      <c r="Q439">
        <v>1</v>
      </c>
      <c r="W439">
        <v>0</v>
      </c>
      <c r="X439">
        <v>903590057</v>
      </c>
      <c r="Y439">
        <v>5.7599999999999998E-2</v>
      </c>
      <c r="AA439">
        <v>0</v>
      </c>
      <c r="AB439">
        <v>868.33</v>
      </c>
      <c r="AC439">
        <v>219.75</v>
      </c>
      <c r="AD439">
        <v>0</v>
      </c>
      <c r="AE439">
        <v>0</v>
      </c>
      <c r="AF439">
        <v>112.77</v>
      </c>
      <c r="AG439">
        <v>11.84</v>
      </c>
      <c r="AH439">
        <v>0</v>
      </c>
      <c r="AI439">
        <v>1</v>
      </c>
      <c r="AJ439">
        <v>7.7</v>
      </c>
      <c r="AK439">
        <v>18.559999999999999</v>
      </c>
      <c r="AL439">
        <v>1</v>
      </c>
      <c r="AN439">
        <v>0</v>
      </c>
      <c r="AO439">
        <v>1</v>
      </c>
      <c r="AP439">
        <v>1</v>
      </c>
      <c r="AQ439">
        <v>0</v>
      </c>
      <c r="AR439">
        <v>0</v>
      </c>
      <c r="AS439" t="s">
        <v>719</v>
      </c>
      <c r="AT439">
        <v>0.12</v>
      </c>
      <c r="AU439" t="s">
        <v>90</v>
      </c>
      <c r="AV439">
        <v>0</v>
      </c>
      <c r="AW439">
        <v>2</v>
      </c>
      <c r="AX439">
        <v>28927312</v>
      </c>
      <c r="AY439">
        <v>1</v>
      </c>
      <c r="AZ439">
        <v>0</v>
      </c>
      <c r="BA439">
        <v>444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CX439">
        <f>Y439*Source!I103</f>
        <v>5.7600000000000004E-3</v>
      </c>
      <c r="CY439">
        <f>AB439</f>
        <v>868.33</v>
      </c>
      <c r="CZ439">
        <f>AF439</f>
        <v>112.77</v>
      </c>
      <c r="DA439">
        <f>AJ439</f>
        <v>7.7</v>
      </c>
      <c r="DB439">
        <v>0</v>
      </c>
    </row>
    <row r="440" spans="1:106" x14ac:dyDescent="0.2">
      <c r="A440">
        <f>ROW(Source!A103)</f>
        <v>103</v>
      </c>
      <c r="B440">
        <v>28925308</v>
      </c>
      <c r="C440">
        <v>28927308</v>
      </c>
      <c r="D440">
        <v>28336862</v>
      </c>
      <c r="E440">
        <v>1</v>
      </c>
      <c r="F440">
        <v>1</v>
      </c>
      <c r="G440">
        <v>1</v>
      </c>
      <c r="H440">
        <v>2</v>
      </c>
      <c r="I440" t="s">
        <v>482</v>
      </c>
      <c r="J440" t="s">
        <v>483</v>
      </c>
      <c r="K440" t="s">
        <v>484</v>
      </c>
      <c r="L440">
        <v>1368</v>
      </c>
      <c r="N440">
        <v>1011</v>
      </c>
      <c r="O440" t="s">
        <v>366</v>
      </c>
      <c r="P440" t="s">
        <v>366</v>
      </c>
      <c r="Q440">
        <v>1</v>
      </c>
      <c r="W440">
        <v>0</v>
      </c>
      <c r="X440">
        <v>-1684488578</v>
      </c>
      <c r="Y440">
        <v>5.0543999999999993</v>
      </c>
      <c r="AA440">
        <v>0</v>
      </c>
      <c r="AB440">
        <v>53.82</v>
      </c>
      <c r="AC440">
        <v>0</v>
      </c>
      <c r="AD440">
        <v>0</v>
      </c>
      <c r="AE440">
        <v>0</v>
      </c>
      <c r="AF440">
        <v>6.99</v>
      </c>
      <c r="AG440">
        <v>0</v>
      </c>
      <c r="AH440">
        <v>0</v>
      </c>
      <c r="AI440">
        <v>1</v>
      </c>
      <c r="AJ440">
        <v>7.7</v>
      </c>
      <c r="AK440">
        <v>18.559999999999999</v>
      </c>
      <c r="AL440">
        <v>1</v>
      </c>
      <c r="AN440">
        <v>0</v>
      </c>
      <c r="AO440">
        <v>1</v>
      </c>
      <c r="AP440">
        <v>1</v>
      </c>
      <c r="AQ440">
        <v>0</v>
      </c>
      <c r="AR440">
        <v>0</v>
      </c>
      <c r="AS440" t="s">
        <v>719</v>
      </c>
      <c r="AT440">
        <v>10.53</v>
      </c>
      <c r="AU440" t="s">
        <v>90</v>
      </c>
      <c r="AV440">
        <v>0</v>
      </c>
      <c r="AW440">
        <v>2</v>
      </c>
      <c r="AX440">
        <v>28927313</v>
      </c>
      <c r="AY440">
        <v>1</v>
      </c>
      <c r="AZ440">
        <v>0</v>
      </c>
      <c r="BA440">
        <v>445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CX440">
        <f>Y440*Source!I103</f>
        <v>0.50544</v>
      </c>
      <c r="CY440">
        <f>AB440</f>
        <v>53.82</v>
      </c>
      <c r="CZ440">
        <f>AF440</f>
        <v>6.99</v>
      </c>
      <c r="DA440">
        <f>AJ440</f>
        <v>7.7</v>
      </c>
      <c r="DB440">
        <v>0</v>
      </c>
    </row>
    <row r="441" spans="1:106" x14ac:dyDescent="0.2">
      <c r="A441">
        <f>ROW(Source!A103)</f>
        <v>103</v>
      </c>
      <c r="B441">
        <v>28925308</v>
      </c>
      <c r="C441">
        <v>28927308</v>
      </c>
      <c r="D441">
        <v>28337840</v>
      </c>
      <c r="E441">
        <v>1</v>
      </c>
      <c r="F441">
        <v>1</v>
      </c>
      <c r="G441">
        <v>1</v>
      </c>
      <c r="H441">
        <v>2</v>
      </c>
      <c r="I441" t="s">
        <v>465</v>
      </c>
      <c r="J441" t="s">
        <v>466</v>
      </c>
      <c r="K441" t="s">
        <v>467</v>
      </c>
      <c r="L441">
        <v>1368</v>
      </c>
      <c r="N441">
        <v>1011</v>
      </c>
      <c r="O441" t="s">
        <v>366</v>
      </c>
      <c r="P441" t="s">
        <v>366</v>
      </c>
      <c r="Q441">
        <v>1</v>
      </c>
      <c r="W441">
        <v>0</v>
      </c>
      <c r="X441">
        <v>1171957361</v>
      </c>
      <c r="Y441">
        <v>9.1200000000000017E-2</v>
      </c>
      <c r="AA441">
        <v>0</v>
      </c>
      <c r="AB441">
        <v>668.28</v>
      </c>
      <c r="AC441">
        <v>188.01</v>
      </c>
      <c r="AD441">
        <v>0</v>
      </c>
      <c r="AE441">
        <v>0</v>
      </c>
      <c r="AF441">
        <v>86.79</v>
      </c>
      <c r="AG441">
        <v>10.130000000000001</v>
      </c>
      <c r="AH441">
        <v>0</v>
      </c>
      <c r="AI441">
        <v>1</v>
      </c>
      <c r="AJ441">
        <v>7.7</v>
      </c>
      <c r="AK441">
        <v>18.559999999999999</v>
      </c>
      <c r="AL441">
        <v>1</v>
      </c>
      <c r="AN441">
        <v>0</v>
      </c>
      <c r="AO441">
        <v>1</v>
      </c>
      <c r="AP441">
        <v>1</v>
      </c>
      <c r="AQ441">
        <v>0</v>
      </c>
      <c r="AR441">
        <v>0</v>
      </c>
      <c r="AS441" t="s">
        <v>719</v>
      </c>
      <c r="AT441">
        <v>0.19</v>
      </c>
      <c r="AU441" t="s">
        <v>90</v>
      </c>
      <c r="AV441">
        <v>0</v>
      </c>
      <c r="AW441">
        <v>2</v>
      </c>
      <c r="AX441">
        <v>28927314</v>
      </c>
      <c r="AY441">
        <v>1</v>
      </c>
      <c r="AZ441">
        <v>0</v>
      </c>
      <c r="BA441">
        <v>446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CX441">
        <f>Y441*Source!I103</f>
        <v>9.1200000000000014E-3</v>
      </c>
      <c r="CY441">
        <f>AB441</f>
        <v>668.28</v>
      </c>
      <c r="CZ441">
        <f>AF441</f>
        <v>86.79</v>
      </c>
      <c r="DA441">
        <f>AJ441</f>
        <v>7.7</v>
      </c>
      <c r="DB441">
        <v>0</v>
      </c>
    </row>
    <row r="442" spans="1:106" x14ac:dyDescent="0.2">
      <c r="A442">
        <f>ROW(Source!A103)</f>
        <v>103</v>
      </c>
      <c r="B442">
        <v>28925308</v>
      </c>
      <c r="C442">
        <v>28927308</v>
      </c>
      <c r="D442">
        <v>28338048</v>
      </c>
      <c r="E442">
        <v>1</v>
      </c>
      <c r="F442">
        <v>1</v>
      </c>
      <c r="G442">
        <v>1</v>
      </c>
      <c r="H442">
        <v>2</v>
      </c>
      <c r="I442" t="s">
        <v>543</v>
      </c>
      <c r="J442" t="s">
        <v>544</v>
      </c>
      <c r="K442" t="s">
        <v>545</v>
      </c>
      <c r="L442">
        <v>1368</v>
      </c>
      <c r="N442">
        <v>1011</v>
      </c>
      <c r="O442" t="s">
        <v>366</v>
      </c>
      <c r="P442" t="s">
        <v>366</v>
      </c>
      <c r="Q442">
        <v>1</v>
      </c>
      <c r="W442">
        <v>0</v>
      </c>
      <c r="X442">
        <v>-1135352110</v>
      </c>
      <c r="Y442">
        <v>0.89280000000000015</v>
      </c>
      <c r="AA442">
        <v>0</v>
      </c>
      <c r="AB442">
        <v>9.24</v>
      </c>
      <c r="AC442">
        <v>0</v>
      </c>
      <c r="AD442">
        <v>0</v>
      </c>
      <c r="AE442">
        <v>0</v>
      </c>
      <c r="AF442">
        <v>1.2</v>
      </c>
      <c r="AG442">
        <v>0</v>
      </c>
      <c r="AH442">
        <v>0</v>
      </c>
      <c r="AI442">
        <v>1</v>
      </c>
      <c r="AJ442">
        <v>7.7</v>
      </c>
      <c r="AK442">
        <v>18.559999999999999</v>
      </c>
      <c r="AL442">
        <v>1</v>
      </c>
      <c r="AN442">
        <v>0</v>
      </c>
      <c r="AO442">
        <v>1</v>
      </c>
      <c r="AP442">
        <v>1</v>
      </c>
      <c r="AQ442">
        <v>0</v>
      </c>
      <c r="AR442">
        <v>0</v>
      </c>
      <c r="AS442" t="s">
        <v>719</v>
      </c>
      <c r="AT442">
        <v>1.86</v>
      </c>
      <c r="AU442" t="s">
        <v>90</v>
      </c>
      <c r="AV442">
        <v>0</v>
      </c>
      <c r="AW442">
        <v>2</v>
      </c>
      <c r="AX442">
        <v>28927315</v>
      </c>
      <c r="AY442">
        <v>1</v>
      </c>
      <c r="AZ442">
        <v>0</v>
      </c>
      <c r="BA442">
        <v>447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X442">
        <f>Y442*Source!I103</f>
        <v>8.9280000000000026E-2</v>
      </c>
      <c r="CY442">
        <f>AB442</f>
        <v>9.24</v>
      </c>
      <c r="CZ442">
        <f>AF442</f>
        <v>1.2</v>
      </c>
      <c r="DA442">
        <f>AJ442</f>
        <v>7.7</v>
      </c>
      <c r="DB442">
        <v>0</v>
      </c>
    </row>
    <row r="443" spans="1:106" x14ac:dyDescent="0.2">
      <c r="A443">
        <f>ROW(Source!A103)</f>
        <v>103</v>
      </c>
      <c r="B443">
        <v>28925308</v>
      </c>
      <c r="C443">
        <v>28927308</v>
      </c>
      <c r="D443">
        <v>28338115</v>
      </c>
      <c r="E443">
        <v>1</v>
      </c>
      <c r="F443">
        <v>1</v>
      </c>
      <c r="G443">
        <v>1</v>
      </c>
      <c r="H443">
        <v>2</v>
      </c>
      <c r="I443" t="s">
        <v>546</v>
      </c>
      <c r="J443" t="s">
        <v>547</v>
      </c>
      <c r="K443" t="s">
        <v>548</v>
      </c>
      <c r="L443">
        <v>1368</v>
      </c>
      <c r="N443">
        <v>1011</v>
      </c>
      <c r="O443" t="s">
        <v>366</v>
      </c>
      <c r="P443" t="s">
        <v>366</v>
      </c>
      <c r="Q443">
        <v>1</v>
      </c>
      <c r="W443">
        <v>0</v>
      </c>
      <c r="X443">
        <v>-700358725</v>
      </c>
      <c r="Y443">
        <v>0.97439999999999993</v>
      </c>
      <c r="AA443">
        <v>0</v>
      </c>
      <c r="AB443">
        <v>107.18</v>
      </c>
      <c r="AC443">
        <v>0</v>
      </c>
      <c r="AD443">
        <v>0</v>
      </c>
      <c r="AE443">
        <v>0</v>
      </c>
      <c r="AF443">
        <v>13.92</v>
      </c>
      <c r="AG443">
        <v>0</v>
      </c>
      <c r="AH443">
        <v>0</v>
      </c>
      <c r="AI443">
        <v>1</v>
      </c>
      <c r="AJ443">
        <v>7.7</v>
      </c>
      <c r="AK443">
        <v>18.559999999999999</v>
      </c>
      <c r="AL443">
        <v>1</v>
      </c>
      <c r="AN443">
        <v>0</v>
      </c>
      <c r="AO443">
        <v>1</v>
      </c>
      <c r="AP443">
        <v>1</v>
      </c>
      <c r="AQ443">
        <v>0</v>
      </c>
      <c r="AR443">
        <v>0</v>
      </c>
      <c r="AS443" t="s">
        <v>719</v>
      </c>
      <c r="AT443">
        <v>2.0299999999999998</v>
      </c>
      <c r="AU443" t="s">
        <v>90</v>
      </c>
      <c r="AV443">
        <v>0</v>
      </c>
      <c r="AW443">
        <v>2</v>
      </c>
      <c r="AX443">
        <v>28927316</v>
      </c>
      <c r="AY443">
        <v>1</v>
      </c>
      <c r="AZ443">
        <v>0</v>
      </c>
      <c r="BA443">
        <v>448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CX443">
        <f>Y443*Source!I103</f>
        <v>9.7439999999999999E-2</v>
      </c>
      <c r="CY443">
        <f>AB443</f>
        <v>107.18</v>
      </c>
      <c r="CZ443">
        <f>AF443</f>
        <v>13.92</v>
      </c>
      <c r="DA443">
        <f>AJ443</f>
        <v>7.7</v>
      </c>
      <c r="DB443">
        <v>0</v>
      </c>
    </row>
    <row r="444" spans="1:106" x14ac:dyDescent="0.2">
      <c r="A444">
        <f>ROW(Source!A103)</f>
        <v>103</v>
      </c>
      <c r="B444">
        <v>28925308</v>
      </c>
      <c r="C444">
        <v>28927308</v>
      </c>
      <c r="D444">
        <v>28251479</v>
      </c>
      <c r="E444">
        <v>1</v>
      </c>
      <c r="F444">
        <v>1</v>
      </c>
      <c r="G444">
        <v>1</v>
      </c>
      <c r="H444">
        <v>3</v>
      </c>
      <c r="I444" t="s">
        <v>503</v>
      </c>
      <c r="J444" t="s">
        <v>504</v>
      </c>
      <c r="K444" t="s">
        <v>505</v>
      </c>
      <c r="L444">
        <v>1339</v>
      </c>
      <c r="N444">
        <v>1007</v>
      </c>
      <c r="O444" t="s">
        <v>742</v>
      </c>
      <c r="P444" t="s">
        <v>742</v>
      </c>
      <c r="Q444">
        <v>1</v>
      </c>
      <c r="W444">
        <v>0</v>
      </c>
      <c r="X444">
        <v>1597319531</v>
      </c>
      <c r="Y444">
        <v>0</v>
      </c>
      <c r="AA444">
        <v>45.8</v>
      </c>
      <c r="AB444">
        <v>0</v>
      </c>
      <c r="AC444">
        <v>0</v>
      </c>
      <c r="AD444">
        <v>0</v>
      </c>
      <c r="AE444">
        <v>8.7899999999999991</v>
      </c>
      <c r="AF444">
        <v>0</v>
      </c>
      <c r="AG444">
        <v>0</v>
      </c>
      <c r="AH444">
        <v>0</v>
      </c>
      <c r="AI444">
        <v>5.21</v>
      </c>
      <c r="AJ444">
        <v>1</v>
      </c>
      <c r="AK444">
        <v>1</v>
      </c>
      <c r="AL444">
        <v>1</v>
      </c>
      <c r="AN444">
        <v>0</v>
      </c>
      <c r="AO444">
        <v>1</v>
      </c>
      <c r="AP444">
        <v>1</v>
      </c>
      <c r="AQ444">
        <v>0</v>
      </c>
      <c r="AR444">
        <v>0</v>
      </c>
      <c r="AS444" t="s">
        <v>719</v>
      </c>
      <c r="AT444">
        <v>1.5</v>
      </c>
      <c r="AU444" t="s">
        <v>758</v>
      </c>
      <c r="AV444">
        <v>0</v>
      </c>
      <c r="AW444">
        <v>2</v>
      </c>
      <c r="AX444">
        <v>28927317</v>
      </c>
      <c r="AY444">
        <v>1</v>
      </c>
      <c r="AZ444">
        <v>0</v>
      </c>
      <c r="BA444">
        <v>449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CX444">
        <f>Y444*Source!I103</f>
        <v>0</v>
      </c>
      <c r="CY444">
        <f t="shared" ref="CY444:CY454" si="99">AA444</f>
        <v>45.8</v>
      </c>
      <c r="CZ444">
        <f t="shared" ref="CZ444:CZ454" si="100">AE444</f>
        <v>8.7899999999999991</v>
      </c>
      <c r="DA444">
        <f t="shared" ref="DA444:DA454" si="101">AI444</f>
        <v>5.21</v>
      </c>
      <c r="DB444">
        <v>0</v>
      </c>
    </row>
    <row r="445" spans="1:106" x14ac:dyDescent="0.2">
      <c r="A445">
        <f>ROW(Source!A103)</f>
        <v>103</v>
      </c>
      <c r="B445">
        <v>28925308</v>
      </c>
      <c r="C445">
        <v>28927308</v>
      </c>
      <c r="D445">
        <v>28251486</v>
      </c>
      <c r="E445">
        <v>1</v>
      </c>
      <c r="F445">
        <v>1</v>
      </c>
      <c r="G445">
        <v>1</v>
      </c>
      <c r="H445">
        <v>3</v>
      </c>
      <c r="I445" t="s">
        <v>506</v>
      </c>
      <c r="J445" t="s">
        <v>507</v>
      </c>
      <c r="K445" t="s">
        <v>508</v>
      </c>
      <c r="L445">
        <v>1346</v>
      </c>
      <c r="N445">
        <v>1009</v>
      </c>
      <c r="O445" t="s">
        <v>509</v>
      </c>
      <c r="P445" t="s">
        <v>509</v>
      </c>
      <c r="Q445">
        <v>1</v>
      </c>
      <c r="W445">
        <v>0</v>
      </c>
      <c r="X445">
        <v>-1411127917</v>
      </c>
      <c r="Y445">
        <v>0</v>
      </c>
      <c r="AA445">
        <v>23.29</v>
      </c>
      <c r="AB445">
        <v>0</v>
      </c>
      <c r="AC445">
        <v>0</v>
      </c>
      <c r="AD445">
        <v>0</v>
      </c>
      <c r="AE445">
        <v>4.47</v>
      </c>
      <c r="AF445">
        <v>0</v>
      </c>
      <c r="AG445">
        <v>0</v>
      </c>
      <c r="AH445">
        <v>0</v>
      </c>
      <c r="AI445">
        <v>5.21</v>
      </c>
      <c r="AJ445">
        <v>1</v>
      </c>
      <c r="AK445">
        <v>1</v>
      </c>
      <c r="AL445">
        <v>1</v>
      </c>
      <c r="AN445">
        <v>0</v>
      </c>
      <c r="AO445">
        <v>1</v>
      </c>
      <c r="AP445">
        <v>1</v>
      </c>
      <c r="AQ445">
        <v>0</v>
      </c>
      <c r="AR445">
        <v>0</v>
      </c>
      <c r="AS445" t="s">
        <v>719</v>
      </c>
      <c r="AT445">
        <v>0.45</v>
      </c>
      <c r="AU445" t="s">
        <v>758</v>
      </c>
      <c r="AV445">
        <v>0</v>
      </c>
      <c r="AW445">
        <v>2</v>
      </c>
      <c r="AX445">
        <v>28927318</v>
      </c>
      <c r="AY445">
        <v>1</v>
      </c>
      <c r="AZ445">
        <v>0</v>
      </c>
      <c r="BA445">
        <v>450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CX445">
        <f>Y445*Source!I103</f>
        <v>0</v>
      </c>
      <c r="CY445">
        <f t="shared" si="99"/>
        <v>23.29</v>
      </c>
      <c r="CZ445">
        <f t="shared" si="100"/>
        <v>4.47</v>
      </c>
      <c r="DA445">
        <f t="shared" si="101"/>
        <v>5.21</v>
      </c>
      <c r="DB445">
        <v>0</v>
      </c>
    </row>
    <row r="446" spans="1:106" x14ac:dyDescent="0.2">
      <c r="A446">
        <f>ROW(Source!A103)</f>
        <v>103</v>
      </c>
      <c r="B446">
        <v>28925308</v>
      </c>
      <c r="C446">
        <v>28927308</v>
      </c>
      <c r="D446">
        <v>28254716</v>
      </c>
      <c r="E446">
        <v>1</v>
      </c>
      <c r="F446">
        <v>1</v>
      </c>
      <c r="G446">
        <v>1</v>
      </c>
      <c r="H446">
        <v>3</v>
      </c>
      <c r="I446" t="s">
        <v>549</v>
      </c>
      <c r="J446" t="s">
        <v>550</v>
      </c>
      <c r="K446" t="s">
        <v>551</v>
      </c>
      <c r="L446">
        <v>1348</v>
      </c>
      <c r="N446">
        <v>1009</v>
      </c>
      <c r="O446" t="s">
        <v>61</v>
      </c>
      <c r="P446" t="s">
        <v>61</v>
      </c>
      <c r="Q446">
        <v>1000</v>
      </c>
      <c r="W446">
        <v>0</v>
      </c>
      <c r="X446">
        <v>-2063612885</v>
      </c>
      <c r="Y446">
        <v>0</v>
      </c>
      <c r="AA446">
        <v>61952.63</v>
      </c>
      <c r="AB446">
        <v>0</v>
      </c>
      <c r="AC446">
        <v>0</v>
      </c>
      <c r="AD446">
        <v>0</v>
      </c>
      <c r="AE446">
        <v>11891.1</v>
      </c>
      <c r="AF446">
        <v>0</v>
      </c>
      <c r="AG446">
        <v>0</v>
      </c>
      <c r="AH446">
        <v>0</v>
      </c>
      <c r="AI446">
        <v>5.21</v>
      </c>
      <c r="AJ446">
        <v>1</v>
      </c>
      <c r="AK446">
        <v>1</v>
      </c>
      <c r="AL446">
        <v>1</v>
      </c>
      <c r="AN446">
        <v>0</v>
      </c>
      <c r="AO446">
        <v>1</v>
      </c>
      <c r="AP446">
        <v>1</v>
      </c>
      <c r="AQ446">
        <v>0</v>
      </c>
      <c r="AR446">
        <v>0</v>
      </c>
      <c r="AS446" t="s">
        <v>719</v>
      </c>
      <c r="AT446">
        <v>1.4E-3</v>
      </c>
      <c r="AU446" t="s">
        <v>758</v>
      </c>
      <c r="AV446">
        <v>0</v>
      </c>
      <c r="AW446">
        <v>2</v>
      </c>
      <c r="AX446">
        <v>28927319</v>
      </c>
      <c r="AY446">
        <v>1</v>
      </c>
      <c r="AZ446">
        <v>0</v>
      </c>
      <c r="BA446">
        <v>451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CX446">
        <f>Y446*Source!I103</f>
        <v>0</v>
      </c>
      <c r="CY446">
        <f t="shared" si="99"/>
        <v>61952.63</v>
      </c>
      <c r="CZ446">
        <f t="shared" si="100"/>
        <v>11891.1</v>
      </c>
      <c r="DA446">
        <f t="shared" si="101"/>
        <v>5.21</v>
      </c>
      <c r="DB446">
        <v>0</v>
      </c>
    </row>
    <row r="447" spans="1:106" x14ac:dyDescent="0.2">
      <c r="A447">
        <f>ROW(Source!A103)</f>
        <v>103</v>
      </c>
      <c r="B447">
        <v>28925308</v>
      </c>
      <c r="C447">
        <v>28927308</v>
      </c>
      <c r="D447">
        <v>28256076</v>
      </c>
      <c r="E447">
        <v>1</v>
      </c>
      <c r="F447">
        <v>1</v>
      </c>
      <c r="G447">
        <v>1</v>
      </c>
      <c r="H447">
        <v>3</v>
      </c>
      <c r="I447" t="s">
        <v>552</v>
      </c>
      <c r="J447" t="s">
        <v>553</v>
      </c>
      <c r="K447" t="s">
        <v>554</v>
      </c>
      <c r="L447">
        <v>1348</v>
      </c>
      <c r="N447">
        <v>1009</v>
      </c>
      <c r="O447" t="s">
        <v>61</v>
      </c>
      <c r="P447" t="s">
        <v>61</v>
      </c>
      <c r="Q447">
        <v>1000</v>
      </c>
      <c r="W447">
        <v>0</v>
      </c>
      <c r="X447">
        <v>-1069540660</v>
      </c>
      <c r="Y447">
        <v>0</v>
      </c>
      <c r="AA447">
        <v>82602.36</v>
      </c>
      <c r="AB447">
        <v>0</v>
      </c>
      <c r="AC447">
        <v>0</v>
      </c>
      <c r="AD447">
        <v>0</v>
      </c>
      <c r="AE447">
        <v>15854.58</v>
      </c>
      <c r="AF447">
        <v>0</v>
      </c>
      <c r="AG447">
        <v>0</v>
      </c>
      <c r="AH447">
        <v>0</v>
      </c>
      <c r="AI447">
        <v>5.21</v>
      </c>
      <c r="AJ447">
        <v>1</v>
      </c>
      <c r="AK447">
        <v>1</v>
      </c>
      <c r="AL447">
        <v>1</v>
      </c>
      <c r="AN447">
        <v>0</v>
      </c>
      <c r="AO447">
        <v>1</v>
      </c>
      <c r="AP447">
        <v>1</v>
      </c>
      <c r="AQ447">
        <v>0</v>
      </c>
      <c r="AR447">
        <v>0</v>
      </c>
      <c r="AS447" t="s">
        <v>719</v>
      </c>
      <c r="AT447">
        <v>3.3E-3</v>
      </c>
      <c r="AU447" t="s">
        <v>758</v>
      </c>
      <c r="AV447">
        <v>0</v>
      </c>
      <c r="AW447">
        <v>2</v>
      </c>
      <c r="AX447">
        <v>28927320</v>
      </c>
      <c r="AY447">
        <v>1</v>
      </c>
      <c r="AZ447">
        <v>0</v>
      </c>
      <c r="BA447">
        <v>452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X447">
        <f>Y447*Source!I103</f>
        <v>0</v>
      </c>
      <c r="CY447">
        <f t="shared" si="99"/>
        <v>82602.36</v>
      </c>
      <c r="CZ447">
        <f t="shared" si="100"/>
        <v>15854.58</v>
      </c>
      <c r="DA447">
        <f t="shared" si="101"/>
        <v>5.21</v>
      </c>
      <c r="DB447">
        <v>0</v>
      </c>
    </row>
    <row r="448" spans="1:106" x14ac:dyDescent="0.2">
      <c r="A448">
        <f>ROW(Source!A103)</f>
        <v>103</v>
      </c>
      <c r="B448">
        <v>28925308</v>
      </c>
      <c r="C448">
        <v>28927308</v>
      </c>
      <c r="D448">
        <v>28256174</v>
      </c>
      <c r="E448">
        <v>1</v>
      </c>
      <c r="F448">
        <v>1</v>
      </c>
      <c r="G448">
        <v>1</v>
      </c>
      <c r="H448">
        <v>3</v>
      </c>
      <c r="I448" t="s">
        <v>555</v>
      </c>
      <c r="J448" t="s">
        <v>556</v>
      </c>
      <c r="K448" t="s">
        <v>557</v>
      </c>
      <c r="L448">
        <v>1348</v>
      </c>
      <c r="N448">
        <v>1009</v>
      </c>
      <c r="O448" t="s">
        <v>61</v>
      </c>
      <c r="P448" t="s">
        <v>61</v>
      </c>
      <c r="Q448">
        <v>1000</v>
      </c>
      <c r="W448">
        <v>0</v>
      </c>
      <c r="X448">
        <v>628974256</v>
      </c>
      <c r="Y448">
        <v>0</v>
      </c>
      <c r="AA448">
        <v>39968.1</v>
      </c>
      <c r="AB448">
        <v>0</v>
      </c>
      <c r="AC448">
        <v>0</v>
      </c>
      <c r="AD448">
        <v>0</v>
      </c>
      <c r="AE448">
        <v>7671.42</v>
      </c>
      <c r="AF448">
        <v>0</v>
      </c>
      <c r="AG448">
        <v>0</v>
      </c>
      <c r="AH448">
        <v>0</v>
      </c>
      <c r="AI448">
        <v>5.21</v>
      </c>
      <c r="AJ448">
        <v>1</v>
      </c>
      <c r="AK448">
        <v>1</v>
      </c>
      <c r="AL448">
        <v>1</v>
      </c>
      <c r="AN448">
        <v>0</v>
      </c>
      <c r="AO448">
        <v>1</v>
      </c>
      <c r="AP448">
        <v>1</v>
      </c>
      <c r="AQ448">
        <v>0</v>
      </c>
      <c r="AR448">
        <v>0</v>
      </c>
      <c r="AS448" t="s">
        <v>719</v>
      </c>
      <c r="AT448">
        <v>1.0000000000000001E-5</v>
      </c>
      <c r="AU448" t="s">
        <v>758</v>
      </c>
      <c r="AV448">
        <v>0</v>
      </c>
      <c r="AW448">
        <v>2</v>
      </c>
      <c r="AX448">
        <v>28927321</v>
      </c>
      <c r="AY448">
        <v>1</v>
      </c>
      <c r="AZ448">
        <v>0</v>
      </c>
      <c r="BA448">
        <v>453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CX448">
        <f>Y448*Source!I103</f>
        <v>0</v>
      </c>
      <c r="CY448">
        <f t="shared" si="99"/>
        <v>39968.1</v>
      </c>
      <c r="CZ448">
        <f t="shared" si="100"/>
        <v>7671.42</v>
      </c>
      <c r="DA448">
        <f t="shared" si="101"/>
        <v>5.21</v>
      </c>
      <c r="DB448">
        <v>0</v>
      </c>
    </row>
    <row r="449" spans="1:106" x14ac:dyDescent="0.2">
      <c r="A449">
        <f>ROW(Source!A103)</f>
        <v>103</v>
      </c>
      <c r="B449">
        <v>28925308</v>
      </c>
      <c r="C449">
        <v>28927308</v>
      </c>
      <c r="D449">
        <v>28257159</v>
      </c>
      <c r="E449">
        <v>1</v>
      </c>
      <c r="F449">
        <v>1</v>
      </c>
      <c r="G449">
        <v>1</v>
      </c>
      <c r="H449">
        <v>3</v>
      </c>
      <c r="I449" t="s">
        <v>558</v>
      </c>
      <c r="J449" t="s">
        <v>559</v>
      </c>
      <c r="K449" t="s">
        <v>560</v>
      </c>
      <c r="L449">
        <v>1348</v>
      </c>
      <c r="N449">
        <v>1009</v>
      </c>
      <c r="O449" t="s">
        <v>61</v>
      </c>
      <c r="P449" t="s">
        <v>61</v>
      </c>
      <c r="Q449">
        <v>1000</v>
      </c>
      <c r="W449">
        <v>0</v>
      </c>
      <c r="X449">
        <v>-1850711024</v>
      </c>
      <c r="Y449">
        <v>0</v>
      </c>
      <c r="AA449">
        <v>160096.47</v>
      </c>
      <c r="AB449">
        <v>0</v>
      </c>
      <c r="AC449">
        <v>0</v>
      </c>
      <c r="AD449">
        <v>0</v>
      </c>
      <c r="AE449">
        <v>30728.69</v>
      </c>
      <c r="AF449">
        <v>0</v>
      </c>
      <c r="AG449">
        <v>0</v>
      </c>
      <c r="AH449">
        <v>0</v>
      </c>
      <c r="AI449">
        <v>5.21</v>
      </c>
      <c r="AJ449">
        <v>1</v>
      </c>
      <c r="AK449">
        <v>1</v>
      </c>
      <c r="AL449">
        <v>1</v>
      </c>
      <c r="AN449">
        <v>0</v>
      </c>
      <c r="AO449">
        <v>1</v>
      </c>
      <c r="AP449">
        <v>1</v>
      </c>
      <c r="AQ449">
        <v>0</v>
      </c>
      <c r="AR449">
        <v>0</v>
      </c>
      <c r="AS449" t="s">
        <v>719</v>
      </c>
      <c r="AT449">
        <v>1E-4</v>
      </c>
      <c r="AU449" t="s">
        <v>758</v>
      </c>
      <c r="AV449">
        <v>0</v>
      </c>
      <c r="AW449">
        <v>2</v>
      </c>
      <c r="AX449">
        <v>28927322</v>
      </c>
      <c r="AY449">
        <v>1</v>
      </c>
      <c r="AZ449">
        <v>0</v>
      </c>
      <c r="BA449">
        <v>454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CX449">
        <f>Y449*Source!I103</f>
        <v>0</v>
      </c>
      <c r="CY449">
        <f t="shared" si="99"/>
        <v>160096.47</v>
      </c>
      <c r="CZ449">
        <f t="shared" si="100"/>
        <v>30728.69</v>
      </c>
      <c r="DA449">
        <f t="shared" si="101"/>
        <v>5.21</v>
      </c>
      <c r="DB449">
        <v>0</v>
      </c>
    </row>
    <row r="450" spans="1:106" x14ac:dyDescent="0.2">
      <c r="A450">
        <f>ROW(Source!A103)</f>
        <v>103</v>
      </c>
      <c r="B450">
        <v>28925308</v>
      </c>
      <c r="C450">
        <v>28927308</v>
      </c>
      <c r="D450">
        <v>28278661</v>
      </c>
      <c r="E450">
        <v>1</v>
      </c>
      <c r="F450">
        <v>1</v>
      </c>
      <c r="G450">
        <v>1</v>
      </c>
      <c r="H450">
        <v>3</v>
      </c>
      <c r="I450" t="s">
        <v>561</v>
      </c>
      <c r="J450" t="s">
        <v>562</v>
      </c>
      <c r="K450" t="s">
        <v>563</v>
      </c>
      <c r="L450">
        <v>1302</v>
      </c>
      <c r="N450">
        <v>1003</v>
      </c>
      <c r="O450" t="s">
        <v>564</v>
      </c>
      <c r="P450" t="s">
        <v>564</v>
      </c>
      <c r="Q450">
        <v>10</v>
      </c>
      <c r="W450">
        <v>0</v>
      </c>
      <c r="X450">
        <v>4483628</v>
      </c>
      <c r="Y450">
        <v>0</v>
      </c>
      <c r="AA450">
        <v>335.89</v>
      </c>
      <c r="AB450">
        <v>0</v>
      </c>
      <c r="AC450">
        <v>0</v>
      </c>
      <c r="AD450">
        <v>0</v>
      </c>
      <c r="AE450">
        <v>64.47</v>
      </c>
      <c r="AF450">
        <v>0</v>
      </c>
      <c r="AG450">
        <v>0</v>
      </c>
      <c r="AH450">
        <v>0</v>
      </c>
      <c r="AI450">
        <v>5.21</v>
      </c>
      <c r="AJ450">
        <v>1</v>
      </c>
      <c r="AK450">
        <v>1</v>
      </c>
      <c r="AL450">
        <v>1</v>
      </c>
      <c r="AN450">
        <v>0</v>
      </c>
      <c r="AO450">
        <v>1</v>
      </c>
      <c r="AP450">
        <v>1</v>
      </c>
      <c r="AQ450">
        <v>0</v>
      </c>
      <c r="AR450">
        <v>0</v>
      </c>
      <c r="AS450" t="s">
        <v>719</v>
      </c>
      <c r="AT450">
        <v>1.8700000000000001E-2</v>
      </c>
      <c r="AU450" t="s">
        <v>758</v>
      </c>
      <c r="AV450">
        <v>0</v>
      </c>
      <c r="AW450">
        <v>2</v>
      </c>
      <c r="AX450">
        <v>28927324</v>
      </c>
      <c r="AY450">
        <v>1</v>
      </c>
      <c r="AZ450">
        <v>0</v>
      </c>
      <c r="BA450">
        <v>456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CX450">
        <f>Y450*Source!I103</f>
        <v>0</v>
      </c>
      <c r="CY450">
        <f t="shared" si="99"/>
        <v>335.89</v>
      </c>
      <c r="CZ450">
        <f t="shared" si="100"/>
        <v>64.47</v>
      </c>
      <c r="DA450">
        <f t="shared" si="101"/>
        <v>5.21</v>
      </c>
      <c r="DB450">
        <v>0</v>
      </c>
    </row>
    <row r="451" spans="1:106" x14ac:dyDescent="0.2">
      <c r="A451">
        <f>ROW(Source!A103)</f>
        <v>103</v>
      </c>
      <c r="B451">
        <v>28925308</v>
      </c>
      <c r="C451">
        <v>28927308</v>
      </c>
      <c r="D451">
        <v>28279020</v>
      </c>
      <c r="E451">
        <v>1</v>
      </c>
      <c r="F451">
        <v>1</v>
      </c>
      <c r="G451">
        <v>1</v>
      </c>
      <c r="H451">
        <v>3</v>
      </c>
      <c r="I451" t="s">
        <v>565</v>
      </c>
      <c r="J451" t="s">
        <v>566</v>
      </c>
      <c r="K451" t="s">
        <v>567</v>
      </c>
      <c r="L451">
        <v>1348</v>
      </c>
      <c r="N451">
        <v>1009</v>
      </c>
      <c r="O451" t="s">
        <v>61</v>
      </c>
      <c r="P451" t="s">
        <v>61</v>
      </c>
      <c r="Q451">
        <v>1000</v>
      </c>
      <c r="W451">
        <v>0</v>
      </c>
      <c r="X451">
        <v>-936363311</v>
      </c>
      <c r="Y451">
        <v>0</v>
      </c>
      <c r="AA451">
        <v>24753.34</v>
      </c>
      <c r="AB451">
        <v>0</v>
      </c>
      <c r="AC451">
        <v>0</v>
      </c>
      <c r="AD451">
        <v>0</v>
      </c>
      <c r="AE451">
        <v>4751.12</v>
      </c>
      <c r="AF451">
        <v>0</v>
      </c>
      <c r="AG451">
        <v>0</v>
      </c>
      <c r="AH451">
        <v>0</v>
      </c>
      <c r="AI451">
        <v>5.21</v>
      </c>
      <c r="AJ451">
        <v>1</v>
      </c>
      <c r="AK451">
        <v>1</v>
      </c>
      <c r="AL451">
        <v>1</v>
      </c>
      <c r="AN451">
        <v>0</v>
      </c>
      <c r="AO451">
        <v>1</v>
      </c>
      <c r="AP451">
        <v>1</v>
      </c>
      <c r="AQ451">
        <v>0</v>
      </c>
      <c r="AR451">
        <v>0</v>
      </c>
      <c r="AS451" t="s">
        <v>719</v>
      </c>
      <c r="AT451">
        <v>3.0000000000000001E-5</v>
      </c>
      <c r="AU451" t="s">
        <v>758</v>
      </c>
      <c r="AV451">
        <v>0</v>
      </c>
      <c r="AW451">
        <v>2</v>
      </c>
      <c r="AX451">
        <v>28927325</v>
      </c>
      <c r="AY451">
        <v>1</v>
      </c>
      <c r="AZ451">
        <v>0</v>
      </c>
      <c r="BA451">
        <v>457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CX451">
        <f>Y451*Source!I103</f>
        <v>0</v>
      </c>
      <c r="CY451">
        <f t="shared" si="99"/>
        <v>24753.34</v>
      </c>
      <c r="CZ451">
        <f t="shared" si="100"/>
        <v>4751.12</v>
      </c>
      <c r="DA451">
        <f t="shared" si="101"/>
        <v>5.21</v>
      </c>
      <c r="DB451">
        <v>0</v>
      </c>
    </row>
    <row r="452" spans="1:106" x14ac:dyDescent="0.2">
      <c r="A452">
        <f>ROW(Source!A103)</f>
        <v>103</v>
      </c>
      <c r="B452">
        <v>28925308</v>
      </c>
      <c r="C452">
        <v>28927308</v>
      </c>
      <c r="D452">
        <v>28279781</v>
      </c>
      <c r="E452">
        <v>1</v>
      </c>
      <c r="F452">
        <v>1</v>
      </c>
      <c r="G452">
        <v>1</v>
      </c>
      <c r="H452">
        <v>3</v>
      </c>
      <c r="I452" t="s">
        <v>568</v>
      </c>
      <c r="J452" t="s">
        <v>569</v>
      </c>
      <c r="K452" t="s">
        <v>570</v>
      </c>
      <c r="L452">
        <v>1348</v>
      </c>
      <c r="N452">
        <v>1009</v>
      </c>
      <c r="O452" t="s">
        <v>61</v>
      </c>
      <c r="P452" t="s">
        <v>61</v>
      </c>
      <c r="Q452">
        <v>1000</v>
      </c>
      <c r="W452">
        <v>0</v>
      </c>
      <c r="X452">
        <v>1261042718</v>
      </c>
      <c r="Y452">
        <v>0</v>
      </c>
      <c r="AA452">
        <v>32544.58</v>
      </c>
      <c r="AB452">
        <v>0</v>
      </c>
      <c r="AC452">
        <v>0</v>
      </c>
      <c r="AD452">
        <v>0</v>
      </c>
      <c r="AE452">
        <v>6246.56</v>
      </c>
      <c r="AF452">
        <v>0</v>
      </c>
      <c r="AG452">
        <v>0</v>
      </c>
      <c r="AH452">
        <v>0</v>
      </c>
      <c r="AI452">
        <v>5.21</v>
      </c>
      <c r="AJ452">
        <v>1</v>
      </c>
      <c r="AK452">
        <v>1</v>
      </c>
      <c r="AL452">
        <v>1</v>
      </c>
      <c r="AN452">
        <v>0</v>
      </c>
      <c r="AO452">
        <v>1</v>
      </c>
      <c r="AP452">
        <v>1</v>
      </c>
      <c r="AQ452">
        <v>0</v>
      </c>
      <c r="AR452">
        <v>0</v>
      </c>
      <c r="AS452" t="s">
        <v>719</v>
      </c>
      <c r="AT452">
        <v>1.9400000000000001E-3</v>
      </c>
      <c r="AU452" t="s">
        <v>758</v>
      </c>
      <c r="AV452">
        <v>0</v>
      </c>
      <c r="AW452">
        <v>2</v>
      </c>
      <c r="AX452">
        <v>28927326</v>
      </c>
      <c r="AY452">
        <v>1</v>
      </c>
      <c r="AZ452">
        <v>0</v>
      </c>
      <c r="BA452">
        <v>458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CX452">
        <f>Y452*Source!I103</f>
        <v>0</v>
      </c>
      <c r="CY452">
        <f t="shared" si="99"/>
        <v>32544.58</v>
      </c>
      <c r="CZ452">
        <f t="shared" si="100"/>
        <v>6246.56</v>
      </c>
      <c r="DA452">
        <f t="shared" si="101"/>
        <v>5.21</v>
      </c>
      <c r="DB452">
        <v>0</v>
      </c>
    </row>
    <row r="453" spans="1:106" x14ac:dyDescent="0.2">
      <c r="A453">
        <f>ROW(Source!A103)</f>
        <v>103</v>
      </c>
      <c r="B453">
        <v>28925308</v>
      </c>
      <c r="C453">
        <v>28927308</v>
      </c>
      <c r="D453">
        <v>28291530</v>
      </c>
      <c r="E453">
        <v>1</v>
      </c>
      <c r="F453">
        <v>1</v>
      </c>
      <c r="G453">
        <v>1</v>
      </c>
      <c r="H453">
        <v>3</v>
      </c>
      <c r="I453" t="s">
        <v>571</v>
      </c>
      <c r="J453" t="s">
        <v>572</v>
      </c>
      <c r="K453" t="s">
        <v>573</v>
      </c>
      <c r="L453">
        <v>1348</v>
      </c>
      <c r="N453">
        <v>1009</v>
      </c>
      <c r="O453" t="s">
        <v>61</v>
      </c>
      <c r="P453" t="s">
        <v>61</v>
      </c>
      <c r="Q453">
        <v>1000</v>
      </c>
      <c r="W453">
        <v>0</v>
      </c>
      <c r="X453">
        <v>1741082987</v>
      </c>
      <c r="Y453">
        <v>0</v>
      </c>
      <c r="AA453">
        <v>65442.03</v>
      </c>
      <c r="AB453">
        <v>0</v>
      </c>
      <c r="AC453">
        <v>0</v>
      </c>
      <c r="AD453">
        <v>0</v>
      </c>
      <c r="AE453">
        <v>12560.85</v>
      </c>
      <c r="AF453">
        <v>0</v>
      </c>
      <c r="AG453">
        <v>0</v>
      </c>
      <c r="AH453">
        <v>0</v>
      </c>
      <c r="AI453">
        <v>5.21</v>
      </c>
      <c r="AJ453">
        <v>1</v>
      </c>
      <c r="AK453">
        <v>1</v>
      </c>
      <c r="AL453">
        <v>1</v>
      </c>
      <c r="AN453">
        <v>0</v>
      </c>
      <c r="AO453">
        <v>1</v>
      </c>
      <c r="AP453">
        <v>1</v>
      </c>
      <c r="AQ453">
        <v>0</v>
      </c>
      <c r="AR453">
        <v>0</v>
      </c>
      <c r="AS453" t="s">
        <v>719</v>
      </c>
      <c r="AT453">
        <v>3.1E-4</v>
      </c>
      <c r="AU453" t="s">
        <v>758</v>
      </c>
      <c r="AV453">
        <v>0</v>
      </c>
      <c r="AW453">
        <v>2</v>
      </c>
      <c r="AX453">
        <v>28927327</v>
      </c>
      <c r="AY453">
        <v>1</v>
      </c>
      <c r="AZ453">
        <v>0</v>
      </c>
      <c r="BA453">
        <v>459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CX453">
        <f>Y453*Source!I103</f>
        <v>0</v>
      </c>
      <c r="CY453">
        <f t="shared" si="99"/>
        <v>65442.03</v>
      </c>
      <c r="CZ453">
        <f t="shared" si="100"/>
        <v>12560.85</v>
      </c>
      <c r="DA453">
        <f t="shared" si="101"/>
        <v>5.21</v>
      </c>
      <c r="DB453">
        <v>0</v>
      </c>
    </row>
    <row r="454" spans="1:106" x14ac:dyDescent="0.2">
      <c r="A454">
        <f>ROW(Source!A103)</f>
        <v>103</v>
      </c>
      <c r="B454">
        <v>28925308</v>
      </c>
      <c r="C454">
        <v>28927308</v>
      </c>
      <c r="D454">
        <v>28292790</v>
      </c>
      <c r="E454">
        <v>1</v>
      </c>
      <c r="F454">
        <v>1</v>
      </c>
      <c r="G454">
        <v>1</v>
      </c>
      <c r="H454">
        <v>3</v>
      </c>
      <c r="I454" t="s">
        <v>574</v>
      </c>
      <c r="J454" t="s">
        <v>575</v>
      </c>
      <c r="K454" t="s">
        <v>576</v>
      </c>
      <c r="L454">
        <v>1348</v>
      </c>
      <c r="N454">
        <v>1009</v>
      </c>
      <c r="O454" t="s">
        <v>61</v>
      </c>
      <c r="P454" t="s">
        <v>61</v>
      </c>
      <c r="Q454">
        <v>1000</v>
      </c>
      <c r="W454">
        <v>0</v>
      </c>
      <c r="X454">
        <v>-296986458</v>
      </c>
      <c r="Y454">
        <v>0</v>
      </c>
      <c r="AA454">
        <v>58088.53</v>
      </c>
      <c r="AB454">
        <v>0</v>
      </c>
      <c r="AC454">
        <v>0</v>
      </c>
      <c r="AD454">
        <v>0</v>
      </c>
      <c r="AE454">
        <v>11149.43</v>
      </c>
      <c r="AF454">
        <v>0</v>
      </c>
      <c r="AG454">
        <v>0</v>
      </c>
      <c r="AH454">
        <v>0</v>
      </c>
      <c r="AI454">
        <v>5.21</v>
      </c>
      <c r="AJ454">
        <v>1</v>
      </c>
      <c r="AK454">
        <v>1</v>
      </c>
      <c r="AL454">
        <v>1</v>
      </c>
      <c r="AN454">
        <v>0</v>
      </c>
      <c r="AO454">
        <v>1</v>
      </c>
      <c r="AP454">
        <v>1</v>
      </c>
      <c r="AQ454">
        <v>0</v>
      </c>
      <c r="AR454">
        <v>0</v>
      </c>
      <c r="AS454" t="s">
        <v>719</v>
      </c>
      <c r="AT454">
        <v>5.9999999999999995E-4</v>
      </c>
      <c r="AU454" t="s">
        <v>758</v>
      </c>
      <c r="AV454">
        <v>0</v>
      </c>
      <c r="AW454">
        <v>2</v>
      </c>
      <c r="AX454">
        <v>28927328</v>
      </c>
      <c r="AY454">
        <v>1</v>
      </c>
      <c r="AZ454">
        <v>0</v>
      </c>
      <c r="BA454">
        <v>460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CX454">
        <f>Y454*Source!I103</f>
        <v>0</v>
      </c>
      <c r="CY454">
        <f t="shared" si="99"/>
        <v>58088.53</v>
      </c>
      <c r="CZ454">
        <f t="shared" si="100"/>
        <v>11149.43</v>
      </c>
      <c r="DA454">
        <f t="shared" si="101"/>
        <v>5.21</v>
      </c>
      <c r="DB454">
        <v>0</v>
      </c>
    </row>
    <row r="455" spans="1:106" x14ac:dyDescent="0.2">
      <c r="A455">
        <f>ROW(Source!A104)</f>
        <v>104</v>
      </c>
      <c r="B455">
        <v>28925307</v>
      </c>
      <c r="C455">
        <v>28927754</v>
      </c>
      <c r="D455">
        <v>28425676</v>
      </c>
      <c r="E455">
        <v>1</v>
      </c>
      <c r="F455">
        <v>1</v>
      </c>
      <c r="G455">
        <v>1</v>
      </c>
      <c r="H455">
        <v>1</v>
      </c>
      <c r="I455" t="s">
        <v>536</v>
      </c>
      <c r="J455" t="s">
        <v>719</v>
      </c>
      <c r="K455" t="s">
        <v>537</v>
      </c>
      <c r="L455">
        <v>1191</v>
      </c>
      <c r="N455">
        <v>1013</v>
      </c>
      <c r="O455" t="s">
        <v>360</v>
      </c>
      <c r="P455" t="s">
        <v>360</v>
      </c>
      <c r="Q455">
        <v>1</v>
      </c>
      <c r="W455">
        <v>0</v>
      </c>
      <c r="X455">
        <v>-1853062777</v>
      </c>
      <c r="Y455">
        <v>118.8</v>
      </c>
      <c r="AA455">
        <v>0</v>
      </c>
      <c r="AB455">
        <v>0</v>
      </c>
      <c r="AC455">
        <v>0</v>
      </c>
      <c r="AD455">
        <v>8.59</v>
      </c>
      <c r="AE455">
        <v>0</v>
      </c>
      <c r="AF455">
        <v>0</v>
      </c>
      <c r="AG455">
        <v>0</v>
      </c>
      <c r="AH455">
        <v>8.59</v>
      </c>
      <c r="AI455">
        <v>1</v>
      </c>
      <c r="AJ455">
        <v>1</v>
      </c>
      <c r="AK455">
        <v>1</v>
      </c>
      <c r="AL455">
        <v>1</v>
      </c>
      <c r="AN455">
        <v>0</v>
      </c>
      <c r="AO455">
        <v>1</v>
      </c>
      <c r="AP455">
        <v>1</v>
      </c>
      <c r="AQ455">
        <v>0</v>
      </c>
      <c r="AR455">
        <v>0</v>
      </c>
      <c r="AS455" t="s">
        <v>719</v>
      </c>
      <c r="AT455">
        <v>198</v>
      </c>
      <c r="AU455" t="s">
        <v>99</v>
      </c>
      <c r="AV455">
        <v>1</v>
      </c>
      <c r="AW455">
        <v>2</v>
      </c>
      <c r="AX455">
        <v>28927755</v>
      </c>
      <c r="AY455">
        <v>1</v>
      </c>
      <c r="AZ455">
        <v>0</v>
      </c>
      <c r="BA455">
        <v>461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CX455">
        <f>Y455*Source!I104</f>
        <v>192.45600000000002</v>
      </c>
      <c r="CY455">
        <f>AD455</f>
        <v>8.59</v>
      </c>
      <c r="CZ455">
        <f>AH455</f>
        <v>8.59</v>
      </c>
      <c r="DA455">
        <f>AL455</f>
        <v>1</v>
      </c>
      <c r="DB455">
        <v>0</v>
      </c>
    </row>
    <row r="456" spans="1:106" x14ac:dyDescent="0.2">
      <c r="A456">
        <f>ROW(Source!A104)</f>
        <v>104</v>
      </c>
      <c r="B456">
        <v>28925307</v>
      </c>
      <c r="C456">
        <v>28927754</v>
      </c>
      <c r="D456">
        <v>28419515</v>
      </c>
      <c r="E456">
        <v>1</v>
      </c>
      <c r="F456">
        <v>1</v>
      </c>
      <c r="G456">
        <v>1</v>
      </c>
      <c r="H456">
        <v>1</v>
      </c>
      <c r="I456" t="s">
        <v>361</v>
      </c>
      <c r="J456" t="s">
        <v>719</v>
      </c>
      <c r="K456" t="s">
        <v>362</v>
      </c>
      <c r="L456">
        <v>1191</v>
      </c>
      <c r="N456">
        <v>1013</v>
      </c>
      <c r="O456" t="s">
        <v>360</v>
      </c>
      <c r="P456" t="s">
        <v>360</v>
      </c>
      <c r="Q456">
        <v>1</v>
      </c>
      <c r="W456">
        <v>0</v>
      </c>
      <c r="X456">
        <v>-383101862</v>
      </c>
      <c r="Y456">
        <v>30.08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1</v>
      </c>
      <c r="AJ456">
        <v>1</v>
      </c>
      <c r="AK456">
        <v>1</v>
      </c>
      <c r="AL456">
        <v>1</v>
      </c>
      <c r="AN456">
        <v>0</v>
      </c>
      <c r="AO456">
        <v>1</v>
      </c>
      <c r="AP456">
        <v>0</v>
      </c>
      <c r="AQ456">
        <v>0</v>
      </c>
      <c r="AR456">
        <v>0</v>
      </c>
      <c r="AS456" t="s">
        <v>719</v>
      </c>
      <c r="AT456">
        <v>30.08</v>
      </c>
      <c r="AU456" t="s">
        <v>719</v>
      </c>
      <c r="AV456">
        <v>2</v>
      </c>
      <c r="AW456">
        <v>2</v>
      </c>
      <c r="AX456">
        <v>28927756</v>
      </c>
      <c r="AY456">
        <v>1</v>
      </c>
      <c r="AZ456">
        <v>2048</v>
      </c>
      <c r="BA456">
        <v>462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CX456">
        <f>Y456*Source!I104</f>
        <v>48.729599999999998</v>
      </c>
      <c r="CY456">
        <f>AD456</f>
        <v>0</v>
      </c>
      <c r="CZ456">
        <f>AH456</f>
        <v>0</v>
      </c>
      <c r="DA456">
        <f>AL456</f>
        <v>1</v>
      </c>
      <c r="DB456">
        <v>0</v>
      </c>
    </row>
    <row r="457" spans="1:106" x14ac:dyDescent="0.2">
      <c r="A457">
        <f>ROW(Source!A104)</f>
        <v>104</v>
      </c>
      <c r="B457">
        <v>28925307</v>
      </c>
      <c r="C457">
        <v>28927754</v>
      </c>
      <c r="D457">
        <v>28336675</v>
      </c>
      <c r="E457">
        <v>1</v>
      </c>
      <c r="F457">
        <v>1</v>
      </c>
      <c r="G457">
        <v>1</v>
      </c>
      <c r="H457">
        <v>2</v>
      </c>
      <c r="I457" t="s">
        <v>540</v>
      </c>
      <c r="J457" t="s">
        <v>541</v>
      </c>
      <c r="K457" t="s">
        <v>542</v>
      </c>
      <c r="L457">
        <v>1368</v>
      </c>
      <c r="N457">
        <v>1011</v>
      </c>
      <c r="O457" t="s">
        <v>366</v>
      </c>
      <c r="P457" t="s">
        <v>366</v>
      </c>
      <c r="Q457">
        <v>1</v>
      </c>
      <c r="W457">
        <v>0</v>
      </c>
      <c r="X457">
        <v>903590057</v>
      </c>
      <c r="Y457">
        <v>15.042</v>
      </c>
      <c r="AA457">
        <v>0</v>
      </c>
      <c r="AB457">
        <v>112.77</v>
      </c>
      <c r="AC457">
        <v>11.84</v>
      </c>
      <c r="AD457">
        <v>0</v>
      </c>
      <c r="AE457">
        <v>0</v>
      </c>
      <c r="AF457">
        <v>112.77</v>
      </c>
      <c r="AG457">
        <v>11.84</v>
      </c>
      <c r="AH457">
        <v>0</v>
      </c>
      <c r="AI457">
        <v>1</v>
      </c>
      <c r="AJ457">
        <v>1</v>
      </c>
      <c r="AK457">
        <v>1</v>
      </c>
      <c r="AL457">
        <v>1</v>
      </c>
      <c r="AN457">
        <v>0</v>
      </c>
      <c r="AO457">
        <v>1</v>
      </c>
      <c r="AP457">
        <v>1</v>
      </c>
      <c r="AQ457">
        <v>0</v>
      </c>
      <c r="AR457">
        <v>0</v>
      </c>
      <c r="AS457" t="s">
        <v>719</v>
      </c>
      <c r="AT457">
        <v>25.07</v>
      </c>
      <c r="AU457" t="s">
        <v>99</v>
      </c>
      <c r="AV457">
        <v>0</v>
      </c>
      <c r="AW457">
        <v>2</v>
      </c>
      <c r="AX457">
        <v>28927757</v>
      </c>
      <c r="AY457">
        <v>1</v>
      </c>
      <c r="AZ457">
        <v>0</v>
      </c>
      <c r="BA457">
        <v>463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CX457">
        <f>Y457*Source!I104</f>
        <v>24.368040000000001</v>
      </c>
      <c r="CY457">
        <f>AB457</f>
        <v>112.77</v>
      </c>
      <c r="CZ457">
        <f>AF457</f>
        <v>112.77</v>
      </c>
      <c r="DA457">
        <f>AJ457</f>
        <v>1</v>
      </c>
      <c r="DB457">
        <v>0</v>
      </c>
    </row>
    <row r="458" spans="1:106" x14ac:dyDescent="0.2">
      <c r="A458">
        <f>ROW(Source!A104)</f>
        <v>104</v>
      </c>
      <c r="B458">
        <v>28925307</v>
      </c>
      <c r="C458">
        <v>28927754</v>
      </c>
      <c r="D458">
        <v>28337559</v>
      </c>
      <c r="E458">
        <v>1</v>
      </c>
      <c r="F458">
        <v>1</v>
      </c>
      <c r="G458">
        <v>1</v>
      </c>
      <c r="H458">
        <v>2</v>
      </c>
      <c r="I458" t="s">
        <v>577</v>
      </c>
      <c r="J458" t="s">
        <v>578</v>
      </c>
      <c r="K458" t="s">
        <v>579</v>
      </c>
      <c r="L458">
        <v>1368</v>
      </c>
      <c r="N458">
        <v>1011</v>
      </c>
      <c r="O458" t="s">
        <v>366</v>
      </c>
      <c r="P458" t="s">
        <v>366</v>
      </c>
      <c r="Q458">
        <v>1</v>
      </c>
      <c r="W458">
        <v>0</v>
      </c>
      <c r="X458">
        <v>1511014073</v>
      </c>
      <c r="Y458">
        <v>2.9940000000000002</v>
      </c>
      <c r="AA458">
        <v>0</v>
      </c>
      <c r="AB458">
        <v>298.48</v>
      </c>
      <c r="AC458">
        <v>10.130000000000001</v>
      </c>
      <c r="AD458">
        <v>0</v>
      </c>
      <c r="AE458">
        <v>0</v>
      </c>
      <c r="AF458">
        <v>298.48</v>
      </c>
      <c r="AG458">
        <v>10.130000000000001</v>
      </c>
      <c r="AH458">
        <v>0</v>
      </c>
      <c r="AI458">
        <v>1</v>
      </c>
      <c r="AJ458">
        <v>1</v>
      </c>
      <c r="AK458">
        <v>1</v>
      </c>
      <c r="AL458">
        <v>1</v>
      </c>
      <c r="AN458">
        <v>0</v>
      </c>
      <c r="AO458">
        <v>1</v>
      </c>
      <c r="AP458">
        <v>1</v>
      </c>
      <c r="AQ458">
        <v>0</v>
      </c>
      <c r="AR458">
        <v>0</v>
      </c>
      <c r="AS458" t="s">
        <v>719</v>
      </c>
      <c r="AT458">
        <v>4.99</v>
      </c>
      <c r="AU458" t="s">
        <v>99</v>
      </c>
      <c r="AV458">
        <v>0</v>
      </c>
      <c r="AW458">
        <v>2</v>
      </c>
      <c r="AX458">
        <v>28927758</v>
      </c>
      <c r="AY458">
        <v>1</v>
      </c>
      <c r="AZ458">
        <v>0</v>
      </c>
      <c r="BA458">
        <v>464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CX458">
        <f>Y458*Source!I104</f>
        <v>4.8502800000000006</v>
      </c>
      <c r="CY458">
        <f>AB458</f>
        <v>298.48</v>
      </c>
      <c r="CZ458">
        <f>AF458</f>
        <v>298.48</v>
      </c>
      <c r="DA458">
        <f>AJ458</f>
        <v>1</v>
      </c>
      <c r="DB458">
        <v>0</v>
      </c>
    </row>
    <row r="459" spans="1:106" x14ac:dyDescent="0.2">
      <c r="A459">
        <f>ROW(Source!A104)</f>
        <v>104</v>
      </c>
      <c r="B459">
        <v>28925307</v>
      </c>
      <c r="C459">
        <v>28927754</v>
      </c>
      <c r="D459">
        <v>28337857</v>
      </c>
      <c r="E459">
        <v>1</v>
      </c>
      <c r="F459">
        <v>1</v>
      </c>
      <c r="G459">
        <v>1</v>
      </c>
      <c r="H459">
        <v>2</v>
      </c>
      <c r="I459" t="s">
        <v>488</v>
      </c>
      <c r="J459" t="s">
        <v>489</v>
      </c>
      <c r="K459" t="s">
        <v>490</v>
      </c>
      <c r="L459">
        <v>1368</v>
      </c>
      <c r="N459">
        <v>1011</v>
      </c>
      <c r="O459" t="s">
        <v>366</v>
      </c>
      <c r="P459" t="s">
        <v>366</v>
      </c>
      <c r="Q459">
        <v>1</v>
      </c>
      <c r="W459">
        <v>0</v>
      </c>
      <c r="X459">
        <v>-2019686133</v>
      </c>
      <c r="Y459">
        <v>1.2E-2</v>
      </c>
      <c r="AA459">
        <v>0</v>
      </c>
      <c r="AB459">
        <v>127.86</v>
      </c>
      <c r="AC459">
        <v>11.84</v>
      </c>
      <c r="AD459">
        <v>0</v>
      </c>
      <c r="AE459">
        <v>0</v>
      </c>
      <c r="AF459">
        <v>127.86</v>
      </c>
      <c r="AG459">
        <v>11.84</v>
      </c>
      <c r="AH459">
        <v>0</v>
      </c>
      <c r="AI459">
        <v>1</v>
      </c>
      <c r="AJ459">
        <v>1</v>
      </c>
      <c r="AK459">
        <v>1</v>
      </c>
      <c r="AL459">
        <v>1</v>
      </c>
      <c r="AN459">
        <v>0</v>
      </c>
      <c r="AO459">
        <v>1</v>
      </c>
      <c r="AP459">
        <v>1</v>
      </c>
      <c r="AQ459">
        <v>0</v>
      </c>
      <c r="AR459">
        <v>0</v>
      </c>
      <c r="AS459" t="s">
        <v>719</v>
      </c>
      <c r="AT459">
        <v>0.02</v>
      </c>
      <c r="AU459" t="s">
        <v>99</v>
      </c>
      <c r="AV459">
        <v>0</v>
      </c>
      <c r="AW459">
        <v>2</v>
      </c>
      <c r="AX459">
        <v>28927759</v>
      </c>
      <c r="AY459">
        <v>1</v>
      </c>
      <c r="AZ459">
        <v>0</v>
      </c>
      <c r="BA459">
        <v>465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CX459">
        <f>Y459*Source!I104</f>
        <v>1.9440000000000002E-2</v>
      </c>
      <c r="CY459">
        <f>AB459</f>
        <v>127.86</v>
      </c>
      <c r="CZ459">
        <f>AF459</f>
        <v>127.86</v>
      </c>
      <c r="DA459">
        <f>AJ459</f>
        <v>1</v>
      </c>
      <c r="DB459">
        <v>0</v>
      </c>
    </row>
    <row r="460" spans="1:106" x14ac:dyDescent="0.2">
      <c r="A460">
        <f>ROW(Source!A104)</f>
        <v>104</v>
      </c>
      <c r="B460">
        <v>28925307</v>
      </c>
      <c r="C460">
        <v>28927754</v>
      </c>
      <c r="D460">
        <v>28337866</v>
      </c>
      <c r="E460">
        <v>1</v>
      </c>
      <c r="F460">
        <v>1</v>
      </c>
      <c r="G460">
        <v>1</v>
      </c>
      <c r="H460">
        <v>2</v>
      </c>
      <c r="I460" t="s">
        <v>491</v>
      </c>
      <c r="J460" t="s">
        <v>492</v>
      </c>
      <c r="K460" t="s">
        <v>493</v>
      </c>
      <c r="L460">
        <v>1368</v>
      </c>
      <c r="N460">
        <v>1011</v>
      </c>
      <c r="O460" t="s">
        <v>366</v>
      </c>
      <c r="P460" t="s">
        <v>366</v>
      </c>
      <c r="Q460">
        <v>1</v>
      </c>
      <c r="W460">
        <v>0</v>
      </c>
      <c r="X460">
        <v>1232549298</v>
      </c>
      <c r="Y460">
        <v>1.2E-2</v>
      </c>
      <c r="AA460">
        <v>0</v>
      </c>
      <c r="AB460">
        <v>12</v>
      </c>
      <c r="AC460">
        <v>0</v>
      </c>
      <c r="AD460">
        <v>0</v>
      </c>
      <c r="AE460">
        <v>0</v>
      </c>
      <c r="AF460">
        <v>12</v>
      </c>
      <c r="AG460">
        <v>0</v>
      </c>
      <c r="AH460">
        <v>0</v>
      </c>
      <c r="AI460">
        <v>1</v>
      </c>
      <c r="AJ460">
        <v>1</v>
      </c>
      <c r="AK460">
        <v>1</v>
      </c>
      <c r="AL460">
        <v>1</v>
      </c>
      <c r="AN460">
        <v>0</v>
      </c>
      <c r="AO460">
        <v>1</v>
      </c>
      <c r="AP460">
        <v>1</v>
      </c>
      <c r="AQ460">
        <v>0</v>
      </c>
      <c r="AR460">
        <v>0</v>
      </c>
      <c r="AS460" t="s">
        <v>719</v>
      </c>
      <c r="AT460">
        <v>0.02</v>
      </c>
      <c r="AU460" t="s">
        <v>99</v>
      </c>
      <c r="AV460">
        <v>0</v>
      </c>
      <c r="AW460">
        <v>2</v>
      </c>
      <c r="AX460">
        <v>28927760</v>
      </c>
      <c r="AY460">
        <v>1</v>
      </c>
      <c r="AZ460">
        <v>0</v>
      </c>
      <c r="BA460">
        <v>466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CX460">
        <f>Y460*Source!I104</f>
        <v>1.9440000000000002E-2</v>
      </c>
      <c r="CY460">
        <f>AB460</f>
        <v>12</v>
      </c>
      <c r="CZ460">
        <f>AF460</f>
        <v>12</v>
      </c>
      <c r="DA460">
        <f>AJ460</f>
        <v>1</v>
      </c>
      <c r="DB460">
        <v>0</v>
      </c>
    </row>
    <row r="461" spans="1:106" x14ac:dyDescent="0.2">
      <c r="A461">
        <f>ROW(Source!A104)</f>
        <v>104</v>
      </c>
      <c r="B461">
        <v>28925307</v>
      </c>
      <c r="C461">
        <v>28927754</v>
      </c>
      <c r="D461">
        <v>28338136</v>
      </c>
      <c r="E461">
        <v>1</v>
      </c>
      <c r="F461">
        <v>1</v>
      </c>
      <c r="G461">
        <v>1</v>
      </c>
      <c r="H461">
        <v>2</v>
      </c>
      <c r="I461" t="s">
        <v>401</v>
      </c>
      <c r="J461" t="s">
        <v>402</v>
      </c>
      <c r="K461" t="s">
        <v>403</v>
      </c>
      <c r="L461">
        <v>1368</v>
      </c>
      <c r="N461">
        <v>1011</v>
      </c>
      <c r="O461" t="s">
        <v>366</v>
      </c>
      <c r="P461" t="s">
        <v>366</v>
      </c>
      <c r="Q461">
        <v>1</v>
      </c>
      <c r="W461">
        <v>0</v>
      </c>
      <c r="X461">
        <v>-1277097320</v>
      </c>
      <c r="Y461">
        <v>34.007999999999996</v>
      </c>
      <c r="AA461">
        <v>0</v>
      </c>
      <c r="AB461">
        <v>8.68</v>
      </c>
      <c r="AC461">
        <v>0</v>
      </c>
      <c r="AD461">
        <v>0</v>
      </c>
      <c r="AE461">
        <v>0</v>
      </c>
      <c r="AF461">
        <v>8.68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N461">
        <v>0</v>
      </c>
      <c r="AO461">
        <v>1</v>
      </c>
      <c r="AP461">
        <v>1</v>
      </c>
      <c r="AQ461">
        <v>0</v>
      </c>
      <c r="AR461">
        <v>0</v>
      </c>
      <c r="AS461" t="s">
        <v>719</v>
      </c>
      <c r="AT461">
        <v>56.68</v>
      </c>
      <c r="AU461" t="s">
        <v>99</v>
      </c>
      <c r="AV461">
        <v>0</v>
      </c>
      <c r="AW461">
        <v>2</v>
      </c>
      <c r="AX461">
        <v>28927761</v>
      </c>
      <c r="AY461">
        <v>1</v>
      </c>
      <c r="AZ461">
        <v>0</v>
      </c>
      <c r="BA461">
        <v>467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X461">
        <f>Y461*Source!I104</f>
        <v>55.092959999999998</v>
      </c>
      <c r="CY461">
        <f>AB461</f>
        <v>8.68</v>
      </c>
      <c r="CZ461">
        <f>AF461</f>
        <v>8.68</v>
      </c>
      <c r="DA461">
        <f>AJ461</f>
        <v>1</v>
      </c>
      <c r="DB461">
        <v>0</v>
      </c>
    </row>
    <row r="462" spans="1:106" x14ac:dyDescent="0.2">
      <c r="A462">
        <f>ROW(Source!A104)</f>
        <v>104</v>
      </c>
      <c r="B462">
        <v>28925307</v>
      </c>
      <c r="C462">
        <v>28927754</v>
      </c>
      <c r="D462">
        <v>28251460</v>
      </c>
      <c r="E462">
        <v>1</v>
      </c>
      <c r="F462">
        <v>1</v>
      </c>
      <c r="G462">
        <v>1</v>
      </c>
      <c r="H462">
        <v>3</v>
      </c>
      <c r="I462" t="s">
        <v>580</v>
      </c>
      <c r="J462" t="s">
        <v>581</v>
      </c>
      <c r="K462" t="s">
        <v>582</v>
      </c>
      <c r="L462">
        <v>1339</v>
      </c>
      <c r="N462">
        <v>1007</v>
      </c>
      <c r="O462" t="s">
        <v>742</v>
      </c>
      <c r="P462" t="s">
        <v>742</v>
      </c>
      <c r="Q462">
        <v>1</v>
      </c>
      <c r="W462">
        <v>0</v>
      </c>
      <c r="X462">
        <v>225732944</v>
      </c>
      <c r="Y462">
        <v>0</v>
      </c>
      <c r="AA462">
        <v>37.159999999999997</v>
      </c>
      <c r="AB462">
        <v>0</v>
      </c>
      <c r="AC462">
        <v>0</v>
      </c>
      <c r="AD462">
        <v>0</v>
      </c>
      <c r="AE462">
        <v>37.159999999999997</v>
      </c>
      <c r="AF462">
        <v>0</v>
      </c>
      <c r="AG462">
        <v>0</v>
      </c>
      <c r="AH462">
        <v>0</v>
      </c>
      <c r="AI462">
        <v>1</v>
      </c>
      <c r="AJ462">
        <v>1</v>
      </c>
      <c r="AK462">
        <v>1</v>
      </c>
      <c r="AL462">
        <v>1</v>
      </c>
      <c r="AN462">
        <v>0</v>
      </c>
      <c r="AO462">
        <v>1</v>
      </c>
      <c r="AP462">
        <v>1</v>
      </c>
      <c r="AQ462">
        <v>0</v>
      </c>
      <c r="AR462">
        <v>0</v>
      </c>
      <c r="AS462" t="s">
        <v>719</v>
      </c>
      <c r="AT462">
        <v>1.2</v>
      </c>
      <c r="AU462" t="s">
        <v>758</v>
      </c>
      <c r="AV462">
        <v>0</v>
      </c>
      <c r="AW462">
        <v>2</v>
      </c>
      <c r="AX462">
        <v>28927762</v>
      </c>
      <c r="AY462">
        <v>1</v>
      </c>
      <c r="AZ462">
        <v>0</v>
      </c>
      <c r="BA462">
        <v>468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CX462">
        <f>Y462*Source!I104</f>
        <v>0</v>
      </c>
      <c r="CY462">
        <f t="shared" ref="CY462:CY467" si="102">AA462</f>
        <v>37.159999999999997</v>
      </c>
      <c r="CZ462">
        <f t="shared" ref="CZ462:CZ467" si="103">AE462</f>
        <v>37.159999999999997</v>
      </c>
      <c r="DA462">
        <f t="shared" ref="DA462:DA467" si="104">AI462</f>
        <v>1</v>
      </c>
      <c r="DB462">
        <v>0</v>
      </c>
    </row>
    <row r="463" spans="1:106" x14ac:dyDescent="0.2">
      <c r="A463">
        <f>ROW(Source!A104)</f>
        <v>104</v>
      </c>
      <c r="B463">
        <v>28925307</v>
      </c>
      <c r="C463">
        <v>28927754</v>
      </c>
      <c r="D463">
        <v>28251479</v>
      </c>
      <c r="E463">
        <v>1</v>
      </c>
      <c r="F463">
        <v>1</v>
      </c>
      <c r="G463">
        <v>1</v>
      </c>
      <c r="H463">
        <v>3</v>
      </c>
      <c r="I463" t="s">
        <v>503</v>
      </c>
      <c r="J463" t="s">
        <v>504</v>
      </c>
      <c r="K463" t="s">
        <v>505</v>
      </c>
      <c r="L463">
        <v>1339</v>
      </c>
      <c r="N463">
        <v>1007</v>
      </c>
      <c r="O463" t="s">
        <v>742</v>
      </c>
      <c r="P463" t="s">
        <v>742</v>
      </c>
      <c r="Q463">
        <v>1</v>
      </c>
      <c r="W463">
        <v>0</v>
      </c>
      <c r="X463">
        <v>1597319531</v>
      </c>
      <c r="Y463">
        <v>0</v>
      </c>
      <c r="AA463">
        <v>8.7899999999999991</v>
      </c>
      <c r="AB463">
        <v>0</v>
      </c>
      <c r="AC463">
        <v>0</v>
      </c>
      <c r="AD463">
        <v>0</v>
      </c>
      <c r="AE463">
        <v>8.7899999999999991</v>
      </c>
      <c r="AF463">
        <v>0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N463">
        <v>0</v>
      </c>
      <c r="AO463">
        <v>1</v>
      </c>
      <c r="AP463">
        <v>1</v>
      </c>
      <c r="AQ463">
        <v>0</v>
      </c>
      <c r="AR463">
        <v>0</v>
      </c>
      <c r="AS463" t="s">
        <v>719</v>
      </c>
      <c r="AT463">
        <v>3.2</v>
      </c>
      <c r="AU463" t="s">
        <v>758</v>
      </c>
      <c r="AV463">
        <v>0</v>
      </c>
      <c r="AW463">
        <v>2</v>
      </c>
      <c r="AX463">
        <v>28927763</v>
      </c>
      <c r="AY463">
        <v>1</v>
      </c>
      <c r="AZ463">
        <v>0</v>
      </c>
      <c r="BA463">
        <v>469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CX463">
        <f>Y463*Source!I104</f>
        <v>0</v>
      </c>
      <c r="CY463">
        <f t="shared" si="102"/>
        <v>8.7899999999999991</v>
      </c>
      <c r="CZ463">
        <f t="shared" si="103"/>
        <v>8.7899999999999991</v>
      </c>
      <c r="DA463">
        <f t="shared" si="104"/>
        <v>1</v>
      </c>
      <c r="DB463">
        <v>0</v>
      </c>
    </row>
    <row r="464" spans="1:106" x14ac:dyDescent="0.2">
      <c r="A464">
        <f>ROW(Source!A104)</f>
        <v>104</v>
      </c>
      <c r="B464">
        <v>28925307</v>
      </c>
      <c r="C464">
        <v>28927754</v>
      </c>
      <c r="D464">
        <v>28251486</v>
      </c>
      <c r="E464">
        <v>1</v>
      </c>
      <c r="F464">
        <v>1</v>
      </c>
      <c r="G464">
        <v>1</v>
      </c>
      <c r="H464">
        <v>3</v>
      </c>
      <c r="I464" t="s">
        <v>506</v>
      </c>
      <c r="J464" t="s">
        <v>507</v>
      </c>
      <c r="K464" t="s">
        <v>508</v>
      </c>
      <c r="L464">
        <v>1346</v>
      </c>
      <c r="N464">
        <v>1009</v>
      </c>
      <c r="O464" t="s">
        <v>509</v>
      </c>
      <c r="P464" t="s">
        <v>509</v>
      </c>
      <c r="Q464">
        <v>1</v>
      </c>
      <c r="W464">
        <v>0</v>
      </c>
      <c r="X464">
        <v>-1411127917</v>
      </c>
      <c r="Y464">
        <v>0</v>
      </c>
      <c r="AA464">
        <v>4.47</v>
      </c>
      <c r="AB464">
        <v>0</v>
      </c>
      <c r="AC464">
        <v>0</v>
      </c>
      <c r="AD464">
        <v>0</v>
      </c>
      <c r="AE464">
        <v>4.47</v>
      </c>
      <c r="AF464">
        <v>0</v>
      </c>
      <c r="AG464">
        <v>0</v>
      </c>
      <c r="AH464">
        <v>0</v>
      </c>
      <c r="AI464">
        <v>1</v>
      </c>
      <c r="AJ464">
        <v>1</v>
      </c>
      <c r="AK464">
        <v>1</v>
      </c>
      <c r="AL464">
        <v>1</v>
      </c>
      <c r="AN464">
        <v>0</v>
      </c>
      <c r="AO464">
        <v>1</v>
      </c>
      <c r="AP464">
        <v>1</v>
      </c>
      <c r="AQ464">
        <v>0</v>
      </c>
      <c r="AR464">
        <v>0</v>
      </c>
      <c r="AS464" t="s">
        <v>719</v>
      </c>
      <c r="AT464">
        <v>0.46</v>
      </c>
      <c r="AU464" t="s">
        <v>758</v>
      </c>
      <c r="AV464">
        <v>0</v>
      </c>
      <c r="AW464">
        <v>2</v>
      </c>
      <c r="AX464">
        <v>28927764</v>
      </c>
      <c r="AY464">
        <v>1</v>
      </c>
      <c r="AZ464">
        <v>0</v>
      </c>
      <c r="BA464">
        <v>470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CX464">
        <f>Y464*Source!I104</f>
        <v>0</v>
      </c>
      <c r="CY464">
        <f t="shared" si="102"/>
        <v>4.47</v>
      </c>
      <c r="CZ464">
        <f t="shared" si="103"/>
        <v>4.47</v>
      </c>
      <c r="DA464">
        <f t="shared" si="104"/>
        <v>1</v>
      </c>
      <c r="DB464">
        <v>0</v>
      </c>
    </row>
    <row r="465" spans="1:106" x14ac:dyDescent="0.2">
      <c r="A465">
        <f>ROW(Source!A104)</f>
        <v>104</v>
      </c>
      <c r="B465">
        <v>28925307</v>
      </c>
      <c r="C465">
        <v>28927754</v>
      </c>
      <c r="D465">
        <v>28253182</v>
      </c>
      <c r="E465">
        <v>1</v>
      </c>
      <c r="F465">
        <v>1</v>
      </c>
      <c r="G465">
        <v>1</v>
      </c>
      <c r="H465">
        <v>3</v>
      </c>
      <c r="I465" t="s">
        <v>583</v>
      </c>
      <c r="J465" t="s">
        <v>584</v>
      </c>
      <c r="K465" t="s">
        <v>585</v>
      </c>
      <c r="L465">
        <v>1339</v>
      </c>
      <c r="N465">
        <v>1007</v>
      </c>
      <c r="O465" t="s">
        <v>742</v>
      </c>
      <c r="P465" t="s">
        <v>742</v>
      </c>
      <c r="Q465">
        <v>1</v>
      </c>
      <c r="W465">
        <v>0</v>
      </c>
      <c r="X465">
        <v>1490861376</v>
      </c>
      <c r="Y465">
        <v>0</v>
      </c>
      <c r="AA465">
        <v>3.15</v>
      </c>
      <c r="AB465">
        <v>0</v>
      </c>
      <c r="AC465">
        <v>0</v>
      </c>
      <c r="AD465">
        <v>0</v>
      </c>
      <c r="AE465">
        <v>3.15</v>
      </c>
      <c r="AF465">
        <v>0</v>
      </c>
      <c r="AG465">
        <v>0</v>
      </c>
      <c r="AH465">
        <v>0</v>
      </c>
      <c r="AI465">
        <v>1</v>
      </c>
      <c r="AJ465">
        <v>1</v>
      </c>
      <c r="AK465">
        <v>1</v>
      </c>
      <c r="AL465">
        <v>1</v>
      </c>
      <c r="AN465">
        <v>0</v>
      </c>
      <c r="AO465">
        <v>1</v>
      </c>
      <c r="AP465">
        <v>1</v>
      </c>
      <c r="AQ465">
        <v>0</v>
      </c>
      <c r="AR465">
        <v>0</v>
      </c>
      <c r="AS465" t="s">
        <v>719</v>
      </c>
      <c r="AT465">
        <v>0.05</v>
      </c>
      <c r="AU465" t="s">
        <v>758</v>
      </c>
      <c r="AV465">
        <v>0</v>
      </c>
      <c r="AW465">
        <v>2</v>
      </c>
      <c r="AX465">
        <v>28927765</v>
      </c>
      <c r="AY465">
        <v>1</v>
      </c>
      <c r="AZ465">
        <v>0</v>
      </c>
      <c r="BA465">
        <v>471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CX465">
        <f>Y465*Source!I104</f>
        <v>0</v>
      </c>
      <c r="CY465">
        <f t="shared" si="102"/>
        <v>3.15</v>
      </c>
      <c r="CZ465">
        <f t="shared" si="103"/>
        <v>3.15</v>
      </c>
      <c r="DA465">
        <f t="shared" si="104"/>
        <v>1</v>
      </c>
      <c r="DB465">
        <v>0</v>
      </c>
    </row>
    <row r="466" spans="1:106" x14ac:dyDescent="0.2">
      <c r="A466">
        <f>ROW(Source!A104)</f>
        <v>104</v>
      </c>
      <c r="B466">
        <v>28925307</v>
      </c>
      <c r="C466">
        <v>28927754</v>
      </c>
      <c r="D466">
        <v>28254657</v>
      </c>
      <c r="E466">
        <v>1</v>
      </c>
      <c r="F466">
        <v>1</v>
      </c>
      <c r="G466">
        <v>1</v>
      </c>
      <c r="H466">
        <v>3</v>
      </c>
      <c r="I466" t="s">
        <v>586</v>
      </c>
      <c r="J466" t="s">
        <v>587</v>
      </c>
      <c r="K466" t="s">
        <v>588</v>
      </c>
      <c r="L466">
        <v>1348</v>
      </c>
      <c r="N466">
        <v>1009</v>
      </c>
      <c r="O466" t="s">
        <v>61</v>
      </c>
      <c r="P466" t="s">
        <v>61</v>
      </c>
      <c r="Q466">
        <v>1000</v>
      </c>
      <c r="W466">
        <v>0</v>
      </c>
      <c r="X466">
        <v>-1341816797</v>
      </c>
      <c r="Y466">
        <v>0</v>
      </c>
      <c r="AA466">
        <v>12851.36</v>
      </c>
      <c r="AB466">
        <v>0</v>
      </c>
      <c r="AC466">
        <v>0</v>
      </c>
      <c r="AD466">
        <v>0</v>
      </c>
      <c r="AE466">
        <v>12851.36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N466">
        <v>0</v>
      </c>
      <c r="AO466">
        <v>1</v>
      </c>
      <c r="AP466">
        <v>1</v>
      </c>
      <c r="AQ466">
        <v>0</v>
      </c>
      <c r="AR466">
        <v>0</v>
      </c>
      <c r="AS466" t="s">
        <v>719</v>
      </c>
      <c r="AT466">
        <v>2.3999999999999998E-3</v>
      </c>
      <c r="AU466" t="s">
        <v>758</v>
      </c>
      <c r="AV466">
        <v>0</v>
      </c>
      <c r="AW466">
        <v>2</v>
      </c>
      <c r="AX466">
        <v>28927766</v>
      </c>
      <c r="AY466">
        <v>1</v>
      </c>
      <c r="AZ466">
        <v>0</v>
      </c>
      <c r="BA466">
        <v>472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CX466">
        <f>Y466*Source!I104</f>
        <v>0</v>
      </c>
      <c r="CY466">
        <f t="shared" si="102"/>
        <v>12851.36</v>
      </c>
      <c r="CZ466">
        <f t="shared" si="103"/>
        <v>12851.36</v>
      </c>
      <c r="DA466">
        <f t="shared" si="104"/>
        <v>1</v>
      </c>
      <c r="DB466">
        <v>0</v>
      </c>
    </row>
    <row r="467" spans="1:106" x14ac:dyDescent="0.2">
      <c r="A467">
        <f>ROW(Source!A104)</f>
        <v>104</v>
      </c>
      <c r="B467">
        <v>28925307</v>
      </c>
      <c r="C467">
        <v>28927754</v>
      </c>
      <c r="D467">
        <v>28247531</v>
      </c>
      <c r="E467">
        <v>21</v>
      </c>
      <c r="F467">
        <v>1</v>
      </c>
      <c r="G467">
        <v>1</v>
      </c>
      <c r="H467">
        <v>3</v>
      </c>
      <c r="I467" t="s">
        <v>533</v>
      </c>
      <c r="J467" t="s">
        <v>719</v>
      </c>
      <c r="K467" t="s">
        <v>534</v>
      </c>
      <c r="L467">
        <v>1374</v>
      </c>
      <c r="N467">
        <v>1013</v>
      </c>
      <c r="O467" t="s">
        <v>535</v>
      </c>
      <c r="P467" t="s">
        <v>535</v>
      </c>
      <c r="Q467">
        <v>1</v>
      </c>
      <c r="W467">
        <v>0</v>
      </c>
      <c r="X467">
        <v>-1731369543</v>
      </c>
      <c r="Y467">
        <v>0</v>
      </c>
      <c r="AA467">
        <v>1</v>
      </c>
      <c r="AB467">
        <v>0</v>
      </c>
      <c r="AC467">
        <v>0</v>
      </c>
      <c r="AD467">
        <v>0</v>
      </c>
      <c r="AE467">
        <v>1</v>
      </c>
      <c r="AF467">
        <v>0</v>
      </c>
      <c r="AG467">
        <v>0</v>
      </c>
      <c r="AH467">
        <v>0</v>
      </c>
      <c r="AI467">
        <v>1</v>
      </c>
      <c r="AJ467">
        <v>1</v>
      </c>
      <c r="AK467">
        <v>1</v>
      </c>
      <c r="AL467">
        <v>1</v>
      </c>
      <c r="AN467">
        <v>0</v>
      </c>
      <c r="AO467">
        <v>1</v>
      </c>
      <c r="AP467">
        <v>1</v>
      </c>
      <c r="AQ467">
        <v>0</v>
      </c>
      <c r="AR467">
        <v>0</v>
      </c>
      <c r="AS467" t="s">
        <v>719</v>
      </c>
      <c r="AT467">
        <v>34.020000000000003</v>
      </c>
      <c r="AU467" t="s">
        <v>758</v>
      </c>
      <c r="AV467">
        <v>0</v>
      </c>
      <c r="AW467">
        <v>2</v>
      </c>
      <c r="AX467">
        <v>28927768</v>
      </c>
      <c r="AY467">
        <v>1</v>
      </c>
      <c r="AZ467">
        <v>0</v>
      </c>
      <c r="BA467">
        <v>474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CX467">
        <f>Y467*Source!I104</f>
        <v>0</v>
      </c>
      <c r="CY467">
        <f t="shared" si="102"/>
        <v>1</v>
      </c>
      <c r="CZ467">
        <f t="shared" si="103"/>
        <v>1</v>
      </c>
      <c r="DA467">
        <f t="shared" si="104"/>
        <v>1</v>
      </c>
      <c r="DB467">
        <v>0</v>
      </c>
    </row>
    <row r="468" spans="1:106" x14ac:dyDescent="0.2">
      <c r="A468">
        <f>ROW(Source!A105)</f>
        <v>105</v>
      </c>
      <c r="B468">
        <v>28925308</v>
      </c>
      <c r="C468">
        <v>28927754</v>
      </c>
      <c r="D468">
        <v>28425676</v>
      </c>
      <c r="E468">
        <v>1</v>
      </c>
      <c r="F468">
        <v>1</v>
      </c>
      <c r="G468">
        <v>1</v>
      </c>
      <c r="H468">
        <v>1</v>
      </c>
      <c r="I468" t="s">
        <v>536</v>
      </c>
      <c r="J468" t="s">
        <v>719</v>
      </c>
      <c r="K468" t="s">
        <v>537</v>
      </c>
      <c r="L468">
        <v>1191</v>
      </c>
      <c r="N468">
        <v>1013</v>
      </c>
      <c r="O468" t="s">
        <v>360</v>
      </c>
      <c r="P468" t="s">
        <v>360</v>
      </c>
      <c r="Q468">
        <v>1</v>
      </c>
      <c r="W468">
        <v>0</v>
      </c>
      <c r="X468">
        <v>-1853062777</v>
      </c>
      <c r="Y468">
        <v>118.8</v>
      </c>
      <c r="AA468">
        <v>0</v>
      </c>
      <c r="AB468">
        <v>0</v>
      </c>
      <c r="AC468">
        <v>0</v>
      </c>
      <c r="AD468">
        <v>159.43</v>
      </c>
      <c r="AE468">
        <v>0</v>
      </c>
      <c r="AF468">
        <v>0</v>
      </c>
      <c r="AG468">
        <v>0</v>
      </c>
      <c r="AH468">
        <v>8.59</v>
      </c>
      <c r="AI468">
        <v>1</v>
      </c>
      <c r="AJ468">
        <v>1</v>
      </c>
      <c r="AK468">
        <v>1</v>
      </c>
      <c r="AL468">
        <v>18.559999999999999</v>
      </c>
      <c r="AN468">
        <v>0</v>
      </c>
      <c r="AO468">
        <v>1</v>
      </c>
      <c r="AP468">
        <v>1</v>
      </c>
      <c r="AQ468">
        <v>0</v>
      </c>
      <c r="AR468">
        <v>0</v>
      </c>
      <c r="AS468" t="s">
        <v>719</v>
      </c>
      <c r="AT468">
        <v>198</v>
      </c>
      <c r="AU468" t="s">
        <v>99</v>
      </c>
      <c r="AV468">
        <v>1</v>
      </c>
      <c r="AW468">
        <v>2</v>
      </c>
      <c r="AX468">
        <v>28927755</v>
      </c>
      <c r="AY468">
        <v>1</v>
      </c>
      <c r="AZ468">
        <v>0</v>
      </c>
      <c r="BA468">
        <v>475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CX468">
        <f>Y468*Source!I105</f>
        <v>192.45600000000002</v>
      </c>
      <c r="CY468">
        <f>AD468</f>
        <v>159.43</v>
      </c>
      <c r="CZ468">
        <f>AH468</f>
        <v>8.59</v>
      </c>
      <c r="DA468">
        <f>AL468</f>
        <v>18.559999999999999</v>
      </c>
      <c r="DB468">
        <v>0</v>
      </c>
    </row>
    <row r="469" spans="1:106" x14ac:dyDescent="0.2">
      <c r="A469">
        <f>ROW(Source!A105)</f>
        <v>105</v>
      </c>
      <c r="B469">
        <v>28925308</v>
      </c>
      <c r="C469">
        <v>28927754</v>
      </c>
      <c r="D469">
        <v>28419515</v>
      </c>
      <c r="E469">
        <v>1</v>
      </c>
      <c r="F469">
        <v>1</v>
      </c>
      <c r="G469">
        <v>1</v>
      </c>
      <c r="H469">
        <v>1</v>
      </c>
      <c r="I469" t="s">
        <v>361</v>
      </c>
      <c r="J469" t="s">
        <v>719</v>
      </c>
      <c r="K469" t="s">
        <v>362</v>
      </c>
      <c r="L469">
        <v>1191</v>
      </c>
      <c r="N469">
        <v>1013</v>
      </c>
      <c r="O469" t="s">
        <v>360</v>
      </c>
      <c r="P469" t="s">
        <v>360</v>
      </c>
      <c r="Q469">
        <v>1</v>
      </c>
      <c r="W469">
        <v>0</v>
      </c>
      <c r="X469">
        <v>-383101862</v>
      </c>
      <c r="Y469">
        <v>30.08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1</v>
      </c>
      <c r="AJ469">
        <v>1</v>
      </c>
      <c r="AK469">
        <v>18.559999999999999</v>
      </c>
      <c r="AL469">
        <v>1</v>
      </c>
      <c r="AN469">
        <v>0</v>
      </c>
      <c r="AO469">
        <v>1</v>
      </c>
      <c r="AP469">
        <v>0</v>
      </c>
      <c r="AQ469">
        <v>0</v>
      </c>
      <c r="AR469">
        <v>0</v>
      </c>
      <c r="AS469" t="s">
        <v>719</v>
      </c>
      <c r="AT469">
        <v>30.08</v>
      </c>
      <c r="AU469" t="s">
        <v>719</v>
      </c>
      <c r="AV469">
        <v>2</v>
      </c>
      <c r="AW469">
        <v>2</v>
      </c>
      <c r="AX469">
        <v>28927756</v>
      </c>
      <c r="AY469">
        <v>1</v>
      </c>
      <c r="AZ469">
        <v>2048</v>
      </c>
      <c r="BA469">
        <v>476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CX469">
        <f>Y469*Source!I105</f>
        <v>48.729599999999998</v>
      </c>
      <c r="CY469">
        <f>AD469</f>
        <v>0</v>
      </c>
      <c r="CZ469">
        <f>AH469</f>
        <v>0</v>
      </c>
      <c r="DA469">
        <f>AL469</f>
        <v>1</v>
      </c>
      <c r="DB469">
        <v>0</v>
      </c>
    </row>
    <row r="470" spans="1:106" x14ac:dyDescent="0.2">
      <c r="A470">
        <f>ROW(Source!A105)</f>
        <v>105</v>
      </c>
      <c r="B470">
        <v>28925308</v>
      </c>
      <c r="C470">
        <v>28927754</v>
      </c>
      <c r="D470">
        <v>28336675</v>
      </c>
      <c r="E470">
        <v>1</v>
      </c>
      <c r="F470">
        <v>1</v>
      </c>
      <c r="G470">
        <v>1</v>
      </c>
      <c r="H470">
        <v>2</v>
      </c>
      <c r="I470" t="s">
        <v>540</v>
      </c>
      <c r="J470" t="s">
        <v>541</v>
      </c>
      <c r="K470" t="s">
        <v>542</v>
      </c>
      <c r="L470">
        <v>1368</v>
      </c>
      <c r="N470">
        <v>1011</v>
      </c>
      <c r="O470" t="s">
        <v>366</v>
      </c>
      <c r="P470" t="s">
        <v>366</v>
      </c>
      <c r="Q470">
        <v>1</v>
      </c>
      <c r="W470">
        <v>0</v>
      </c>
      <c r="X470">
        <v>903590057</v>
      </c>
      <c r="Y470">
        <v>15.042</v>
      </c>
      <c r="AA470">
        <v>0</v>
      </c>
      <c r="AB470">
        <v>868.33</v>
      </c>
      <c r="AC470">
        <v>219.75</v>
      </c>
      <c r="AD470">
        <v>0</v>
      </c>
      <c r="AE470">
        <v>0</v>
      </c>
      <c r="AF470">
        <v>112.77</v>
      </c>
      <c r="AG470">
        <v>11.84</v>
      </c>
      <c r="AH470">
        <v>0</v>
      </c>
      <c r="AI470">
        <v>1</v>
      </c>
      <c r="AJ470">
        <v>7.7</v>
      </c>
      <c r="AK470">
        <v>18.559999999999999</v>
      </c>
      <c r="AL470">
        <v>1</v>
      </c>
      <c r="AN470">
        <v>0</v>
      </c>
      <c r="AO470">
        <v>1</v>
      </c>
      <c r="AP470">
        <v>1</v>
      </c>
      <c r="AQ470">
        <v>0</v>
      </c>
      <c r="AR470">
        <v>0</v>
      </c>
      <c r="AS470" t="s">
        <v>719</v>
      </c>
      <c r="AT470">
        <v>25.07</v>
      </c>
      <c r="AU470" t="s">
        <v>99</v>
      </c>
      <c r="AV470">
        <v>0</v>
      </c>
      <c r="AW470">
        <v>2</v>
      </c>
      <c r="AX470">
        <v>28927757</v>
      </c>
      <c r="AY470">
        <v>1</v>
      </c>
      <c r="AZ470">
        <v>0</v>
      </c>
      <c r="BA470">
        <v>477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CX470">
        <f>Y470*Source!I105</f>
        <v>24.368040000000001</v>
      </c>
      <c r="CY470">
        <f>AB470</f>
        <v>868.33</v>
      </c>
      <c r="CZ470">
        <f>AF470</f>
        <v>112.77</v>
      </c>
      <c r="DA470">
        <f>AJ470</f>
        <v>7.7</v>
      </c>
      <c r="DB470">
        <v>0</v>
      </c>
    </row>
    <row r="471" spans="1:106" x14ac:dyDescent="0.2">
      <c r="A471">
        <f>ROW(Source!A105)</f>
        <v>105</v>
      </c>
      <c r="B471">
        <v>28925308</v>
      </c>
      <c r="C471">
        <v>28927754</v>
      </c>
      <c r="D471">
        <v>28337559</v>
      </c>
      <c r="E471">
        <v>1</v>
      </c>
      <c r="F471">
        <v>1</v>
      </c>
      <c r="G471">
        <v>1</v>
      </c>
      <c r="H471">
        <v>2</v>
      </c>
      <c r="I471" t="s">
        <v>577</v>
      </c>
      <c r="J471" t="s">
        <v>578</v>
      </c>
      <c r="K471" t="s">
        <v>579</v>
      </c>
      <c r="L471">
        <v>1368</v>
      </c>
      <c r="N471">
        <v>1011</v>
      </c>
      <c r="O471" t="s">
        <v>366</v>
      </c>
      <c r="P471" t="s">
        <v>366</v>
      </c>
      <c r="Q471">
        <v>1</v>
      </c>
      <c r="W471">
        <v>0</v>
      </c>
      <c r="X471">
        <v>1511014073</v>
      </c>
      <c r="Y471">
        <v>2.9940000000000002</v>
      </c>
      <c r="AA471">
        <v>0</v>
      </c>
      <c r="AB471">
        <v>2298.3000000000002</v>
      </c>
      <c r="AC471">
        <v>188.01</v>
      </c>
      <c r="AD471">
        <v>0</v>
      </c>
      <c r="AE471">
        <v>0</v>
      </c>
      <c r="AF471">
        <v>298.48</v>
      </c>
      <c r="AG471">
        <v>10.130000000000001</v>
      </c>
      <c r="AH471">
        <v>0</v>
      </c>
      <c r="AI471">
        <v>1</v>
      </c>
      <c r="AJ471">
        <v>7.7</v>
      </c>
      <c r="AK471">
        <v>18.559999999999999</v>
      </c>
      <c r="AL471">
        <v>1</v>
      </c>
      <c r="AN471">
        <v>0</v>
      </c>
      <c r="AO471">
        <v>1</v>
      </c>
      <c r="AP471">
        <v>1</v>
      </c>
      <c r="AQ471">
        <v>0</v>
      </c>
      <c r="AR471">
        <v>0</v>
      </c>
      <c r="AS471" t="s">
        <v>719</v>
      </c>
      <c r="AT471">
        <v>4.99</v>
      </c>
      <c r="AU471" t="s">
        <v>99</v>
      </c>
      <c r="AV471">
        <v>0</v>
      </c>
      <c r="AW471">
        <v>2</v>
      </c>
      <c r="AX471">
        <v>28927758</v>
      </c>
      <c r="AY471">
        <v>1</v>
      </c>
      <c r="AZ471">
        <v>0</v>
      </c>
      <c r="BA471">
        <v>478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CX471">
        <f>Y471*Source!I105</f>
        <v>4.8502800000000006</v>
      </c>
      <c r="CY471">
        <f>AB471</f>
        <v>2298.3000000000002</v>
      </c>
      <c r="CZ471">
        <f>AF471</f>
        <v>298.48</v>
      </c>
      <c r="DA471">
        <f>AJ471</f>
        <v>7.7</v>
      </c>
      <c r="DB471">
        <v>0</v>
      </c>
    </row>
    <row r="472" spans="1:106" x14ac:dyDescent="0.2">
      <c r="A472">
        <f>ROW(Source!A105)</f>
        <v>105</v>
      </c>
      <c r="B472">
        <v>28925308</v>
      </c>
      <c r="C472">
        <v>28927754</v>
      </c>
      <c r="D472">
        <v>28337857</v>
      </c>
      <c r="E472">
        <v>1</v>
      </c>
      <c r="F472">
        <v>1</v>
      </c>
      <c r="G472">
        <v>1</v>
      </c>
      <c r="H472">
        <v>2</v>
      </c>
      <c r="I472" t="s">
        <v>488</v>
      </c>
      <c r="J472" t="s">
        <v>489</v>
      </c>
      <c r="K472" t="s">
        <v>490</v>
      </c>
      <c r="L472">
        <v>1368</v>
      </c>
      <c r="N472">
        <v>1011</v>
      </c>
      <c r="O472" t="s">
        <v>366</v>
      </c>
      <c r="P472" t="s">
        <v>366</v>
      </c>
      <c r="Q472">
        <v>1</v>
      </c>
      <c r="W472">
        <v>0</v>
      </c>
      <c r="X472">
        <v>-2019686133</v>
      </c>
      <c r="Y472">
        <v>1.2E-2</v>
      </c>
      <c r="AA472">
        <v>0</v>
      </c>
      <c r="AB472">
        <v>984.52</v>
      </c>
      <c r="AC472">
        <v>219.75</v>
      </c>
      <c r="AD472">
        <v>0</v>
      </c>
      <c r="AE472">
        <v>0</v>
      </c>
      <c r="AF472">
        <v>127.86</v>
      </c>
      <c r="AG472">
        <v>11.84</v>
      </c>
      <c r="AH472">
        <v>0</v>
      </c>
      <c r="AI472">
        <v>1</v>
      </c>
      <c r="AJ472">
        <v>7.7</v>
      </c>
      <c r="AK472">
        <v>18.559999999999999</v>
      </c>
      <c r="AL472">
        <v>1</v>
      </c>
      <c r="AN472">
        <v>0</v>
      </c>
      <c r="AO472">
        <v>1</v>
      </c>
      <c r="AP472">
        <v>1</v>
      </c>
      <c r="AQ472">
        <v>0</v>
      </c>
      <c r="AR472">
        <v>0</v>
      </c>
      <c r="AS472" t="s">
        <v>719</v>
      </c>
      <c r="AT472">
        <v>0.02</v>
      </c>
      <c r="AU472" t="s">
        <v>99</v>
      </c>
      <c r="AV472">
        <v>0</v>
      </c>
      <c r="AW472">
        <v>2</v>
      </c>
      <c r="AX472">
        <v>28927759</v>
      </c>
      <c r="AY472">
        <v>1</v>
      </c>
      <c r="AZ472">
        <v>0</v>
      </c>
      <c r="BA472">
        <v>479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X472">
        <f>Y472*Source!I105</f>
        <v>1.9440000000000002E-2</v>
      </c>
      <c r="CY472">
        <f>AB472</f>
        <v>984.52</v>
      </c>
      <c r="CZ472">
        <f>AF472</f>
        <v>127.86</v>
      </c>
      <c r="DA472">
        <f>AJ472</f>
        <v>7.7</v>
      </c>
      <c r="DB472">
        <v>0</v>
      </c>
    </row>
    <row r="473" spans="1:106" x14ac:dyDescent="0.2">
      <c r="A473">
        <f>ROW(Source!A105)</f>
        <v>105</v>
      </c>
      <c r="B473">
        <v>28925308</v>
      </c>
      <c r="C473">
        <v>28927754</v>
      </c>
      <c r="D473">
        <v>28337866</v>
      </c>
      <c r="E473">
        <v>1</v>
      </c>
      <c r="F473">
        <v>1</v>
      </c>
      <c r="G473">
        <v>1</v>
      </c>
      <c r="H473">
        <v>2</v>
      </c>
      <c r="I473" t="s">
        <v>491</v>
      </c>
      <c r="J473" t="s">
        <v>492</v>
      </c>
      <c r="K473" t="s">
        <v>493</v>
      </c>
      <c r="L473">
        <v>1368</v>
      </c>
      <c r="N473">
        <v>1011</v>
      </c>
      <c r="O473" t="s">
        <v>366</v>
      </c>
      <c r="P473" t="s">
        <v>366</v>
      </c>
      <c r="Q473">
        <v>1</v>
      </c>
      <c r="W473">
        <v>0</v>
      </c>
      <c r="X473">
        <v>1232549298</v>
      </c>
      <c r="Y473">
        <v>1.2E-2</v>
      </c>
      <c r="AA473">
        <v>0</v>
      </c>
      <c r="AB473">
        <v>92.4</v>
      </c>
      <c r="AC473">
        <v>0</v>
      </c>
      <c r="AD473">
        <v>0</v>
      </c>
      <c r="AE473">
        <v>0</v>
      </c>
      <c r="AF473">
        <v>12</v>
      </c>
      <c r="AG473">
        <v>0</v>
      </c>
      <c r="AH473">
        <v>0</v>
      </c>
      <c r="AI473">
        <v>1</v>
      </c>
      <c r="AJ473">
        <v>7.7</v>
      </c>
      <c r="AK473">
        <v>18.559999999999999</v>
      </c>
      <c r="AL473">
        <v>1</v>
      </c>
      <c r="AN473">
        <v>0</v>
      </c>
      <c r="AO473">
        <v>1</v>
      </c>
      <c r="AP473">
        <v>1</v>
      </c>
      <c r="AQ473">
        <v>0</v>
      </c>
      <c r="AR473">
        <v>0</v>
      </c>
      <c r="AS473" t="s">
        <v>719</v>
      </c>
      <c r="AT473">
        <v>0.02</v>
      </c>
      <c r="AU473" t="s">
        <v>99</v>
      </c>
      <c r="AV473">
        <v>0</v>
      </c>
      <c r="AW473">
        <v>2</v>
      </c>
      <c r="AX473">
        <v>28927760</v>
      </c>
      <c r="AY473">
        <v>1</v>
      </c>
      <c r="AZ473">
        <v>0</v>
      </c>
      <c r="BA473">
        <v>480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CX473">
        <f>Y473*Source!I105</f>
        <v>1.9440000000000002E-2</v>
      </c>
      <c r="CY473">
        <f>AB473</f>
        <v>92.4</v>
      </c>
      <c r="CZ473">
        <f>AF473</f>
        <v>12</v>
      </c>
      <c r="DA473">
        <f>AJ473</f>
        <v>7.7</v>
      </c>
      <c r="DB473">
        <v>0</v>
      </c>
    </row>
    <row r="474" spans="1:106" x14ac:dyDescent="0.2">
      <c r="A474">
        <f>ROW(Source!A105)</f>
        <v>105</v>
      </c>
      <c r="B474">
        <v>28925308</v>
      </c>
      <c r="C474">
        <v>28927754</v>
      </c>
      <c r="D474">
        <v>28338136</v>
      </c>
      <c r="E474">
        <v>1</v>
      </c>
      <c r="F474">
        <v>1</v>
      </c>
      <c r="G474">
        <v>1</v>
      </c>
      <c r="H474">
        <v>2</v>
      </c>
      <c r="I474" t="s">
        <v>401</v>
      </c>
      <c r="J474" t="s">
        <v>402</v>
      </c>
      <c r="K474" t="s">
        <v>403</v>
      </c>
      <c r="L474">
        <v>1368</v>
      </c>
      <c r="N474">
        <v>1011</v>
      </c>
      <c r="O474" t="s">
        <v>366</v>
      </c>
      <c r="P474" t="s">
        <v>366</v>
      </c>
      <c r="Q474">
        <v>1</v>
      </c>
      <c r="W474">
        <v>0</v>
      </c>
      <c r="X474">
        <v>-1277097320</v>
      </c>
      <c r="Y474">
        <v>34.007999999999996</v>
      </c>
      <c r="AA474">
        <v>0</v>
      </c>
      <c r="AB474">
        <v>66.84</v>
      </c>
      <c r="AC474">
        <v>0</v>
      </c>
      <c r="AD474">
        <v>0</v>
      </c>
      <c r="AE474">
        <v>0</v>
      </c>
      <c r="AF474">
        <v>8.68</v>
      </c>
      <c r="AG474">
        <v>0</v>
      </c>
      <c r="AH474">
        <v>0</v>
      </c>
      <c r="AI474">
        <v>1</v>
      </c>
      <c r="AJ474">
        <v>7.7</v>
      </c>
      <c r="AK474">
        <v>18.559999999999999</v>
      </c>
      <c r="AL474">
        <v>1</v>
      </c>
      <c r="AN474">
        <v>0</v>
      </c>
      <c r="AO474">
        <v>1</v>
      </c>
      <c r="AP474">
        <v>1</v>
      </c>
      <c r="AQ474">
        <v>0</v>
      </c>
      <c r="AR474">
        <v>0</v>
      </c>
      <c r="AS474" t="s">
        <v>719</v>
      </c>
      <c r="AT474">
        <v>56.68</v>
      </c>
      <c r="AU474" t="s">
        <v>99</v>
      </c>
      <c r="AV474">
        <v>0</v>
      </c>
      <c r="AW474">
        <v>2</v>
      </c>
      <c r="AX474">
        <v>28927761</v>
      </c>
      <c r="AY474">
        <v>1</v>
      </c>
      <c r="AZ474">
        <v>0</v>
      </c>
      <c r="BA474">
        <v>481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X474">
        <f>Y474*Source!I105</f>
        <v>55.092959999999998</v>
      </c>
      <c r="CY474">
        <f>AB474</f>
        <v>66.84</v>
      </c>
      <c r="CZ474">
        <f>AF474</f>
        <v>8.68</v>
      </c>
      <c r="DA474">
        <f>AJ474</f>
        <v>7.7</v>
      </c>
      <c r="DB474">
        <v>0</v>
      </c>
    </row>
    <row r="475" spans="1:106" x14ac:dyDescent="0.2">
      <c r="A475">
        <f>ROW(Source!A105)</f>
        <v>105</v>
      </c>
      <c r="B475">
        <v>28925308</v>
      </c>
      <c r="C475">
        <v>28927754</v>
      </c>
      <c r="D475">
        <v>28251460</v>
      </c>
      <c r="E475">
        <v>1</v>
      </c>
      <c r="F475">
        <v>1</v>
      </c>
      <c r="G475">
        <v>1</v>
      </c>
      <c r="H475">
        <v>3</v>
      </c>
      <c r="I475" t="s">
        <v>580</v>
      </c>
      <c r="J475" t="s">
        <v>581</v>
      </c>
      <c r="K475" t="s">
        <v>582</v>
      </c>
      <c r="L475">
        <v>1339</v>
      </c>
      <c r="N475">
        <v>1007</v>
      </c>
      <c r="O475" t="s">
        <v>742</v>
      </c>
      <c r="P475" t="s">
        <v>742</v>
      </c>
      <c r="Q475">
        <v>1</v>
      </c>
      <c r="W475">
        <v>0</v>
      </c>
      <c r="X475">
        <v>225732944</v>
      </c>
      <c r="Y475">
        <v>0</v>
      </c>
      <c r="AA475">
        <v>193.6</v>
      </c>
      <c r="AB475">
        <v>0</v>
      </c>
      <c r="AC475">
        <v>0</v>
      </c>
      <c r="AD475">
        <v>0</v>
      </c>
      <c r="AE475">
        <v>37.159999999999997</v>
      </c>
      <c r="AF475">
        <v>0</v>
      </c>
      <c r="AG475">
        <v>0</v>
      </c>
      <c r="AH475">
        <v>0</v>
      </c>
      <c r="AI475">
        <v>5.21</v>
      </c>
      <c r="AJ475">
        <v>1</v>
      </c>
      <c r="AK475">
        <v>1</v>
      </c>
      <c r="AL475">
        <v>1</v>
      </c>
      <c r="AN475">
        <v>0</v>
      </c>
      <c r="AO475">
        <v>1</v>
      </c>
      <c r="AP475">
        <v>1</v>
      </c>
      <c r="AQ475">
        <v>0</v>
      </c>
      <c r="AR475">
        <v>0</v>
      </c>
      <c r="AS475" t="s">
        <v>719</v>
      </c>
      <c r="AT475">
        <v>1.2</v>
      </c>
      <c r="AU475" t="s">
        <v>758</v>
      </c>
      <c r="AV475">
        <v>0</v>
      </c>
      <c r="AW475">
        <v>2</v>
      </c>
      <c r="AX475">
        <v>28927762</v>
      </c>
      <c r="AY475">
        <v>1</v>
      </c>
      <c r="AZ475">
        <v>0</v>
      </c>
      <c r="BA475">
        <v>482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CX475">
        <f>Y475*Source!I105</f>
        <v>0</v>
      </c>
      <c r="CY475">
        <f t="shared" ref="CY475:CY480" si="105">AA475</f>
        <v>193.6</v>
      </c>
      <c r="CZ475">
        <f t="shared" ref="CZ475:CZ480" si="106">AE475</f>
        <v>37.159999999999997</v>
      </c>
      <c r="DA475">
        <f t="shared" ref="DA475:DA480" si="107">AI475</f>
        <v>5.21</v>
      </c>
      <c r="DB475">
        <v>0</v>
      </c>
    </row>
    <row r="476" spans="1:106" x14ac:dyDescent="0.2">
      <c r="A476">
        <f>ROW(Source!A105)</f>
        <v>105</v>
      </c>
      <c r="B476">
        <v>28925308</v>
      </c>
      <c r="C476">
        <v>28927754</v>
      </c>
      <c r="D476">
        <v>28251479</v>
      </c>
      <c r="E476">
        <v>1</v>
      </c>
      <c r="F476">
        <v>1</v>
      </c>
      <c r="G476">
        <v>1</v>
      </c>
      <c r="H476">
        <v>3</v>
      </c>
      <c r="I476" t="s">
        <v>503</v>
      </c>
      <c r="J476" t="s">
        <v>504</v>
      </c>
      <c r="K476" t="s">
        <v>505</v>
      </c>
      <c r="L476">
        <v>1339</v>
      </c>
      <c r="N476">
        <v>1007</v>
      </c>
      <c r="O476" t="s">
        <v>742</v>
      </c>
      <c r="P476" t="s">
        <v>742</v>
      </c>
      <c r="Q476">
        <v>1</v>
      </c>
      <c r="W476">
        <v>0</v>
      </c>
      <c r="X476">
        <v>1597319531</v>
      </c>
      <c r="Y476">
        <v>0</v>
      </c>
      <c r="AA476">
        <v>45.8</v>
      </c>
      <c r="AB476">
        <v>0</v>
      </c>
      <c r="AC476">
        <v>0</v>
      </c>
      <c r="AD476">
        <v>0</v>
      </c>
      <c r="AE476">
        <v>8.7899999999999991</v>
      </c>
      <c r="AF476">
        <v>0</v>
      </c>
      <c r="AG476">
        <v>0</v>
      </c>
      <c r="AH476">
        <v>0</v>
      </c>
      <c r="AI476">
        <v>5.21</v>
      </c>
      <c r="AJ476">
        <v>1</v>
      </c>
      <c r="AK476">
        <v>1</v>
      </c>
      <c r="AL476">
        <v>1</v>
      </c>
      <c r="AN476">
        <v>0</v>
      </c>
      <c r="AO476">
        <v>1</v>
      </c>
      <c r="AP476">
        <v>1</v>
      </c>
      <c r="AQ476">
        <v>0</v>
      </c>
      <c r="AR476">
        <v>0</v>
      </c>
      <c r="AS476" t="s">
        <v>719</v>
      </c>
      <c r="AT476">
        <v>3.2</v>
      </c>
      <c r="AU476" t="s">
        <v>758</v>
      </c>
      <c r="AV476">
        <v>0</v>
      </c>
      <c r="AW476">
        <v>2</v>
      </c>
      <c r="AX476">
        <v>28927763</v>
      </c>
      <c r="AY476">
        <v>1</v>
      </c>
      <c r="AZ476">
        <v>0</v>
      </c>
      <c r="BA476">
        <v>483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CX476">
        <f>Y476*Source!I105</f>
        <v>0</v>
      </c>
      <c r="CY476">
        <f t="shared" si="105"/>
        <v>45.8</v>
      </c>
      <c r="CZ476">
        <f t="shared" si="106"/>
        <v>8.7899999999999991</v>
      </c>
      <c r="DA476">
        <f t="shared" si="107"/>
        <v>5.21</v>
      </c>
      <c r="DB476">
        <v>0</v>
      </c>
    </row>
    <row r="477" spans="1:106" x14ac:dyDescent="0.2">
      <c r="A477">
        <f>ROW(Source!A105)</f>
        <v>105</v>
      </c>
      <c r="B477">
        <v>28925308</v>
      </c>
      <c r="C477">
        <v>28927754</v>
      </c>
      <c r="D477">
        <v>28251486</v>
      </c>
      <c r="E477">
        <v>1</v>
      </c>
      <c r="F477">
        <v>1</v>
      </c>
      <c r="G477">
        <v>1</v>
      </c>
      <c r="H477">
        <v>3</v>
      </c>
      <c r="I477" t="s">
        <v>506</v>
      </c>
      <c r="J477" t="s">
        <v>507</v>
      </c>
      <c r="K477" t="s">
        <v>508</v>
      </c>
      <c r="L477">
        <v>1346</v>
      </c>
      <c r="N477">
        <v>1009</v>
      </c>
      <c r="O477" t="s">
        <v>509</v>
      </c>
      <c r="P477" t="s">
        <v>509</v>
      </c>
      <c r="Q477">
        <v>1</v>
      </c>
      <c r="W477">
        <v>0</v>
      </c>
      <c r="X477">
        <v>-1411127917</v>
      </c>
      <c r="Y477">
        <v>0</v>
      </c>
      <c r="AA477">
        <v>23.29</v>
      </c>
      <c r="AB477">
        <v>0</v>
      </c>
      <c r="AC477">
        <v>0</v>
      </c>
      <c r="AD477">
        <v>0</v>
      </c>
      <c r="AE477">
        <v>4.47</v>
      </c>
      <c r="AF477">
        <v>0</v>
      </c>
      <c r="AG477">
        <v>0</v>
      </c>
      <c r="AH477">
        <v>0</v>
      </c>
      <c r="AI477">
        <v>5.21</v>
      </c>
      <c r="AJ477">
        <v>1</v>
      </c>
      <c r="AK477">
        <v>1</v>
      </c>
      <c r="AL477">
        <v>1</v>
      </c>
      <c r="AN477">
        <v>0</v>
      </c>
      <c r="AO477">
        <v>1</v>
      </c>
      <c r="AP477">
        <v>1</v>
      </c>
      <c r="AQ477">
        <v>0</v>
      </c>
      <c r="AR477">
        <v>0</v>
      </c>
      <c r="AS477" t="s">
        <v>719</v>
      </c>
      <c r="AT477">
        <v>0.46</v>
      </c>
      <c r="AU477" t="s">
        <v>758</v>
      </c>
      <c r="AV477">
        <v>0</v>
      </c>
      <c r="AW477">
        <v>2</v>
      </c>
      <c r="AX477">
        <v>28927764</v>
      </c>
      <c r="AY477">
        <v>1</v>
      </c>
      <c r="AZ477">
        <v>0</v>
      </c>
      <c r="BA477">
        <v>484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CX477">
        <f>Y477*Source!I105</f>
        <v>0</v>
      </c>
      <c r="CY477">
        <f t="shared" si="105"/>
        <v>23.29</v>
      </c>
      <c r="CZ477">
        <f t="shared" si="106"/>
        <v>4.47</v>
      </c>
      <c r="DA477">
        <f t="shared" si="107"/>
        <v>5.21</v>
      </c>
      <c r="DB477">
        <v>0</v>
      </c>
    </row>
    <row r="478" spans="1:106" x14ac:dyDescent="0.2">
      <c r="A478">
        <f>ROW(Source!A105)</f>
        <v>105</v>
      </c>
      <c r="B478">
        <v>28925308</v>
      </c>
      <c r="C478">
        <v>28927754</v>
      </c>
      <c r="D478">
        <v>28253182</v>
      </c>
      <c r="E478">
        <v>1</v>
      </c>
      <c r="F478">
        <v>1</v>
      </c>
      <c r="G478">
        <v>1</v>
      </c>
      <c r="H478">
        <v>3</v>
      </c>
      <c r="I478" t="s">
        <v>583</v>
      </c>
      <c r="J478" t="s">
        <v>584</v>
      </c>
      <c r="K478" t="s">
        <v>585</v>
      </c>
      <c r="L478">
        <v>1339</v>
      </c>
      <c r="N478">
        <v>1007</v>
      </c>
      <c r="O478" t="s">
        <v>742</v>
      </c>
      <c r="P478" t="s">
        <v>742</v>
      </c>
      <c r="Q478">
        <v>1</v>
      </c>
      <c r="W478">
        <v>0</v>
      </c>
      <c r="X478">
        <v>1490861376</v>
      </c>
      <c r="Y478">
        <v>0</v>
      </c>
      <c r="AA478">
        <v>16.41</v>
      </c>
      <c r="AB478">
        <v>0</v>
      </c>
      <c r="AC478">
        <v>0</v>
      </c>
      <c r="AD478">
        <v>0</v>
      </c>
      <c r="AE478">
        <v>3.15</v>
      </c>
      <c r="AF478">
        <v>0</v>
      </c>
      <c r="AG478">
        <v>0</v>
      </c>
      <c r="AH478">
        <v>0</v>
      </c>
      <c r="AI478">
        <v>5.21</v>
      </c>
      <c r="AJ478">
        <v>1</v>
      </c>
      <c r="AK478">
        <v>1</v>
      </c>
      <c r="AL478">
        <v>1</v>
      </c>
      <c r="AN478">
        <v>0</v>
      </c>
      <c r="AO478">
        <v>1</v>
      </c>
      <c r="AP478">
        <v>1</v>
      </c>
      <c r="AQ478">
        <v>0</v>
      </c>
      <c r="AR478">
        <v>0</v>
      </c>
      <c r="AS478" t="s">
        <v>719</v>
      </c>
      <c r="AT478">
        <v>0.05</v>
      </c>
      <c r="AU478" t="s">
        <v>758</v>
      </c>
      <c r="AV478">
        <v>0</v>
      </c>
      <c r="AW478">
        <v>2</v>
      </c>
      <c r="AX478">
        <v>28927765</v>
      </c>
      <c r="AY478">
        <v>1</v>
      </c>
      <c r="AZ478">
        <v>0</v>
      </c>
      <c r="BA478">
        <v>485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CX478">
        <f>Y478*Source!I105</f>
        <v>0</v>
      </c>
      <c r="CY478">
        <f t="shared" si="105"/>
        <v>16.41</v>
      </c>
      <c r="CZ478">
        <f t="shared" si="106"/>
        <v>3.15</v>
      </c>
      <c r="DA478">
        <f t="shared" si="107"/>
        <v>5.21</v>
      </c>
      <c r="DB478">
        <v>0</v>
      </c>
    </row>
    <row r="479" spans="1:106" x14ac:dyDescent="0.2">
      <c r="A479">
        <f>ROW(Source!A105)</f>
        <v>105</v>
      </c>
      <c r="B479">
        <v>28925308</v>
      </c>
      <c r="C479">
        <v>28927754</v>
      </c>
      <c r="D479">
        <v>28254657</v>
      </c>
      <c r="E479">
        <v>1</v>
      </c>
      <c r="F479">
        <v>1</v>
      </c>
      <c r="G479">
        <v>1</v>
      </c>
      <c r="H479">
        <v>3</v>
      </c>
      <c r="I479" t="s">
        <v>586</v>
      </c>
      <c r="J479" t="s">
        <v>587</v>
      </c>
      <c r="K479" t="s">
        <v>588</v>
      </c>
      <c r="L479">
        <v>1348</v>
      </c>
      <c r="N479">
        <v>1009</v>
      </c>
      <c r="O479" t="s">
        <v>61</v>
      </c>
      <c r="P479" t="s">
        <v>61</v>
      </c>
      <c r="Q479">
        <v>1000</v>
      </c>
      <c r="W479">
        <v>0</v>
      </c>
      <c r="X479">
        <v>-1341816797</v>
      </c>
      <c r="Y479">
        <v>0</v>
      </c>
      <c r="AA479">
        <v>66955.59</v>
      </c>
      <c r="AB479">
        <v>0</v>
      </c>
      <c r="AC479">
        <v>0</v>
      </c>
      <c r="AD479">
        <v>0</v>
      </c>
      <c r="AE479">
        <v>12851.36</v>
      </c>
      <c r="AF479">
        <v>0</v>
      </c>
      <c r="AG479">
        <v>0</v>
      </c>
      <c r="AH479">
        <v>0</v>
      </c>
      <c r="AI479">
        <v>5.21</v>
      </c>
      <c r="AJ479">
        <v>1</v>
      </c>
      <c r="AK479">
        <v>1</v>
      </c>
      <c r="AL479">
        <v>1</v>
      </c>
      <c r="AN479">
        <v>0</v>
      </c>
      <c r="AO479">
        <v>1</v>
      </c>
      <c r="AP479">
        <v>1</v>
      </c>
      <c r="AQ479">
        <v>0</v>
      </c>
      <c r="AR479">
        <v>0</v>
      </c>
      <c r="AS479" t="s">
        <v>719</v>
      </c>
      <c r="AT479">
        <v>2.3999999999999998E-3</v>
      </c>
      <c r="AU479" t="s">
        <v>758</v>
      </c>
      <c r="AV479">
        <v>0</v>
      </c>
      <c r="AW479">
        <v>2</v>
      </c>
      <c r="AX479">
        <v>28927766</v>
      </c>
      <c r="AY479">
        <v>1</v>
      </c>
      <c r="AZ479">
        <v>0</v>
      </c>
      <c r="BA479">
        <v>486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CX479">
        <f>Y479*Source!I105</f>
        <v>0</v>
      </c>
      <c r="CY479">
        <f t="shared" si="105"/>
        <v>66955.59</v>
      </c>
      <c r="CZ479">
        <f t="shared" si="106"/>
        <v>12851.36</v>
      </c>
      <c r="DA479">
        <f t="shared" si="107"/>
        <v>5.21</v>
      </c>
      <c r="DB479">
        <v>0</v>
      </c>
    </row>
    <row r="480" spans="1:106" x14ac:dyDescent="0.2">
      <c r="A480">
        <f>ROW(Source!A105)</f>
        <v>105</v>
      </c>
      <c r="B480">
        <v>28925308</v>
      </c>
      <c r="C480">
        <v>28927754</v>
      </c>
      <c r="D480">
        <v>28247531</v>
      </c>
      <c r="E480">
        <v>21</v>
      </c>
      <c r="F480">
        <v>1</v>
      </c>
      <c r="G480">
        <v>1</v>
      </c>
      <c r="H480">
        <v>3</v>
      </c>
      <c r="I480" t="s">
        <v>533</v>
      </c>
      <c r="J480" t="s">
        <v>719</v>
      </c>
      <c r="K480" t="s">
        <v>534</v>
      </c>
      <c r="L480">
        <v>1374</v>
      </c>
      <c r="N480">
        <v>1013</v>
      </c>
      <c r="O480" t="s">
        <v>535</v>
      </c>
      <c r="P480" t="s">
        <v>535</v>
      </c>
      <c r="Q480">
        <v>1</v>
      </c>
      <c r="W480">
        <v>0</v>
      </c>
      <c r="X480">
        <v>-1731369543</v>
      </c>
      <c r="Y480">
        <v>0</v>
      </c>
      <c r="AA480">
        <v>1</v>
      </c>
      <c r="AB480">
        <v>0</v>
      </c>
      <c r="AC480">
        <v>0</v>
      </c>
      <c r="AD480">
        <v>0</v>
      </c>
      <c r="AE480">
        <v>1</v>
      </c>
      <c r="AF480">
        <v>0</v>
      </c>
      <c r="AG480">
        <v>0</v>
      </c>
      <c r="AH480">
        <v>0</v>
      </c>
      <c r="AI480">
        <v>1</v>
      </c>
      <c r="AJ480">
        <v>1</v>
      </c>
      <c r="AK480">
        <v>1</v>
      </c>
      <c r="AL480">
        <v>1</v>
      </c>
      <c r="AN480">
        <v>0</v>
      </c>
      <c r="AO480">
        <v>1</v>
      </c>
      <c r="AP480">
        <v>1</v>
      </c>
      <c r="AQ480">
        <v>0</v>
      </c>
      <c r="AR480">
        <v>0</v>
      </c>
      <c r="AS480" t="s">
        <v>719</v>
      </c>
      <c r="AT480">
        <v>34.020000000000003</v>
      </c>
      <c r="AU480" t="s">
        <v>758</v>
      </c>
      <c r="AV480">
        <v>0</v>
      </c>
      <c r="AW480">
        <v>2</v>
      </c>
      <c r="AX480">
        <v>28927768</v>
      </c>
      <c r="AY480">
        <v>1</v>
      </c>
      <c r="AZ480">
        <v>0</v>
      </c>
      <c r="BA480">
        <v>488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CX480">
        <f>Y480*Source!I105</f>
        <v>0</v>
      </c>
      <c r="CY480">
        <f t="shared" si="105"/>
        <v>1</v>
      </c>
      <c r="CZ480">
        <f t="shared" si="106"/>
        <v>1</v>
      </c>
      <c r="DA480">
        <f t="shared" si="107"/>
        <v>1</v>
      </c>
      <c r="DB480">
        <v>0</v>
      </c>
    </row>
    <row r="481" spans="1:106" x14ac:dyDescent="0.2">
      <c r="A481">
        <f>ROW(Source!A106)</f>
        <v>106</v>
      </c>
      <c r="B481">
        <v>28925307</v>
      </c>
      <c r="C481">
        <v>28927789</v>
      </c>
      <c r="D481">
        <v>28425676</v>
      </c>
      <c r="E481">
        <v>1</v>
      </c>
      <c r="F481">
        <v>1</v>
      </c>
      <c r="G481">
        <v>1</v>
      </c>
      <c r="H481">
        <v>1</v>
      </c>
      <c r="I481" t="s">
        <v>536</v>
      </c>
      <c r="J481" t="s">
        <v>719</v>
      </c>
      <c r="K481" t="s">
        <v>537</v>
      </c>
      <c r="L481">
        <v>1191</v>
      </c>
      <c r="N481">
        <v>1013</v>
      </c>
      <c r="O481" t="s">
        <v>360</v>
      </c>
      <c r="P481" t="s">
        <v>360</v>
      </c>
      <c r="Q481">
        <v>1</v>
      </c>
      <c r="W481">
        <v>0</v>
      </c>
      <c r="X481">
        <v>-1853062777</v>
      </c>
      <c r="Y481">
        <v>2.2200000000000002</v>
      </c>
      <c r="AA481">
        <v>0</v>
      </c>
      <c r="AB481">
        <v>0</v>
      </c>
      <c r="AC481">
        <v>0</v>
      </c>
      <c r="AD481">
        <v>8.59</v>
      </c>
      <c r="AE481">
        <v>0</v>
      </c>
      <c r="AF481">
        <v>0</v>
      </c>
      <c r="AG481">
        <v>0</v>
      </c>
      <c r="AH481">
        <v>8.59</v>
      </c>
      <c r="AI481">
        <v>1</v>
      </c>
      <c r="AJ481">
        <v>1</v>
      </c>
      <c r="AK481">
        <v>1</v>
      </c>
      <c r="AL481">
        <v>1</v>
      </c>
      <c r="AN481">
        <v>0</v>
      </c>
      <c r="AO481">
        <v>1</v>
      </c>
      <c r="AP481">
        <v>1</v>
      </c>
      <c r="AQ481">
        <v>0</v>
      </c>
      <c r="AR481">
        <v>0</v>
      </c>
      <c r="AS481" t="s">
        <v>719</v>
      </c>
      <c r="AT481">
        <v>3.7</v>
      </c>
      <c r="AU481" t="s">
        <v>99</v>
      </c>
      <c r="AV481">
        <v>1</v>
      </c>
      <c r="AW481">
        <v>2</v>
      </c>
      <c r="AX481">
        <v>28927791</v>
      </c>
      <c r="AY481">
        <v>1</v>
      </c>
      <c r="AZ481">
        <v>0</v>
      </c>
      <c r="BA481">
        <v>489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CX481">
        <f>Y481*Source!I106</f>
        <v>68.820000000000007</v>
      </c>
      <c r="CY481">
        <f>AD481</f>
        <v>8.59</v>
      </c>
      <c r="CZ481">
        <f>AH481</f>
        <v>8.59</v>
      </c>
      <c r="DA481">
        <f>AL481</f>
        <v>1</v>
      </c>
      <c r="DB481">
        <v>0</v>
      </c>
    </row>
    <row r="482" spans="1:106" x14ac:dyDescent="0.2">
      <c r="A482">
        <f>ROW(Source!A106)</f>
        <v>106</v>
      </c>
      <c r="B482">
        <v>28925307</v>
      </c>
      <c r="C482">
        <v>28927789</v>
      </c>
      <c r="D482">
        <v>28338136</v>
      </c>
      <c r="E482">
        <v>1</v>
      </c>
      <c r="F482">
        <v>1</v>
      </c>
      <c r="G482">
        <v>1</v>
      </c>
      <c r="H482">
        <v>2</v>
      </c>
      <c r="I482" t="s">
        <v>401</v>
      </c>
      <c r="J482" t="s">
        <v>402</v>
      </c>
      <c r="K482" t="s">
        <v>403</v>
      </c>
      <c r="L482">
        <v>1368</v>
      </c>
      <c r="N482">
        <v>1011</v>
      </c>
      <c r="O482" t="s">
        <v>366</v>
      </c>
      <c r="P482" t="s">
        <v>366</v>
      </c>
      <c r="Q482">
        <v>1</v>
      </c>
      <c r="W482">
        <v>0</v>
      </c>
      <c r="X482">
        <v>-1277097320</v>
      </c>
      <c r="Y482">
        <v>0.33600000000000002</v>
      </c>
      <c r="AA482">
        <v>0</v>
      </c>
      <c r="AB482">
        <v>8.68</v>
      </c>
      <c r="AC482">
        <v>0</v>
      </c>
      <c r="AD482">
        <v>0</v>
      </c>
      <c r="AE482">
        <v>0</v>
      </c>
      <c r="AF482">
        <v>8.68</v>
      </c>
      <c r="AG482">
        <v>0</v>
      </c>
      <c r="AH482">
        <v>0</v>
      </c>
      <c r="AI482">
        <v>1</v>
      </c>
      <c r="AJ482">
        <v>1</v>
      </c>
      <c r="AK482">
        <v>1</v>
      </c>
      <c r="AL482">
        <v>1</v>
      </c>
      <c r="AN482">
        <v>0</v>
      </c>
      <c r="AO482">
        <v>1</v>
      </c>
      <c r="AP482">
        <v>1</v>
      </c>
      <c r="AQ482">
        <v>0</v>
      </c>
      <c r="AR482">
        <v>0</v>
      </c>
      <c r="AS482" t="s">
        <v>719</v>
      </c>
      <c r="AT482">
        <v>0.56000000000000005</v>
      </c>
      <c r="AU482" t="s">
        <v>99</v>
      </c>
      <c r="AV482">
        <v>0</v>
      </c>
      <c r="AW482">
        <v>2</v>
      </c>
      <c r="AX482">
        <v>28927792</v>
      </c>
      <c r="AY482">
        <v>1</v>
      </c>
      <c r="AZ482">
        <v>0</v>
      </c>
      <c r="BA482">
        <v>490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CX482">
        <f>Y482*Source!I106</f>
        <v>10.416</v>
      </c>
      <c r="CY482">
        <f>AB482</f>
        <v>8.68</v>
      </c>
      <c r="CZ482">
        <f>AF482</f>
        <v>8.68</v>
      </c>
      <c r="DA482">
        <f>AJ482</f>
        <v>1</v>
      </c>
      <c r="DB482">
        <v>0</v>
      </c>
    </row>
    <row r="483" spans="1:106" x14ac:dyDescent="0.2">
      <c r="A483">
        <f>ROW(Source!A106)</f>
        <v>106</v>
      </c>
      <c r="B483">
        <v>28925307</v>
      </c>
      <c r="C483">
        <v>28927789</v>
      </c>
      <c r="D483">
        <v>28251460</v>
      </c>
      <c r="E483">
        <v>1</v>
      </c>
      <c r="F483">
        <v>1</v>
      </c>
      <c r="G483">
        <v>1</v>
      </c>
      <c r="H483">
        <v>3</v>
      </c>
      <c r="I483" t="s">
        <v>580</v>
      </c>
      <c r="J483" t="s">
        <v>581</v>
      </c>
      <c r="K483" t="s">
        <v>582</v>
      </c>
      <c r="L483">
        <v>1339</v>
      </c>
      <c r="N483">
        <v>1007</v>
      </c>
      <c r="O483" t="s">
        <v>742</v>
      </c>
      <c r="P483" t="s">
        <v>742</v>
      </c>
      <c r="Q483">
        <v>1</v>
      </c>
      <c r="W483">
        <v>0</v>
      </c>
      <c r="X483">
        <v>225732944</v>
      </c>
      <c r="Y483">
        <v>0</v>
      </c>
      <c r="AA483">
        <v>37.159999999999997</v>
      </c>
      <c r="AB483">
        <v>0</v>
      </c>
      <c r="AC483">
        <v>0</v>
      </c>
      <c r="AD483">
        <v>0</v>
      </c>
      <c r="AE483">
        <v>37.159999999999997</v>
      </c>
      <c r="AF483">
        <v>0</v>
      </c>
      <c r="AG483">
        <v>0</v>
      </c>
      <c r="AH483">
        <v>0</v>
      </c>
      <c r="AI483">
        <v>1</v>
      </c>
      <c r="AJ483">
        <v>1</v>
      </c>
      <c r="AK483">
        <v>1</v>
      </c>
      <c r="AL483">
        <v>1</v>
      </c>
      <c r="AN483">
        <v>0</v>
      </c>
      <c r="AO483">
        <v>1</v>
      </c>
      <c r="AP483">
        <v>1</v>
      </c>
      <c r="AQ483">
        <v>0</v>
      </c>
      <c r="AR483">
        <v>0</v>
      </c>
      <c r="AS483" t="s">
        <v>719</v>
      </c>
      <c r="AT483">
        <v>1.7000000000000001E-2</v>
      </c>
      <c r="AU483" t="s">
        <v>758</v>
      </c>
      <c r="AV483">
        <v>0</v>
      </c>
      <c r="AW483">
        <v>2</v>
      </c>
      <c r="AX483">
        <v>28927793</v>
      </c>
      <c r="AY483">
        <v>1</v>
      </c>
      <c r="AZ483">
        <v>0</v>
      </c>
      <c r="BA483">
        <v>491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CX483">
        <f>Y483*Source!I106</f>
        <v>0</v>
      </c>
      <c r="CY483">
        <f>AA483</f>
        <v>37.159999999999997</v>
      </c>
      <c r="CZ483">
        <f>AE483</f>
        <v>37.159999999999997</v>
      </c>
      <c r="DA483">
        <f>AI483</f>
        <v>1</v>
      </c>
      <c r="DB483">
        <v>0</v>
      </c>
    </row>
    <row r="484" spans="1:106" x14ac:dyDescent="0.2">
      <c r="A484">
        <f>ROW(Source!A106)</f>
        <v>106</v>
      </c>
      <c r="B484">
        <v>28925307</v>
      </c>
      <c r="C484">
        <v>28927789</v>
      </c>
      <c r="D484">
        <v>28251479</v>
      </c>
      <c r="E484">
        <v>1</v>
      </c>
      <c r="F484">
        <v>1</v>
      </c>
      <c r="G484">
        <v>1</v>
      </c>
      <c r="H484">
        <v>3</v>
      </c>
      <c r="I484" t="s">
        <v>503</v>
      </c>
      <c r="J484" t="s">
        <v>504</v>
      </c>
      <c r="K484" t="s">
        <v>505</v>
      </c>
      <c r="L484">
        <v>1339</v>
      </c>
      <c r="N484">
        <v>1007</v>
      </c>
      <c r="O484" t="s">
        <v>742</v>
      </c>
      <c r="P484" t="s">
        <v>742</v>
      </c>
      <c r="Q484">
        <v>1</v>
      </c>
      <c r="W484">
        <v>0</v>
      </c>
      <c r="X484">
        <v>1597319531</v>
      </c>
      <c r="Y484">
        <v>0</v>
      </c>
      <c r="AA484">
        <v>8.7899999999999991</v>
      </c>
      <c r="AB484">
        <v>0</v>
      </c>
      <c r="AC484">
        <v>0</v>
      </c>
      <c r="AD484">
        <v>0</v>
      </c>
      <c r="AE484">
        <v>8.7899999999999991</v>
      </c>
      <c r="AF484">
        <v>0</v>
      </c>
      <c r="AG484">
        <v>0</v>
      </c>
      <c r="AH484">
        <v>0</v>
      </c>
      <c r="AI484">
        <v>1</v>
      </c>
      <c r="AJ484">
        <v>1</v>
      </c>
      <c r="AK484">
        <v>1</v>
      </c>
      <c r="AL484">
        <v>1</v>
      </c>
      <c r="AN484">
        <v>0</v>
      </c>
      <c r="AO484">
        <v>1</v>
      </c>
      <c r="AP484">
        <v>1</v>
      </c>
      <c r="AQ484">
        <v>0</v>
      </c>
      <c r="AR484">
        <v>0</v>
      </c>
      <c r="AS484" t="s">
        <v>719</v>
      </c>
      <c r="AT484">
        <v>3.3000000000000002E-2</v>
      </c>
      <c r="AU484" t="s">
        <v>758</v>
      </c>
      <c r="AV484">
        <v>0</v>
      </c>
      <c r="AW484">
        <v>2</v>
      </c>
      <c r="AX484">
        <v>28927794</v>
      </c>
      <c r="AY484">
        <v>1</v>
      </c>
      <c r="AZ484">
        <v>0</v>
      </c>
      <c r="BA484">
        <v>492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CX484">
        <f>Y484*Source!I106</f>
        <v>0</v>
      </c>
      <c r="CY484">
        <f>AA484</f>
        <v>8.7899999999999991</v>
      </c>
      <c r="CZ484">
        <f>AE484</f>
        <v>8.7899999999999991</v>
      </c>
      <c r="DA484">
        <f>AI484</f>
        <v>1</v>
      </c>
      <c r="DB484">
        <v>0</v>
      </c>
    </row>
    <row r="485" spans="1:106" x14ac:dyDescent="0.2">
      <c r="A485">
        <f>ROW(Source!A106)</f>
        <v>106</v>
      </c>
      <c r="B485">
        <v>28925307</v>
      </c>
      <c r="C485">
        <v>28927789</v>
      </c>
      <c r="D485">
        <v>28251486</v>
      </c>
      <c r="E485">
        <v>1</v>
      </c>
      <c r="F485">
        <v>1</v>
      </c>
      <c r="G485">
        <v>1</v>
      </c>
      <c r="H485">
        <v>3</v>
      </c>
      <c r="I485" t="s">
        <v>506</v>
      </c>
      <c r="J485" t="s">
        <v>507</v>
      </c>
      <c r="K485" t="s">
        <v>508</v>
      </c>
      <c r="L485">
        <v>1346</v>
      </c>
      <c r="N485">
        <v>1009</v>
      </c>
      <c r="O485" t="s">
        <v>509</v>
      </c>
      <c r="P485" t="s">
        <v>509</v>
      </c>
      <c r="Q485">
        <v>1</v>
      </c>
      <c r="W485">
        <v>0</v>
      </c>
      <c r="X485">
        <v>-1411127917</v>
      </c>
      <c r="Y485">
        <v>0</v>
      </c>
      <c r="AA485">
        <v>4.47</v>
      </c>
      <c r="AB485">
        <v>0</v>
      </c>
      <c r="AC485">
        <v>0</v>
      </c>
      <c r="AD485">
        <v>0</v>
      </c>
      <c r="AE485">
        <v>4.47</v>
      </c>
      <c r="AF485">
        <v>0</v>
      </c>
      <c r="AG485">
        <v>0</v>
      </c>
      <c r="AH485">
        <v>0</v>
      </c>
      <c r="AI485">
        <v>1</v>
      </c>
      <c r="AJ485">
        <v>1</v>
      </c>
      <c r="AK485">
        <v>1</v>
      </c>
      <c r="AL485">
        <v>1</v>
      </c>
      <c r="AN485">
        <v>0</v>
      </c>
      <c r="AO485">
        <v>1</v>
      </c>
      <c r="AP485">
        <v>1</v>
      </c>
      <c r="AQ485">
        <v>0</v>
      </c>
      <c r="AR485">
        <v>0</v>
      </c>
      <c r="AS485" t="s">
        <v>719</v>
      </c>
      <c r="AT485">
        <v>3.0000000000000001E-3</v>
      </c>
      <c r="AU485" t="s">
        <v>758</v>
      </c>
      <c r="AV485">
        <v>0</v>
      </c>
      <c r="AW485">
        <v>2</v>
      </c>
      <c r="AX485">
        <v>28927795</v>
      </c>
      <c r="AY485">
        <v>1</v>
      </c>
      <c r="AZ485">
        <v>0</v>
      </c>
      <c r="BA485">
        <v>493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CX485">
        <f>Y485*Source!I106</f>
        <v>0</v>
      </c>
      <c r="CY485">
        <f>AA485</f>
        <v>4.47</v>
      </c>
      <c r="CZ485">
        <f>AE485</f>
        <v>4.47</v>
      </c>
      <c r="DA485">
        <f>AI485</f>
        <v>1</v>
      </c>
      <c r="DB485">
        <v>0</v>
      </c>
    </row>
    <row r="486" spans="1:106" x14ac:dyDescent="0.2">
      <c r="A486">
        <f>ROW(Source!A106)</f>
        <v>106</v>
      </c>
      <c r="B486">
        <v>28925307</v>
      </c>
      <c r="C486">
        <v>28927789</v>
      </c>
      <c r="D486">
        <v>28254657</v>
      </c>
      <c r="E486">
        <v>1</v>
      </c>
      <c r="F486">
        <v>1</v>
      </c>
      <c r="G486">
        <v>1</v>
      </c>
      <c r="H486">
        <v>3</v>
      </c>
      <c r="I486" t="s">
        <v>586</v>
      </c>
      <c r="J486" t="s">
        <v>587</v>
      </c>
      <c r="K486" t="s">
        <v>588</v>
      </c>
      <c r="L486">
        <v>1348</v>
      </c>
      <c r="N486">
        <v>1009</v>
      </c>
      <c r="O486" t="s">
        <v>61</v>
      </c>
      <c r="P486" t="s">
        <v>61</v>
      </c>
      <c r="Q486">
        <v>1000</v>
      </c>
      <c r="W486">
        <v>0</v>
      </c>
      <c r="X486">
        <v>-1341816797</v>
      </c>
      <c r="Y486">
        <v>0</v>
      </c>
      <c r="AA486">
        <v>12851.36</v>
      </c>
      <c r="AB486">
        <v>0</v>
      </c>
      <c r="AC486">
        <v>0</v>
      </c>
      <c r="AD486">
        <v>0</v>
      </c>
      <c r="AE486">
        <v>12851.36</v>
      </c>
      <c r="AF486">
        <v>0</v>
      </c>
      <c r="AG486">
        <v>0</v>
      </c>
      <c r="AH486">
        <v>0</v>
      </c>
      <c r="AI486">
        <v>1</v>
      </c>
      <c r="AJ486">
        <v>1</v>
      </c>
      <c r="AK486">
        <v>1</v>
      </c>
      <c r="AL486">
        <v>1</v>
      </c>
      <c r="AN486">
        <v>0</v>
      </c>
      <c r="AO486">
        <v>1</v>
      </c>
      <c r="AP486">
        <v>1</v>
      </c>
      <c r="AQ486">
        <v>0</v>
      </c>
      <c r="AR486">
        <v>0</v>
      </c>
      <c r="AS486" t="s">
        <v>719</v>
      </c>
      <c r="AT486">
        <v>3.6000000000000002E-4</v>
      </c>
      <c r="AU486" t="s">
        <v>758</v>
      </c>
      <c r="AV486">
        <v>0</v>
      </c>
      <c r="AW486">
        <v>2</v>
      </c>
      <c r="AX486">
        <v>28927796</v>
      </c>
      <c r="AY486">
        <v>1</v>
      </c>
      <c r="AZ486">
        <v>0</v>
      </c>
      <c r="BA486">
        <v>494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CX486">
        <f>Y486*Source!I106</f>
        <v>0</v>
      </c>
      <c r="CY486">
        <f>AA486</f>
        <v>12851.36</v>
      </c>
      <c r="CZ486">
        <f>AE486</f>
        <v>12851.36</v>
      </c>
      <c r="DA486">
        <f>AI486</f>
        <v>1</v>
      </c>
      <c r="DB486">
        <v>0</v>
      </c>
    </row>
    <row r="487" spans="1:106" x14ac:dyDescent="0.2">
      <c r="A487">
        <f>ROW(Source!A106)</f>
        <v>106</v>
      </c>
      <c r="B487">
        <v>28925307</v>
      </c>
      <c r="C487">
        <v>28927789</v>
      </c>
      <c r="D487">
        <v>28247531</v>
      </c>
      <c r="E487">
        <v>21</v>
      </c>
      <c r="F487">
        <v>1</v>
      </c>
      <c r="G487">
        <v>1</v>
      </c>
      <c r="H487">
        <v>3</v>
      </c>
      <c r="I487" t="s">
        <v>533</v>
      </c>
      <c r="J487" t="s">
        <v>719</v>
      </c>
      <c r="K487" t="s">
        <v>534</v>
      </c>
      <c r="L487">
        <v>1374</v>
      </c>
      <c r="N487">
        <v>1013</v>
      </c>
      <c r="O487" t="s">
        <v>535</v>
      </c>
      <c r="P487" t="s">
        <v>535</v>
      </c>
      <c r="Q487">
        <v>1</v>
      </c>
      <c r="W487">
        <v>0</v>
      </c>
      <c r="X487">
        <v>-1731369543</v>
      </c>
      <c r="Y487">
        <v>0</v>
      </c>
      <c r="AA487">
        <v>1</v>
      </c>
      <c r="AB487">
        <v>0</v>
      </c>
      <c r="AC487">
        <v>0</v>
      </c>
      <c r="AD487">
        <v>0</v>
      </c>
      <c r="AE487">
        <v>1</v>
      </c>
      <c r="AF487">
        <v>0</v>
      </c>
      <c r="AG487">
        <v>0</v>
      </c>
      <c r="AH487">
        <v>0</v>
      </c>
      <c r="AI487">
        <v>1</v>
      </c>
      <c r="AJ487">
        <v>1</v>
      </c>
      <c r="AK487">
        <v>1</v>
      </c>
      <c r="AL487">
        <v>1</v>
      </c>
      <c r="AN487">
        <v>0</v>
      </c>
      <c r="AO487">
        <v>1</v>
      </c>
      <c r="AP487">
        <v>1</v>
      </c>
      <c r="AQ487">
        <v>0</v>
      </c>
      <c r="AR487">
        <v>0</v>
      </c>
      <c r="AS487" t="s">
        <v>719</v>
      </c>
      <c r="AT487">
        <v>0.64</v>
      </c>
      <c r="AU487" t="s">
        <v>758</v>
      </c>
      <c r="AV487">
        <v>0</v>
      </c>
      <c r="AW487">
        <v>2</v>
      </c>
      <c r="AX487">
        <v>28927797</v>
      </c>
      <c r="AY487">
        <v>1</v>
      </c>
      <c r="AZ487">
        <v>0</v>
      </c>
      <c r="BA487">
        <v>495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CX487">
        <f>Y487*Source!I106</f>
        <v>0</v>
      </c>
      <c r="CY487">
        <f>AA487</f>
        <v>1</v>
      </c>
      <c r="CZ487">
        <f>AE487</f>
        <v>1</v>
      </c>
      <c r="DA487">
        <f>AI487</f>
        <v>1</v>
      </c>
      <c r="DB487">
        <v>0</v>
      </c>
    </row>
    <row r="488" spans="1:106" x14ac:dyDescent="0.2">
      <c r="A488">
        <f>ROW(Source!A107)</f>
        <v>107</v>
      </c>
      <c r="B488">
        <v>28925308</v>
      </c>
      <c r="C488">
        <v>28927789</v>
      </c>
      <c r="D488">
        <v>28425676</v>
      </c>
      <c r="E488">
        <v>1</v>
      </c>
      <c r="F488">
        <v>1</v>
      </c>
      <c r="G488">
        <v>1</v>
      </c>
      <c r="H488">
        <v>1</v>
      </c>
      <c r="I488" t="s">
        <v>536</v>
      </c>
      <c r="J488" t="s">
        <v>719</v>
      </c>
      <c r="K488" t="s">
        <v>537</v>
      </c>
      <c r="L488">
        <v>1191</v>
      </c>
      <c r="N488">
        <v>1013</v>
      </c>
      <c r="O488" t="s">
        <v>360</v>
      </c>
      <c r="P488" t="s">
        <v>360</v>
      </c>
      <c r="Q488">
        <v>1</v>
      </c>
      <c r="W488">
        <v>0</v>
      </c>
      <c r="X488">
        <v>-1853062777</v>
      </c>
      <c r="Y488">
        <v>2.2200000000000002</v>
      </c>
      <c r="AA488">
        <v>0</v>
      </c>
      <c r="AB488">
        <v>0</v>
      </c>
      <c r="AC488">
        <v>0</v>
      </c>
      <c r="AD488">
        <v>159.43</v>
      </c>
      <c r="AE488">
        <v>0</v>
      </c>
      <c r="AF488">
        <v>0</v>
      </c>
      <c r="AG488">
        <v>0</v>
      </c>
      <c r="AH488">
        <v>8.59</v>
      </c>
      <c r="AI488">
        <v>1</v>
      </c>
      <c r="AJ488">
        <v>1</v>
      </c>
      <c r="AK488">
        <v>1</v>
      </c>
      <c r="AL488">
        <v>18.559999999999999</v>
      </c>
      <c r="AN488">
        <v>0</v>
      </c>
      <c r="AO488">
        <v>1</v>
      </c>
      <c r="AP488">
        <v>1</v>
      </c>
      <c r="AQ488">
        <v>0</v>
      </c>
      <c r="AR488">
        <v>0</v>
      </c>
      <c r="AS488" t="s">
        <v>719</v>
      </c>
      <c r="AT488">
        <v>3.7</v>
      </c>
      <c r="AU488" t="s">
        <v>99</v>
      </c>
      <c r="AV488">
        <v>1</v>
      </c>
      <c r="AW488">
        <v>2</v>
      </c>
      <c r="AX488">
        <v>28927791</v>
      </c>
      <c r="AY488">
        <v>1</v>
      </c>
      <c r="AZ488">
        <v>0</v>
      </c>
      <c r="BA488">
        <v>496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CX488">
        <f>Y488*Source!I107</f>
        <v>68.820000000000007</v>
      </c>
      <c r="CY488">
        <f>AD488</f>
        <v>159.43</v>
      </c>
      <c r="CZ488">
        <f>AH488</f>
        <v>8.59</v>
      </c>
      <c r="DA488">
        <f>AL488</f>
        <v>18.559999999999999</v>
      </c>
      <c r="DB488">
        <v>0</v>
      </c>
    </row>
    <row r="489" spans="1:106" x14ac:dyDescent="0.2">
      <c r="A489">
        <f>ROW(Source!A107)</f>
        <v>107</v>
      </c>
      <c r="B489">
        <v>28925308</v>
      </c>
      <c r="C489">
        <v>28927789</v>
      </c>
      <c r="D489">
        <v>28338136</v>
      </c>
      <c r="E489">
        <v>1</v>
      </c>
      <c r="F489">
        <v>1</v>
      </c>
      <c r="G489">
        <v>1</v>
      </c>
      <c r="H489">
        <v>2</v>
      </c>
      <c r="I489" t="s">
        <v>401</v>
      </c>
      <c r="J489" t="s">
        <v>402</v>
      </c>
      <c r="K489" t="s">
        <v>403</v>
      </c>
      <c r="L489">
        <v>1368</v>
      </c>
      <c r="N489">
        <v>1011</v>
      </c>
      <c r="O489" t="s">
        <v>366</v>
      </c>
      <c r="P489" t="s">
        <v>366</v>
      </c>
      <c r="Q489">
        <v>1</v>
      </c>
      <c r="W489">
        <v>0</v>
      </c>
      <c r="X489">
        <v>-1277097320</v>
      </c>
      <c r="Y489">
        <v>0.33600000000000002</v>
      </c>
      <c r="AA489">
        <v>0</v>
      </c>
      <c r="AB489">
        <v>66.84</v>
      </c>
      <c r="AC489">
        <v>0</v>
      </c>
      <c r="AD489">
        <v>0</v>
      </c>
      <c r="AE489">
        <v>0</v>
      </c>
      <c r="AF489">
        <v>8.68</v>
      </c>
      <c r="AG489">
        <v>0</v>
      </c>
      <c r="AH489">
        <v>0</v>
      </c>
      <c r="AI489">
        <v>1</v>
      </c>
      <c r="AJ489">
        <v>7.7</v>
      </c>
      <c r="AK489">
        <v>18.559999999999999</v>
      </c>
      <c r="AL489">
        <v>1</v>
      </c>
      <c r="AN489">
        <v>0</v>
      </c>
      <c r="AO489">
        <v>1</v>
      </c>
      <c r="AP489">
        <v>1</v>
      </c>
      <c r="AQ489">
        <v>0</v>
      </c>
      <c r="AR489">
        <v>0</v>
      </c>
      <c r="AS489" t="s">
        <v>719</v>
      </c>
      <c r="AT489">
        <v>0.56000000000000005</v>
      </c>
      <c r="AU489" t="s">
        <v>99</v>
      </c>
      <c r="AV489">
        <v>0</v>
      </c>
      <c r="AW489">
        <v>2</v>
      </c>
      <c r="AX489">
        <v>28927792</v>
      </c>
      <c r="AY489">
        <v>1</v>
      </c>
      <c r="AZ489">
        <v>0</v>
      </c>
      <c r="BA489">
        <v>497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CX489">
        <f>Y489*Source!I107</f>
        <v>10.416</v>
      </c>
      <c r="CY489">
        <f>AB489</f>
        <v>66.84</v>
      </c>
      <c r="CZ489">
        <f>AF489</f>
        <v>8.68</v>
      </c>
      <c r="DA489">
        <f>AJ489</f>
        <v>7.7</v>
      </c>
      <c r="DB489">
        <v>0</v>
      </c>
    </row>
    <row r="490" spans="1:106" x14ac:dyDescent="0.2">
      <c r="A490">
        <f>ROW(Source!A107)</f>
        <v>107</v>
      </c>
      <c r="B490">
        <v>28925308</v>
      </c>
      <c r="C490">
        <v>28927789</v>
      </c>
      <c r="D490">
        <v>28251460</v>
      </c>
      <c r="E490">
        <v>1</v>
      </c>
      <c r="F490">
        <v>1</v>
      </c>
      <c r="G490">
        <v>1</v>
      </c>
      <c r="H490">
        <v>3</v>
      </c>
      <c r="I490" t="s">
        <v>580</v>
      </c>
      <c r="J490" t="s">
        <v>581</v>
      </c>
      <c r="K490" t="s">
        <v>582</v>
      </c>
      <c r="L490">
        <v>1339</v>
      </c>
      <c r="N490">
        <v>1007</v>
      </c>
      <c r="O490" t="s">
        <v>742</v>
      </c>
      <c r="P490" t="s">
        <v>742</v>
      </c>
      <c r="Q490">
        <v>1</v>
      </c>
      <c r="W490">
        <v>0</v>
      </c>
      <c r="X490">
        <v>225732944</v>
      </c>
      <c r="Y490">
        <v>0</v>
      </c>
      <c r="AA490">
        <v>193.6</v>
      </c>
      <c r="AB490">
        <v>0</v>
      </c>
      <c r="AC490">
        <v>0</v>
      </c>
      <c r="AD490">
        <v>0</v>
      </c>
      <c r="AE490">
        <v>37.159999999999997</v>
      </c>
      <c r="AF490">
        <v>0</v>
      </c>
      <c r="AG490">
        <v>0</v>
      </c>
      <c r="AH490">
        <v>0</v>
      </c>
      <c r="AI490">
        <v>5.21</v>
      </c>
      <c r="AJ490">
        <v>1</v>
      </c>
      <c r="AK490">
        <v>1</v>
      </c>
      <c r="AL490">
        <v>1</v>
      </c>
      <c r="AN490">
        <v>0</v>
      </c>
      <c r="AO490">
        <v>1</v>
      </c>
      <c r="AP490">
        <v>1</v>
      </c>
      <c r="AQ490">
        <v>0</v>
      </c>
      <c r="AR490">
        <v>0</v>
      </c>
      <c r="AS490" t="s">
        <v>719</v>
      </c>
      <c r="AT490">
        <v>1.7000000000000001E-2</v>
      </c>
      <c r="AU490" t="s">
        <v>758</v>
      </c>
      <c r="AV490">
        <v>0</v>
      </c>
      <c r="AW490">
        <v>2</v>
      </c>
      <c r="AX490">
        <v>28927793</v>
      </c>
      <c r="AY490">
        <v>1</v>
      </c>
      <c r="AZ490">
        <v>0</v>
      </c>
      <c r="BA490">
        <v>498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CX490">
        <f>Y490*Source!I107</f>
        <v>0</v>
      </c>
      <c r="CY490">
        <f>AA490</f>
        <v>193.6</v>
      </c>
      <c r="CZ490">
        <f>AE490</f>
        <v>37.159999999999997</v>
      </c>
      <c r="DA490">
        <f>AI490</f>
        <v>5.21</v>
      </c>
      <c r="DB490">
        <v>0</v>
      </c>
    </row>
    <row r="491" spans="1:106" x14ac:dyDescent="0.2">
      <c r="A491">
        <f>ROW(Source!A107)</f>
        <v>107</v>
      </c>
      <c r="B491">
        <v>28925308</v>
      </c>
      <c r="C491">
        <v>28927789</v>
      </c>
      <c r="D491">
        <v>28251479</v>
      </c>
      <c r="E491">
        <v>1</v>
      </c>
      <c r="F491">
        <v>1</v>
      </c>
      <c r="G491">
        <v>1</v>
      </c>
      <c r="H491">
        <v>3</v>
      </c>
      <c r="I491" t="s">
        <v>503</v>
      </c>
      <c r="J491" t="s">
        <v>504</v>
      </c>
      <c r="K491" t="s">
        <v>505</v>
      </c>
      <c r="L491">
        <v>1339</v>
      </c>
      <c r="N491">
        <v>1007</v>
      </c>
      <c r="O491" t="s">
        <v>742</v>
      </c>
      <c r="P491" t="s">
        <v>742</v>
      </c>
      <c r="Q491">
        <v>1</v>
      </c>
      <c r="W491">
        <v>0</v>
      </c>
      <c r="X491">
        <v>1597319531</v>
      </c>
      <c r="Y491">
        <v>0</v>
      </c>
      <c r="AA491">
        <v>45.8</v>
      </c>
      <c r="AB491">
        <v>0</v>
      </c>
      <c r="AC491">
        <v>0</v>
      </c>
      <c r="AD491">
        <v>0</v>
      </c>
      <c r="AE491">
        <v>8.7899999999999991</v>
      </c>
      <c r="AF491">
        <v>0</v>
      </c>
      <c r="AG491">
        <v>0</v>
      </c>
      <c r="AH491">
        <v>0</v>
      </c>
      <c r="AI491">
        <v>5.21</v>
      </c>
      <c r="AJ491">
        <v>1</v>
      </c>
      <c r="AK491">
        <v>1</v>
      </c>
      <c r="AL491">
        <v>1</v>
      </c>
      <c r="AN491">
        <v>0</v>
      </c>
      <c r="AO491">
        <v>1</v>
      </c>
      <c r="AP491">
        <v>1</v>
      </c>
      <c r="AQ491">
        <v>0</v>
      </c>
      <c r="AR491">
        <v>0</v>
      </c>
      <c r="AS491" t="s">
        <v>719</v>
      </c>
      <c r="AT491">
        <v>3.3000000000000002E-2</v>
      </c>
      <c r="AU491" t="s">
        <v>758</v>
      </c>
      <c r="AV491">
        <v>0</v>
      </c>
      <c r="AW491">
        <v>2</v>
      </c>
      <c r="AX491">
        <v>28927794</v>
      </c>
      <c r="AY491">
        <v>1</v>
      </c>
      <c r="AZ491">
        <v>0</v>
      </c>
      <c r="BA491">
        <v>499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X491">
        <f>Y491*Source!I107</f>
        <v>0</v>
      </c>
      <c r="CY491">
        <f>AA491</f>
        <v>45.8</v>
      </c>
      <c r="CZ491">
        <f>AE491</f>
        <v>8.7899999999999991</v>
      </c>
      <c r="DA491">
        <f>AI491</f>
        <v>5.21</v>
      </c>
      <c r="DB491">
        <v>0</v>
      </c>
    </row>
    <row r="492" spans="1:106" x14ac:dyDescent="0.2">
      <c r="A492">
        <f>ROW(Source!A107)</f>
        <v>107</v>
      </c>
      <c r="B492">
        <v>28925308</v>
      </c>
      <c r="C492">
        <v>28927789</v>
      </c>
      <c r="D492">
        <v>28251486</v>
      </c>
      <c r="E492">
        <v>1</v>
      </c>
      <c r="F492">
        <v>1</v>
      </c>
      <c r="G492">
        <v>1</v>
      </c>
      <c r="H492">
        <v>3</v>
      </c>
      <c r="I492" t="s">
        <v>506</v>
      </c>
      <c r="J492" t="s">
        <v>507</v>
      </c>
      <c r="K492" t="s">
        <v>508</v>
      </c>
      <c r="L492">
        <v>1346</v>
      </c>
      <c r="N492">
        <v>1009</v>
      </c>
      <c r="O492" t="s">
        <v>509</v>
      </c>
      <c r="P492" t="s">
        <v>509</v>
      </c>
      <c r="Q492">
        <v>1</v>
      </c>
      <c r="W492">
        <v>0</v>
      </c>
      <c r="X492">
        <v>-1411127917</v>
      </c>
      <c r="Y492">
        <v>0</v>
      </c>
      <c r="AA492">
        <v>23.29</v>
      </c>
      <c r="AB492">
        <v>0</v>
      </c>
      <c r="AC492">
        <v>0</v>
      </c>
      <c r="AD492">
        <v>0</v>
      </c>
      <c r="AE492">
        <v>4.47</v>
      </c>
      <c r="AF492">
        <v>0</v>
      </c>
      <c r="AG492">
        <v>0</v>
      </c>
      <c r="AH492">
        <v>0</v>
      </c>
      <c r="AI492">
        <v>5.21</v>
      </c>
      <c r="AJ492">
        <v>1</v>
      </c>
      <c r="AK492">
        <v>1</v>
      </c>
      <c r="AL492">
        <v>1</v>
      </c>
      <c r="AN492">
        <v>0</v>
      </c>
      <c r="AO492">
        <v>1</v>
      </c>
      <c r="AP492">
        <v>1</v>
      </c>
      <c r="AQ492">
        <v>0</v>
      </c>
      <c r="AR492">
        <v>0</v>
      </c>
      <c r="AS492" t="s">
        <v>719</v>
      </c>
      <c r="AT492">
        <v>3.0000000000000001E-3</v>
      </c>
      <c r="AU492" t="s">
        <v>758</v>
      </c>
      <c r="AV492">
        <v>0</v>
      </c>
      <c r="AW492">
        <v>2</v>
      </c>
      <c r="AX492">
        <v>28927795</v>
      </c>
      <c r="AY492">
        <v>1</v>
      </c>
      <c r="AZ492">
        <v>0</v>
      </c>
      <c r="BA492">
        <v>500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CX492">
        <f>Y492*Source!I107</f>
        <v>0</v>
      </c>
      <c r="CY492">
        <f>AA492</f>
        <v>23.29</v>
      </c>
      <c r="CZ492">
        <f>AE492</f>
        <v>4.47</v>
      </c>
      <c r="DA492">
        <f>AI492</f>
        <v>5.21</v>
      </c>
      <c r="DB492">
        <v>0</v>
      </c>
    </row>
    <row r="493" spans="1:106" x14ac:dyDescent="0.2">
      <c r="A493">
        <f>ROW(Source!A107)</f>
        <v>107</v>
      </c>
      <c r="B493">
        <v>28925308</v>
      </c>
      <c r="C493">
        <v>28927789</v>
      </c>
      <c r="D493">
        <v>28254657</v>
      </c>
      <c r="E493">
        <v>1</v>
      </c>
      <c r="F493">
        <v>1</v>
      </c>
      <c r="G493">
        <v>1</v>
      </c>
      <c r="H493">
        <v>3</v>
      </c>
      <c r="I493" t="s">
        <v>586</v>
      </c>
      <c r="J493" t="s">
        <v>587</v>
      </c>
      <c r="K493" t="s">
        <v>588</v>
      </c>
      <c r="L493">
        <v>1348</v>
      </c>
      <c r="N493">
        <v>1009</v>
      </c>
      <c r="O493" t="s">
        <v>61</v>
      </c>
      <c r="P493" t="s">
        <v>61</v>
      </c>
      <c r="Q493">
        <v>1000</v>
      </c>
      <c r="W493">
        <v>0</v>
      </c>
      <c r="X493">
        <v>-1341816797</v>
      </c>
      <c r="Y493">
        <v>0</v>
      </c>
      <c r="AA493">
        <v>66955.59</v>
      </c>
      <c r="AB493">
        <v>0</v>
      </c>
      <c r="AC493">
        <v>0</v>
      </c>
      <c r="AD493">
        <v>0</v>
      </c>
      <c r="AE493">
        <v>12851.36</v>
      </c>
      <c r="AF493">
        <v>0</v>
      </c>
      <c r="AG493">
        <v>0</v>
      </c>
      <c r="AH493">
        <v>0</v>
      </c>
      <c r="AI493">
        <v>5.21</v>
      </c>
      <c r="AJ493">
        <v>1</v>
      </c>
      <c r="AK493">
        <v>1</v>
      </c>
      <c r="AL493">
        <v>1</v>
      </c>
      <c r="AN493">
        <v>0</v>
      </c>
      <c r="AO493">
        <v>1</v>
      </c>
      <c r="AP493">
        <v>1</v>
      </c>
      <c r="AQ493">
        <v>0</v>
      </c>
      <c r="AR493">
        <v>0</v>
      </c>
      <c r="AS493" t="s">
        <v>719</v>
      </c>
      <c r="AT493">
        <v>3.6000000000000002E-4</v>
      </c>
      <c r="AU493" t="s">
        <v>758</v>
      </c>
      <c r="AV493">
        <v>0</v>
      </c>
      <c r="AW493">
        <v>2</v>
      </c>
      <c r="AX493">
        <v>28927796</v>
      </c>
      <c r="AY493">
        <v>1</v>
      </c>
      <c r="AZ493">
        <v>0</v>
      </c>
      <c r="BA493">
        <v>501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X493">
        <f>Y493*Source!I107</f>
        <v>0</v>
      </c>
      <c r="CY493">
        <f>AA493</f>
        <v>66955.59</v>
      </c>
      <c r="CZ493">
        <f>AE493</f>
        <v>12851.36</v>
      </c>
      <c r="DA493">
        <f>AI493</f>
        <v>5.21</v>
      </c>
      <c r="DB493">
        <v>0</v>
      </c>
    </row>
    <row r="494" spans="1:106" x14ac:dyDescent="0.2">
      <c r="A494">
        <f>ROW(Source!A107)</f>
        <v>107</v>
      </c>
      <c r="B494">
        <v>28925308</v>
      </c>
      <c r="C494">
        <v>28927789</v>
      </c>
      <c r="D494">
        <v>28247531</v>
      </c>
      <c r="E494">
        <v>21</v>
      </c>
      <c r="F494">
        <v>1</v>
      </c>
      <c r="G494">
        <v>1</v>
      </c>
      <c r="H494">
        <v>3</v>
      </c>
      <c r="I494" t="s">
        <v>533</v>
      </c>
      <c r="J494" t="s">
        <v>719</v>
      </c>
      <c r="K494" t="s">
        <v>534</v>
      </c>
      <c r="L494">
        <v>1374</v>
      </c>
      <c r="N494">
        <v>1013</v>
      </c>
      <c r="O494" t="s">
        <v>535</v>
      </c>
      <c r="P494" t="s">
        <v>535</v>
      </c>
      <c r="Q494">
        <v>1</v>
      </c>
      <c r="W494">
        <v>0</v>
      </c>
      <c r="X494">
        <v>-1731369543</v>
      </c>
      <c r="Y494">
        <v>0</v>
      </c>
      <c r="AA494">
        <v>1</v>
      </c>
      <c r="AB494">
        <v>0</v>
      </c>
      <c r="AC494">
        <v>0</v>
      </c>
      <c r="AD494">
        <v>0</v>
      </c>
      <c r="AE494">
        <v>1</v>
      </c>
      <c r="AF494">
        <v>0</v>
      </c>
      <c r="AG494">
        <v>0</v>
      </c>
      <c r="AH494">
        <v>0</v>
      </c>
      <c r="AI494">
        <v>1</v>
      </c>
      <c r="AJ494">
        <v>1</v>
      </c>
      <c r="AK494">
        <v>1</v>
      </c>
      <c r="AL494">
        <v>1</v>
      </c>
      <c r="AN494">
        <v>0</v>
      </c>
      <c r="AO494">
        <v>1</v>
      </c>
      <c r="AP494">
        <v>1</v>
      </c>
      <c r="AQ494">
        <v>0</v>
      </c>
      <c r="AR494">
        <v>0</v>
      </c>
      <c r="AS494" t="s">
        <v>719</v>
      </c>
      <c r="AT494">
        <v>0.64</v>
      </c>
      <c r="AU494" t="s">
        <v>758</v>
      </c>
      <c r="AV494">
        <v>0</v>
      </c>
      <c r="AW494">
        <v>2</v>
      </c>
      <c r="AX494">
        <v>28927797</v>
      </c>
      <c r="AY494">
        <v>1</v>
      </c>
      <c r="AZ494">
        <v>0</v>
      </c>
      <c r="BA494">
        <v>502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CX494">
        <f>Y494*Source!I107</f>
        <v>0</v>
      </c>
      <c r="CY494">
        <f>AA494</f>
        <v>1</v>
      </c>
      <c r="CZ494">
        <f>AE494</f>
        <v>1</v>
      </c>
      <c r="DA494">
        <f>AI494</f>
        <v>1</v>
      </c>
      <c r="DB494">
        <v>0</v>
      </c>
    </row>
    <row r="495" spans="1:106" x14ac:dyDescent="0.2">
      <c r="A495">
        <f>ROW(Source!A108)</f>
        <v>108</v>
      </c>
      <c r="B495">
        <v>28925307</v>
      </c>
      <c r="C495">
        <v>28927822</v>
      </c>
      <c r="D495">
        <v>28425676</v>
      </c>
      <c r="E495">
        <v>1</v>
      </c>
      <c r="F495">
        <v>1</v>
      </c>
      <c r="G495">
        <v>1</v>
      </c>
      <c r="H495">
        <v>1</v>
      </c>
      <c r="I495" t="s">
        <v>536</v>
      </c>
      <c r="J495" t="s">
        <v>719</v>
      </c>
      <c r="K495" t="s">
        <v>537</v>
      </c>
      <c r="L495">
        <v>1191</v>
      </c>
      <c r="N495">
        <v>1013</v>
      </c>
      <c r="O495" t="s">
        <v>360</v>
      </c>
      <c r="P495" t="s">
        <v>360</v>
      </c>
      <c r="Q495">
        <v>1</v>
      </c>
      <c r="W495">
        <v>0</v>
      </c>
      <c r="X495">
        <v>-1853062777</v>
      </c>
      <c r="Y495">
        <v>4.6440000000000001</v>
      </c>
      <c r="AA495">
        <v>0</v>
      </c>
      <c r="AB495">
        <v>0</v>
      </c>
      <c r="AC495">
        <v>0</v>
      </c>
      <c r="AD495">
        <v>8.59</v>
      </c>
      <c r="AE495">
        <v>0</v>
      </c>
      <c r="AF495">
        <v>0</v>
      </c>
      <c r="AG495">
        <v>0</v>
      </c>
      <c r="AH495">
        <v>8.59</v>
      </c>
      <c r="AI495">
        <v>1</v>
      </c>
      <c r="AJ495">
        <v>1</v>
      </c>
      <c r="AK495">
        <v>1</v>
      </c>
      <c r="AL495">
        <v>1</v>
      </c>
      <c r="AN495">
        <v>0</v>
      </c>
      <c r="AO495">
        <v>1</v>
      </c>
      <c r="AP495">
        <v>1</v>
      </c>
      <c r="AQ495">
        <v>0</v>
      </c>
      <c r="AR495">
        <v>0</v>
      </c>
      <c r="AS495" t="s">
        <v>719</v>
      </c>
      <c r="AT495">
        <v>7.74</v>
      </c>
      <c r="AU495" t="s">
        <v>99</v>
      </c>
      <c r="AV495">
        <v>1</v>
      </c>
      <c r="AW495">
        <v>2</v>
      </c>
      <c r="AX495">
        <v>28927823</v>
      </c>
      <c r="AY495">
        <v>1</v>
      </c>
      <c r="AZ495">
        <v>0</v>
      </c>
      <c r="BA495">
        <v>503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CX495">
        <f>Y495*Source!I108</f>
        <v>9.2880000000000003</v>
      </c>
      <c r="CY495">
        <f>AD495</f>
        <v>8.59</v>
      </c>
      <c r="CZ495">
        <f>AH495</f>
        <v>8.59</v>
      </c>
      <c r="DA495">
        <f>AL495</f>
        <v>1</v>
      </c>
      <c r="DB495">
        <v>0</v>
      </c>
    </row>
    <row r="496" spans="1:106" x14ac:dyDescent="0.2">
      <c r="A496">
        <f>ROW(Source!A108)</f>
        <v>108</v>
      </c>
      <c r="B496">
        <v>28925307</v>
      </c>
      <c r="C496">
        <v>28927822</v>
      </c>
      <c r="D496">
        <v>28419515</v>
      </c>
      <c r="E496">
        <v>1</v>
      </c>
      <c r="F496">
        <v>1</v>
      </c>
      <c r="G496">
        <v>1</v>
      </c>
      <c r="H496">
        <v>1</v>
      </c>
      <c r="I496" t="s">
        <v>361</v>
      </c>
      <c r="J496" t="s">
        <v>719</v>
      </c>
      <c r="K496" t="s">
        <v>362</v>
      </c>
      <c r="L496">
        <v>1191</v>
      </c>
      <c r="N496">
        <v>1013</v>
      </c>
      <c r="O496" t="s">
        <v>360</v>
      </c>
      <c r="P496" t="s">
        <v>360</v>
      </c>
      <c r="Q496">
        <v>1</v>
      </c>
      <c r="W496">
        <v>0</v>
      </c>
      <c r="X496">
        <v>-383101862</v>
      </c>
      <c r="Y496">
        <v>1.5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N496">
        <v>0</v>
      </c>
      <c r="AO496">
        <v>1</v>
      </c>
      <c r="AP496">
        <v>0</v>
      </c>
      <c r="AQ496">
        <v>0</v>
      </c>
      <c r="AR496">
        <v>0</v>
      </c>
      <c r="AS496" t="s">
        <v>719</v>
      </c>
      <c r="AT496">
        <v>1.5</v>
      </c>
      <c r="AU496" t="s">
        <v>719</v>
      </c>
      <c r="AV496">
        <v>2</v>
      </c>
      <c r="AW496">
        <v>2</v>
      </c>
      <c r="AX496">
        <v>28927824</v>
      </c>
      <c r="AY496">
        <v>1</v>
      </c>
      <c r="AZ496">
        <v>2048</v>
      </c>
      <c r="BA496">
        <v>504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CX496">
        <f>Y496*Source!I108</f>
        <v>3</v>
      </c>
      <c r="CY496">
        <f>AD496</f>
        <v>0</v>
      </c>
      <c r="CZ496">
        <f>AH496</f>
        <v>0</v>
      </c>
      <c r="DA496">
        <f>AL496</f>
        <v>1</v>
      </c>
      <c r="DB496">
        <v>0</v>
      </c>
    </row>
    <row r="497" spans="1:106" x14ac:dyDescent="0.2">
      <c r="A497">
        <f>ROW(Source!A108)</f>
        <v>108</v>
      </c>
      <c r="B497">
        <v>28925307</v>
      </c>
      <c r="C497">
        <v>28927822</v>
      </c>
      <c r="D497">
        <v>28336675</v>
      </c>
      <c r="E497">
        <v>1</v>
      </c>
      <c r="F497">
        <v>1</v>
      </c>
      <c r="G497">
        <v>1</v>
      </c>
      <c r="H497">
        <v>2</v>
      </c>
      <c r="I497" t="s">
        <v>540</v>
      </c>
      <c r="J497" t="s">
        <v>541</v>
      </c>
      <c r="K497" t="s">
        <v>542</v>
      </c>
      <c r="L497">
        <v>1368</v>
      </c>
      <c r="N497">
        <v>1011</v>
      </c>
      <c r="O497" t="s">
        <v>366</v>
      </c>
      <c r="P497" t="s">
        <v>366</v>
      </c>
      <c r="Q497">
        <v>1</v>
      </c>
      <c r="W497">
        <v>0</v>
      </c>
      <c r="X497">
        <v>903590057</v>
      </c>
      <c r="Y497">
        <v>0.85199999999999998</v>
      </c>
      <c r="AA497">
        <v>0</v>
      </c>
      <c r="AB497">
        <v>112.77</v>
      </c>
      <c r="AC497">
        <v>11.84</v>
      </c>
      <c r="AD497">
        <v>0</v>
      </c>
      <c r="AE497">
        <v>0</v>
      </c>
      <c r="AF497">
        <v>112.77</v>
      </c>
      <c r="AG497">
        <v>11.84</v>
      </c>
      <c r="AH497">
        <v>0</v>
      </c>
      <c r="AI497">
        <v>1</v>
      </c>
      <c r="AJ497">
        <v>1</v>
      </c>
      <c r="AK497">
        <v>1</v>
      </c>
      <c r="AL497">
        <v>1</v>
      </c>
      <c r="AN497">
        <v>0</v>
      </c>
      <c r="AO497">
        <v>1</v>
      </c>
      <c r="AP497">
        <v>1</v>
      </c>
      <c r="AQ497">
        <v>0</v>
      </c>
      <c r="AR497">
        <v>0</v>
      </c>
      <c r="AS497" t="s">
        <v>719</v>
      </c>
      <c r="AT497">
        <v>1.42</v>
      </c>
      <c r="AU497" t="s">
        <v>99</v>
      </c>
      <c r="AV497">
        <v>0</v>
      </c>
      <c r="AW497">
        <v>2</v>
      </c>
      <c r="AX497">
        <v>28927825</v>
      </c>
      <c r="AY497">
        <v>1</v>
      </c>
      <c r="AZ497">
        <v>0</v>
      </c>
      <c r="BA497">
        <v>505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CX497">
        <f>Y497*Source!I108</f>
        <v>1.704</v>
      </c>
      <c r="CY497">
        <f>AB497</f>
        <v>112.77</v>
      </c>
      <c r="CZ497">
        <f>AF497</f>
        <v>112.77</v>
      </c>
      <c r="DA497">
        <f>AJ497</f>
        <v>1</v>
      </c>
      <c r="DB497">
        <v>0</v>
      </c>
    </row>
    <row r="498" spans="1:106" x14ac:dyDescent="0.2">
      <c r="A498">
        <f>ROW(Source!A108)</f>
        <v>108</v>
      </c>
      <c r="B498">
        <v>28925307</v>
      </c>
      <c r="C498">
        <v>28927822</v>
      </c>
      <c r="D498">
        <v>28337840</v>
      </c>
      <c r="E498">
        <v>1</v>
      </c>
      <c r="F498">
        <v>1</v>
      </c>
      <c r="G498">
        <v>1</v>
      </c>
      <c r="H498">
        <v>2</v>
      </c>
      <c r="I498" t="s">
        <v>465</v>
      </c>
      <c r="J498" t="s">
        <v>466</v>
      </c>
      <c r="K498" t="s">
        <v>467</v>
      </c>
      <c r="L498">
        <v>1368</v>
      </c>
      <c r="N498">
        <v>1011</v>
      </c>
      <c r="O498" t="s">
        <v>366</v>
      </c>
      <c r="P498" t="s">
        <v>366</v>
      </c>
      <c r="Q498">
        <v>1</v>
      </c>
      <c r="W498">
        <v>0</v>
      </c>
      <c r="X498">
        <v>1171957361</v>
      </c>
      <c r="Y498">
        <v>4.8000000000000001E-2</v>
      </c>
      <c r="AA498">
        <v>0</v>
      </c>
      <c r="AB498">
        <v>86.79</v>
      </c>
      <c r="AC498">
        <v>10.130000000000001</v>
      </c>
      <c r="AD498">
        <v>0</v>
      </c>
      <c r="AE498">
        <v>0</v>
      </c>
      <c r="AF498">
        <v>86.79</v>
      </c>
      <c r="AG498">
        <v>10.130000000000001</v>
      </c>
      <c r="AH498">
        <v>0</v>
      </c>
      <c r="AI498">
        <v>1</v>
      </c>
      <c r="AJ498">
        <v>1</v>
      </c>
      <c r="AK498">
        <v>1</v>
      </c>
      <c r="AL498">
        <v>1</v>
      </c>
      <c r="AN498">
        <v>0</v>
      </c>
      <c r="AO498">
        <v>1</v>
      </c>
      <c r="AP498">
        <v>1</v>
      </c>
      <c r="AQ498">
        <v>0</v>
      </c>
      <c r="AR498">
        <v>0</v>
      </c>
      <c r="AS498" t="s">
        <v>719</v>
      </c>
      <c r="AT498">
        <v>0.08</v>
      </c>
      <c r="AU498" t="s">
        <v>99</v>
      </c>
      <c r="AV498">
        <v>0</v>
      </c>
      <c r="AW498">
        <v>2</v>
      </c>
      <c r="AX498">
        <v>28927826</v>
      </c>
      <c r="AY498">
        <v>1</v>
      </c>
      <c r="AZ498">
        <v>0</v>
      </c>
      <c r="BA498">
        <v>506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CX498">
        <f>Y498*Source!I108</f>
        <v>9.6000000000000002E-2</v>
      </c>
      <c r="CY498">
        <f>AB498</f>
        <v>86.79</v>
      </c>
      <c r="CZ498">
        <f>AF498</f>
        <v>86.79</v>
      </c>
      <c r="DA498">
        <f>AJ498</f>
        <v>1</v>
      </c>
      <c r="DB498">
        <v>0</v>
      </c>
    </row>
    <row r="499" spans="1:106" x14ac:dyDescent="0.2">
      <c r="A499">
        <f>ROW(Source!A108)</f>
        <v>108</v>
      </c>
      <c r="B499">
        <v>28925307</v>
      </c>
      <c r="C499">
        <v>28927822</v>
      </c>
      <c r="D499">
        <v>28256961</v>
      </c>
      <c r="E499">
        <v>1</v>
      </c>
      <c r="F499">
        <v>1</v>
      </c>
      <c r="G499">
        <v>1</v>
      </c>
      <c r="H499">
        <v>3</v>
      </c>
      <c r="I499" t="s">
        <v>589</v>
      </c>
      <c r="J499" t="s">
        <v>590</v>
      </c>
      <c r="K499" t="s">
        <v>591</v>
      </c>
      <c r="L499">
        <v>1346</v>
      </c>
      <c r="N499">
        <v>1009</v>
      </c>
      <c r="O499" t="s">
        <v>509</v>
      </c>
      <c r="P499" t="s">
        <v>509</v>
      </c>
      <c r="Q499">
        <v>1</v>
      </c>
      <c r="W499">
        <v>0</v>
      </c>
      <c r="X499">
        <v>-2077278099</v>
      </c>
      <c r="Y499">
        <v>0</v>
      </c>
      <c r="AA499">
        <v>25.7</v>
      </c>
      <c r="AB499">
        <v>0</v>
      </c>
      <c r="AC499">
        <v>0</v>
      </c>
      <c r="AD499">
        <v>0</v>
      </c>
      <c r="AE499">
        <v>25.7</v>
      </c>
      <c r="AF499">
        <v>0</v>
      </c>
      <c r="AG499">
        <v>0</v>
      </c>
      <c r="AH499">
        <v>0</v>
      </c>
      <c r="AI499">
        <v>1</v>
      </c>
      <c r="AJ499">
        <v>1</v>
      </c>
      <c r="AK499">
        <v>1</v>
      </c>
      <c r="AL499">
        <v>1</v>
      </c>
      <c r="AN499">
        <v>0</v>
      </c>
      <c r="AO499">
        <v>1</v>
      </c>
      <c r="AP499">
        <v>1</v>
      </c>
      <c r="AQ499">
        <v>0</v>
      </c>
      <c r="AR499">
        <v>0</v>
      </c>
      <c r="AS499" t="s">
        <v>719</v>
      </c>
      <c r="AT499">
        <v>0.35</v>
      </c>
      <c r="AU499" t="s">
        <v>758</v>
      </c>
      <c r="AV499">
        <v>0</v>
      </c>
      <c r="AW499">
        <v>2</v>
      </c>
      <c r="AX499">
        <v>28927827</v>
      </c>
      <c r="AY499">
        <v>1</v>
      </c>
      <c r="AZ499">
        <v>0</v>
      </c>
      <c r="BA499">
        <v>507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CX499">
        <f>Y499*Source!I108</f>
        <v>0</v>
      </c>
      <c r="CY499">
        <f>AA499</f>
        <v>25.7</v>
      </c>
      <c r="CZ499">
        <f>AE499</f>
        <v>25.7</v>
      </c>
      <c r="DA499">
        <f>AI499</f>
        <v>1</v>
      </c>
      <c r="DB499">
        <v>0</v>
      </c>
    </row>
    <row r="500" spans="1:106" x14ac:dyDescent="0.2">
      <c r="A500">
        <f>ROW(Source!A108)</f>
        <v>108</v>
      </c>
      <c r="B500">
        <v>28925307</v>
      </c>
      <c r="C500">
        <v>28927822</v>
      </c>
      <c r="D500">
        <v>28247531</v>
      </c>
      <c r="E500">
        <v>21</v>
      </c>
      <c r="F500">
        <v>1</v>
      </c>
      <c r="G500">
        <v>1</v>
      </c>
      <c r="H500">
        <v>3</v>
      </c>
      <c r="I500" t="s">
        <v>533</v>
      </c>
      <c r="J500" t="s">
        <v>719</v>
      </c>
      <c r="K500" t="s">
        <v>534</v>
      </c>
      <c r="L500">
        <v>1374</v>
      </c>
      <c r="N500">
        <v>1013</v>
      </c>
      <c r="O500" t="s">
        <v>535</v>
      </c>
      <c r="P500" t="s">
        <v>535</v>
      </c>
      <c r="Q500">
        <v>1</v>
      </c>
      <c r="W500">
        <v>0</v>
      </c>
      <c r="X500">
        <v>-1731369543</v>
      </c>
      <c r="Y500">
        <v>0</v>
      </c>
      <c r="AA500">
        <v>1</v>
      </c>
      <c r="AB500">
        <v>0</v>
      </c>
      <c r="AC500">
        <v>0</v>
      </c>
      <c r="AD500">
        <v>0</v>
      </c>
      <c r="AE500">
        <v>1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N500">
        <v>0</v>
      </c>
      <c r="AO500">
        <v>1</v>
      </c>
      <c r="AP500">
        <v>1</v>
      </c>
      <c r="AQ500">
        <v>0</v>
      </c>
      <c r="AR500">
        <v>0</v>
      </c>
      <c r="AS500" t="s">
        <v>719</v>
      </c>
      <c r="AT500">
        <v>1.33</v>
      </c>
      <c r="AU500" t="s">
        <v>758</v>
      </c>
      <c r="AV500">
        <v>0</v>
      </c>
      <c r="AW500">
        <v>2</v>
      </c>
      <c r="AX500">
        <v>28927828</v>
      </c>
      <c r="AY500">
        <v>1</v>
      </c>
      <c r="AZ500">
        <v>0</v>
      </c>
      <c r="BA500">
        <v>508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CX500">
        <f>Y500*Source!I108</f>
        <v>0</v>
      </c>
      <c r="CY500">
        <f>AA500</f>
        <v>1</v>
      </c>
      <c r="CZ500">
        <f>AE500</f>
        <v>1</v>
      </c>
      <c r="DA500">
        <f>AI500</f>
        <v>1</v>
      </c>
      <c r="DB500">
        <v>0</v>
      </c>
    </row>
    <row r="501" spans="1:106" x14ac:dyDescent="0.2">
      <c r="A501">
        <f>ROW(Source!A109)</f>
        <v>109</v>
      </c>
      <c r="B501">
        <v>28925308</v>
      </c>
      <c r="C501">
        <v>28927822</v>
      </c>
      <c r="D501">
        <v>28425676</v>
      </c>
      <c r="E501">
        <v>1</v>
      </c>
      <c r="F501">
        <v>1</v>
      </c>
      <c r="G501">
        <v>1</v>
      </c>
      <c r="H501">
        <v>1</v>
      </c>
      <c r="I501" t="s">
        <v>536</v>
      </c>
      <c r="J501" t="s">
        <v>719</v>
      </c>
      <c r="K501" t="s">
        <v>537</v>
      </c>
      <c r="L501">
        <v>1191</v>
      </c>
      <c r="N501">
        <v>1013</v>
      </c>
      <c r="O501" t="s">
        <v>360</v>
      </c>
      <c r="P501" t="s">
        <v>360</v>
      </c>
      <c r="Q501">
        <v>1</v>
      </c>
      <c r="W501">
        <v>0</v>
      </c>
      <c r="X501">
        <v>-1853062777</v>
      </c>
      <c r="Y501">
        <v>4.6440000000000001</v>
      </c>
      <c r="AA501">
        <v>0</v>
      </c>
      <c r="AB501">
        <v>0</v>
      </c>
      <c r="AC501">
        <v>0</v>
      </c>
      <c r="AD501">
        <v>159.43</v>
      </c>
      <c r="AE501">
        <v>0</v>
      </c>
      <c r="AF501">
        <v>0</v>
      </c>
      <c r="AG501">
        <v>0</v>
      </c>
      <c r="AH501">
        <v>8.59</v>
      </c>
      <c r="AI501">
        <v>1</v>
      </c>
      <c r="AJ501">
        <v>1</v>
      </c>
      <c r="AK501">
        <v>1</v>
      </c>
      <c r="AL501">
        <v>18.559999999999999</v>
      </c>
      <c r="AN501">
        <v>0</v>
      </c>
      <c r="AO501">
        <v>1</v>
      </c>
      <c r="AP501">
        <v>1</v>
      </c>
      <c r="AQ501">
        <v>0</v>
      </c>
      <c r="AR501">
        <v>0</v>
      </c>
      <c r="AS501" t="s">
        <v>719</v>
      </c>
      <c r="AT501">
        <v>7.74</v>
      </c>
      <c r="AU501" t="s">
        <v>99</v>
      </c>
      <c r="AV501">
        <v>1</v>
      </c>
      <c r="AW501">
        <v>2</v>
      </c>
      <c r="AX501">
        <v>28927823</v>
      </c>
      <c r="AY501">
        <v>1</v>
      </c>
      <c r="AZ501">
        <v>0</v>
      </c>
      <c r="BA501">
        <v>509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CX501">
        <f>Y501*Source!I109</f>
        <v>9.2880000000000003</v>
      </c>
      <c r="CY501">
        <f>AD501</f>
        <v>159.43</v>
      </c>
      <c r="CZ501">
        <f>AH501</f>
        <v>8.59</v>
      </c>
      <c r="DA501">
        <f>AL501</f>
        <v>18.559999999999999</v>
      </c>
      <c r="DB501">
        <v>0</v>
      </c>
    </row>
    <row r="502" spans="1:106" x14ac:dyDescent="0.2">
      <c r="A502">
        <f>ROW(Source!A109)</f>
        <v>109</v>
      </c>
      <c r="B502">
        <v>28925308</v>
      </c>
      <c r="C502">
        <v>28927822</v>
      </c>
      <c r="D502">
        <v>28419515</v>
      </c>
      <c r="E502">
        <v>1</v>
      </c>
      <c r="F502">
        <v>1</v>
      </c>
      <c r="G502">
        <v>1</v>
      </c>
      <c r="H502">
        <v>1</v>
      </c>
      <c r="I502" t="s">
        <v>361</v>
      </c>
      <c r="J502" t="s">
        <v>719</v>
      </c>
      <c r="K502" t="s">
        <v>362</v>
      </c>
      <c r="L502">
        <v>1191</v>
      </c>
      <c r="N502">
        <v>1013</v>
      </c>
      <c r="O502" t="s">
        <v>360</v>
      </c>
      <c r="P502" t="s">
        <v>360</v>
      </c>
      <c r="Q502">
        <v>1</v>
      </c>
      <c r="W502">
        <v>0</v>
      </c>
      <c r="X502">
        <v>-383101862</v>
      </c>
      <c r="Y502">
        <v>1.5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1</v>
      </c>
      <c r="AJ502">
        <v>1</v>
      </c>
      <c r="AK502">
        <v>18.559999999999999</v>
      </c>
      <c r="AL502">
        <v>1</v>
      </c>
      <c r="AN502">
        <v>0</v>
      </c>
      <c r="AO502">
        <v>1</v>
      </c>
      <c r="AP502">
        <v>0</v>
      </c>
      <c r="AQ502">
        <v>0</v>
      </c>
      <c r="AR502">
        <v>0</v>
      </c>
      <c r="AS502" t="s">
        <v>719</v>
      </c>
      <c r="AT502">
        <v>1.5</v>
      </c>
      <c r="AU502" t="s">
        <v>719</v>
      </c>
      <c r="AV502">
        <v>2</v>
      </c>
      <c r="AW502">
        <v>2</v>
      </c>
      <c r="AX502">
        <v>28927824</v>
      </c>
      <c r="AY502">
        <v>1</v>
      </c>
      <c r="AZ502">
        <v>2048</v>
      </c>
      <c r="BA502">
        <v>510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CX502">
        <f>Y502*Source!I109</f>
        <v>3</v>
      </c>
      <c r="CY502">
        <f>AD502</f>
        <v>0</v>
      </c>
      <c r="CZ502">
        <f>AH502</f>
        <v>0</v>
      </c>
      <c r="DA502">
        <f>AL502</f>
        <v>1</v>
      </c>
      <c r="DB502">
        <v>0</v>
      </c>
    </row>
    <row r="503" spans="1:106" x14ac:dyDescent="0.2">
      <c r="A503">
        <f>ROW(Source!A109)</f>
        <v>109</v>
      </c>
      <c r="B503">
        <v>28925308</v>
      </c>
      <c r="C503">
        <v>28927822</v>
      </c>
      <c r="D503">
        <v>28336675</v>
      </c>
      <c r="E503">
        <v>1</v>
      </c>
      <c r="F503">
        <v>1</v>
      </c>
      <c r="G503">
        <v>1</v>
      </c>
      <c r="H503">
        <v>2</v>
      </c>
      <c r="I503" t="s">
        <v>540</v>
      </c>
      <c r="J503" t="s">
        <v>541</v>
      </c>
      <c r="K503" t="s">
        <v>542</v>
      </c>
      <c r="L503">
        <v>1368</v>
      </c>
      <c r="N503">
        <v>1011</v>
      </c>
      <c r="O503" t="s">
        <v>366</v>
      </c>
      <c r="P503" t="s">
        <v>366</v>
      </c>
      <c r="Q503">
        <v>1</v>
      </c>
      <c r="W503">
        <v>0</v>
      </c>
      <c r="X503">
        <v>903590057</v>
      </c>
      <c r="Y503">
        <v>0.85199999999999998</v>
      </c>
      <c r="AA503">
        <v>0</v>
      </c>
      <c r="AB503">
        <v>868.33</v>
      </c>
      <c r="AC503">
        <v>219.75</v>
      </c>
      <c r="AD503">
        <v>0</v>
      </c>
      <c r="AE503">
        <v>0</v>
      </c>
      <c r="AF503">
        <v>112.77</v>
      </c>
      <c r="AG503">
        <v>11.84</v>
      </c>
      <c r="AH503">
        <v>0</v>
      </c>
      <c r="AI503">
        <v>1</v>
      </c>
      <c r="AJ503">
        <v>7.7</v>
      </c>
      <c r="AK503">
        <v>18.559999999999999</v>
      </c>
      <c r="AL503">
        <v>1</v>
      </c>
      <c r="AN503">
        <v>0</v>
      </c>
      <c r="AO503">
        <v>1</v>
      </c>
      <c r="AP503">
        <v>1</v>
      </c>
      <c r="AQ503">
        <v>0</v>
      </c>
      <c r="AR503">
        <v>0</v>
      </c>
      <c r="AS503" t="s">
        <v>719</v>
      </c>
      <c r="AT503">
        <v>1.42</v>
      </c>
      <c r="AU503" t="s">
        <v>99</v>
      </c>
      <c r="AV503">
        <v>0</v>
      </c>
      <c r="AW503">
        <v>2</v>
      </c>
      <c r="AX503">
        <v>28927825</v>
      </c>
      <c r="AY503">
        <v>1</v>
      </c>
      <c r="AZ503">
        <v>0</v>
      </c>
      <c r="BA503">
        <v>511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CX503">
        <f>Y503*Source!I109</f>
        <v>1.704</v>
      </c>
      <c r="CY503">
        <f>AB503</f>
        <v>868.33</v>
      </c>
      <c r="CZ503">
        <f>AF503</f>
        <v>112.77</v>
      </c>
      <c r="DA503">
        <f>AJ503</f>
        <v>7.7</v>
      </c>
      <c r="DB503">
        <v>0</v>
      </c>
    </row>
    <row r="504" spans="1:106" x14ac:dyDescent="0.2">
      <c r="A504">
        <f>ROW(Source!A109)</f>
        <v>109</v>
      </c>
      <c r="B504">
        <v>28925308</v>
      </c>
      <c r="C504">
        <v>28927822</v>
      </c>
      <c r="D504">
        <v>28337840</v>
      </c>
      <c r="E504">
        <v>1</v>
      </c>
      <c r="F504">
        <v>1</v>
      </c>
      <c r="G504">
        <v>1</v>
      </c>
      <c r="H504">
        <v>2</v>
      </c>
      <c r="I504" t="s">
        <v>465</v>
      </c>
      <c r="J504" t="s">
        <v>466</v>
      </c>
      <c r="K504" t="s">
        <v>467</v>
      </c>
      <c r="L504">
        <v>1368</v>
      </c>
      <c r="N504">
        <v>1011</v>
      </c>
      <c r="O504" t="s">
        <v>366</v>
      </c>
      <c r="P504" t="s">
        <v>366</v>
      </c>
      <c r="Q504">
        <v>1</v>
      </c>
      <c r="W504">
        <v>0</v>
      </c>
      <c r="X504">
        <v>1171957361</v>
      </c>
      <c r="Y504">
        <v>4.8000000000000001E-2</v>
      </c>
      <c r="AA504">
        <v>0</v>
      </c>
      <c r="AB504">
        <v>668.28</v>
      </c>
      <c r="AC504">
        <v>188.01</v>
      </c>
      <c r="AD504">
        <v>0</v>
      </c>
      <c r="AE504">
        <v>0</v>
      </c>
      <c r="AF504">
        <v>86.79</v>
      </c>
      <c r="AG504">
        <v>10.130000000000001</v>
      </c>
      <c r="AH504">
        <v>0</v>
      </c>
      <c r="AI504">
        <v>1</v>
      </c>
      <c r="AJ504">
        <v>7.7</v>
      </c>
      <c r="AK504">
        <v>18.559999999999999</v>
      </c>
      <c r="AL504">
        <v>1</v>
      </c>
      <c r="AN504">
        <v>0</v>
      </c>
      <c r="AO504">
        <v>1</v>
      </c>
      <c r="AP504">
        <v>1</v>
      </c>
      <c r="AQ504">
        <v>0</v>
      </c>
      <c r="AR504">
        <v>0</v>
      </c>
      <c r="AS504" t="s">
        <v>719</v>
      </c>
      <c r="AT504">
        <v>0.08</v>
      </c>
      <c r="AU504" t="s">
        <v>99</v>
      </c>
      <c r="AV504">
        <v>0</v>
      </c>
      <c r="AW504">
        <v>2</v>
      </c>
      <c r="AX504">
        <v>28927826</v>
      </c>
      <c r="AY504">
        <v>1</v>
      </c>
      <c r="AZ504">
        <v>0</v>
      </c>
      <c r="BA504">
        <v>512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CX504">
        <f>Y504*Source!I109</f>
        <v>9.6000000000000002E-2</v>
      </c>
      <c r="CY504">
        <f>AB504</f>
        <v>668.28</v>
      </c>
      <c r="CZ504">
        <f>AF504</f>
        <v>86.79</v>
      </c>
      <c r="DA504">
        <f>AJ504</f>
        <v>7.7</v>
      </c>
      <c r="DB504">
        <v>0</v>
      </c>
    </row>
    <row r="505" spans="1:106" x14ac:dyDescent="0.2">
      <c r="A505">
        <f>ROW(Source!A109)</f>
        <v>109</v>
      </c>
      <c r="B505">
        <v>28925308</v>
      </c>
      <c r="C505">
        <v>28927822</v>
      </c>
      <c r="D505">
        <v>28256961</v>
      </c>
      <c r="E505">
        <v>1</v>
      </c>
      <c r="F505">
        <v>1</v>
      </c>
      <c r="G505">
        <v>1</v>
      </c>
      <c r="H505">
        <v>3</v>
      </c>
      <c r="I505" t="s">
        <v>589</v>
      </c>
      <c r="J505" t="s">
        <v>590</v>
      </c>
      <c r="K505" t="s">
        <v>591</v>
      </c>
      <c r="L505">
        <v>1346</v>
      </c>
      <c r="N505">
        <v>1009</v>
      </c>
      <c r="O505" t="s">
        <v>509</v>
      </c>
      <c r="P505" t="s">
        <v>509</v>
      </c>
      <c r="Q505">
        <v>1</v>
      </c>
      <c r="W505">
        <v>0</v>
      </c>
      <c r="X505">
        <v>-2077278099</v>
      </c>
      <c r="Y505">
        <v>0</v>
      </c>
      <c r="AA505">
        <v>133.9</v>
      </c>
      <c r="AB505">
        <v>0</v>
      </c>
      <c r="AC505">
        <v>0</v>
      </c>
      <c r="AD505">
        <v>0</v>
      </c>
      <c r="AE505">
        <v>25.7</v>
      </c>
      <c r="AF505">
        <v>0</v>
      </c>
      <c r="AG505">
        <v>0</v>
      </c>
      <c r="AH505">
        <v>0</v>
      </c>
      <c r="AI505">
        <v>5.21</v>
      </c>
      <c r="AJ505">
        <v>1</v>
      </c>
      <c r="AK505">
        <v>1</v>
      </c>
      <c r="AL505">
        <v>1</v>
      </c>
      <c r="AN505">
        <v>0</v>
      </c>
      <c r="AO505">
        <v>1</v>
      </c>
      <c r="AP505">
        <v>1</v>
      </c>
      <c r="AQ505">
        <v>0</v>
      </c>
      <c r="AR505">
        <v>0</v>
      </c>
      <c r="AS505" t="s">
        <v>719</v>
      </c>
      <c r="AT505">
        <v>0.35</v>
      </c>
      <c r="AU505" t="s">
        <v>758</v>
      </c>
      <c r="AV505">
        <v>0</v>
      </c>
      <c r="AW505">
        <v>2</v>
      </c>
      <c r="AX505">
        <v>28927827</v>
      </c>
      <c r="AY505">
        <v>1</v>
      </c>
      <c r="AZ505">
        <v>0</v>
      </c>
      <c r="BA505">
        <v>513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CX505">
        <f>Y505*Source!I109</f>
        <v>0</v>
      </c>
      <c r="CY505">
        <f>AA505</f>
        <v>133.9</v>
      </c>
      <c r="CZ505">
        <f>AE505</f>
        <v>25.7</v>
      </c>
      <c r="DA505">
        <f>AI505</f>
        <v>5.21</v>
      </c>
      <c r="DB505">
        <v>0</v>
      </c>
    </row>
    <row r="506" spans="1:106" x14ac:dyDescent="0.2">
      <c r="A506">
        <f>ROW(Source!A109)</f>
        <v>109</v>
      </c>
      <c r="B506">
        <v>28925308</v>
      </c>
      <c r="C506">
        <v>28927822</v>
      </c>
      <c r="D506">
        <v>28247531</v>
      </c>
      <c r="E506">
        <v>21</v>
      </c>
      <c r="F506">
        <v>1</v>
      </c>
      <c r="G506">
        <v>1</v>
      </c>
      <c r="H506">
        <v>3</v>
      </c>
      <c r="I506" t="s">
        <v>533</v>
      </c>
      <c r="J506" t="s">
        <v>719</v>
      </c>
      <c r="K506" t="s">
        <v>534</v>
      </c>
      <c r="L506">
        <v>1374</v>
      </c>
      <c r="N506">
        <v>1013</v>
      </c>
      <c r="O506" t="s">
        <v>535</v>
      </c>
      <c r="P506" t="s">
        <v>535</v>
      </c>
      <c r="Q506">
        <v>1</v>
      </c>
      <c r="W506">
        <v>0</v>
      </c>
      <c r="X506">
        <v>-1731369543</v>
      </c>
      <c r="Y506">
        <v>0</v>
      </c>
      <c r="AA506">
        <v>1</v>
      </c>
      <c r="AB506">
        <v>0</v>
      </c>
      <c r="AC506">
        <v>0</v>
      </c>
      <c r="AD506">
        <v>0</v>
      </c>
      <c r="AE506">
        <v>1</v>
      </c>
      <c r="AF506">
        <v>0</v>
      </c>
      <c r="AG506">
        <v>0</v>
      </c>
      <c r="AH506">
        <v>0</v>
      </c>
      <c r="AI506">
        <v>1</v>
      </c>
      <c r="AJ506">
        <v>1</v>
      </c>
      <c r="AK506">
        <v>1</v>
      </c>
      <c r="AL506">
        <v>1</v>
      </c>
      <c r="AN506">
        <v>0</v>
      </c>
      <c r="AO506">
        <v>1</v>
      </c>
      <c r="AP506">
        <v>1</v>
      </c>
      <c r="AQ506">
        <v>0</v>
      </c>
      <c r="AR506">
        <v>0</v>
      </c>
      <c r="AS506" t="s">
        <v>719</v>
      </c>
      <c r="AT506">
        <v>1.33</v>
      </c>
      <c r="AU506" t="s">
        <v>758</v>
      </c>
      <c r="AV506">
        <v>0</v>
      </c>
      <c r="AW506">
        <v>2</v>
      </c>
      <c r="AX506">
        <v>28927828</v>
      </c>
      <c r="AY506">
        <v>1</v>
      </c>
      <c r="AZ506">
        <v>0</v>
      </c>
      <c r="BA506">
        <v>514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CX506">
        <f>Y506*Source!I109</f>
        <v>0</v>
      </c>
      <c r="CY506">
        <f>AA506</f>
        <v>1</v>
      </c>
      <c r="CZ506">
        <f>AE506</f>
        <v>1</v>
      </c>
      <c r="DA506">
        <f>AI506</f>
        <v>1</v>
      </c>
      <c r="DB506">
        <v>0</v>
      </c>
    </row>
    <row r="507" spans="1:106" x14ac:dyDescent="0.2">
      <c r="A507">
        <f>ROW(Source!A110)</f>
        <v>110</v>
      </c>
      <c r="B507">
        <v>28925307</v>
      </c>
      <c r="C507">
        <v>28927837</v>
      </c>
      <c r="D507">
        <v>28424803</v>
      </c>
      <c r="E507">
        <v>1</v>
      </c>
      <c r="F507">
        <v>1</v>
      </c>
      <c r="G507">
        <v>1</v>
      </c>
      <c r="H507">
        <v>1</v>
      </c>
      <c r="I507" t="s">
        <v>373</v>
      </c>
      <c r="J507" t="s">
        <v>719</v>
      </c>
      <c r="K507" t="s">
        <v>374</v>
      </c>
      <c r="L507">
        <v>1191</v>
      </c>
      <c r="N507">
        <v>1013</v>
      </c>
      <c r="O507" t="s">
        <v>360</v>
      </c>
      <c r="P507" t="s">
        <v>360</v>
      </c>
      <c r="Q507">
        <v>1</v>
      </c>
      <c r="W507">
        <v>0</v>
      </c>
      <c r="X507">
        <v>2010026284</v>
      </c>
      <c r="Y507">
        <v>64.2</v>
      </c>
      <c r="AA507">
        <v>0</v>
      </c>
      <c r="AB507">
        <v>0</v>
      </c>
      <c r="AC507">
        <v>0</v>
      </c>
      <c r="AD507">
        <v>8.2899999999999991</v>
      </c>
      <c r="AE507">
        <v>0</v>
      </c>
      <c r="AF507">
        <v>0</v>
      </c>
      <c r="AG507">
        <v>0</v>
      </c>
      <c r="AH507">
        <v>8.2899999999999991</v>
      </c>
      <c r="AI507">
        <v>1</v>
      </c>
      <c r="AJ507">
        <v>1</v>
      </c>
      <c r="AK507">
        <v>1</v>
      </c>
      <c r="AL507">
        <v>1</v>
      </c>
      <c r="AN507">
        <v>0</v>
      </c>
      <c r="AO507">
        <v>1</v>
      </c>
      <c r="AP507">
        <v>1</v>
      </c>
      <c r="AQ507">
        <v>0</v>
      </c>
      <c r="AR507">
        <v>0</v>
      </c>
      <c r="AS507" t="s">
        <v>719</v>
      </c>
      <c r="AT507">
        <v>107</v>
      </c>
      <c r="AU507" t="s">
        <v>99</v>
      </c>
      <c r="AV507">
        <v>1</v>
      </c>
      <c r="AW507">
        <v>2</v>
      </c>
      <c r="AX507">
        <v>28927838</v>
      </c>
      <c r="AY507">
        <v>1</v>
      </c>
      <c r="AZ507">
        <v>0</v>
      </c>
      <c r="BA507">
        <v>515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CX507">
        <f>Y507*Source!I110</f>
        <v>12.840000000000002</v>
      </c>
      <c r="CY507">
        <f>AD507</f>
        <v>8.2899999999999991</v>
      </c>
      <c r="CZ507">
        <f>AH507</f>
        <v>8.2899999999999991</v>
      </c>
      <c r="DA507">
        <f>AL507</f>
        <v>1</v>
      </c>
      <c r="DB507">
        <v>0</v>
      </c>
    </row>
    <row r="508" spans="1:106" x14ac:dyDescent="0.2">
      <c r="A508">
        <f>ROW(Source!A110)</f>
        <v>110</v>
      </c>
      <c r="B508">
        <v>28925307</v>
      </c>
      <c r="C508">
        <v>28927837</v>
      </c>
      <c r="D508">
        <v>28419515</v>
      </c>
      <c r="E508">
        <v>1</v>
      </c>
      <c r="F508">
        <v>1</v>
      </c>
      <c r="G508">
        <v>1</v>
      </c>
      <c r="H508">
        <v>1</v>
      </c>
      <c r="I508" t="s">
        <v>361</v>
      </c>
      <c r="J508" t="s">
        <v>719</v>
      </c>
      <c r="K508" t="s">
        <v>362</v>
      </c>
      <c r="L508">
        <v>1191</v>
      </c>
      <c r="N508">
        <v>1013</v>
      </c>
      <c r="O508" t="s">
        <v>360</v>
      </c>
      <c r="P508" t="s">
        <v>360</v>
      </c>
      <c r="Q508">
        <v>1</v>
      </c>
      <c r="W508">
        <v>0</v>
      </c>
      <c r="X508">
        <v>-383101862</v>
      </c>
      <c r="Y508">
        <v>6.91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1</v>
      </c>
      <c r="AJ508">
        <v>1</v>
      </c>
      <c r="AK508">
        <v>1</v>
      </c>
      <c r="AL508">
        <v>1</v>
      </c>
      <c r="AN508">
        <v>0</v>
      </c>
      <c r="AO508">
        <v>1</v>
      </c>
      <c r="AP508">
        <v>0</v>
      </c>
      <c r="AQ508">
        <v>0</v>
      </c>
      <c r="AR508">
        <v>0</v>
      </c>
      <c r="AS508" t="s">
        <v>719</v>
      </c>
      <c r="AT508">
        <v>6.91</v>
      </c>
      <c r="AU508" t="s">
        <v>719</v>
      </c>
      <c r="AV508">
        <v>2</v>
      </c>
      <c r="AW508">
        <v>2</v>
      </c>
      <c r="AX508">
        <v>28927839</v>
      </c>
      <c r="AY508">
        <v>1</v>
      </c>
      <c r="AZ508">
        <v>2048</v>
      </c>
      <c r="BA508">
        <v>516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CX508">
        <f>Y508*Source!I110</f>
        <v>1.3820000000000001</v>
      </c>
      <c r="CY508">
        <f>AD508</f>
        <v>0</v>
      </c>
      <c r="CZ508">
        <f>AH508</f>
        <v>0</v>
      </c>
      <c r="DA508">
        <f>AL508</f>
        <v>1</v>
      </c>
      <c r="DB508">
        <v>0</v>
      </c>
    </row>
    <row r="509" spans="1:106" x14ac:dyDescent="0.2">
      <c r="A509">
        <f>ROW(Source!A110)</f>
        <v>110</v>
      </c>
      <c r="B509">
        <v>28925307</v>
      </c>
      <c r="C509">
        <v>28927837</v>
      </c>
      <c r="D509">
        <v>28336597</v>
      </c>
      <c r="E509">
        <v>1</v>
      </c>
      <c r="F509">
        <v>1</v>
      </c>
      <c r="G509">
        <v>1</v>
      </c>
      <c r="H509">
        <v>2</v>
      </c>
      <c r="I509" t="s">
        <v>592</v>
      </c>
      <c r="J509" t="s">
        <v>593</v>
      </c>
      <c r="K509" t="s">
        <v>594</v>
      </c>
      <c r="L509">
        <v>1368</v>
      </c>
      <c r="N509">
        <v>1011</v>
      </c>
      <c r="O509" t="s">
        <v>366</v>
      </c>
      <c r="P509" t="s">
        <v>366</v>
      </c>
      <c r="Q509">
        <v>1</v>
      </c>
      <c r="W509">
        <v>0</v>
      </c>
      <c r="X509">
        <v>1732737796</v>
      </c>
      <c r="Y509">
        <v>0.79200000000000004</v>
      </c>
      <c r="AA509">
        <v>0</v>
      </c>
      <c r="AB509">
        <v>121.8</v>
      </c>
      <c r="AC509">
        <v>13.49</v>
      </c>
      <c r="AD509">
        <v>0</v>
      </c>
      <c r="AE509">
        <v>0</v>
      </c>
      <c r="AF509">
        <v>121.8</v>
      </c>
      <c r="AG509">
        <v>13.49</v>
      </c>
      <c r="AH509">
        <v>0</v>
      </c>
      <c r="AI509">
        <v>1</v>
      </c>
      <c r="AJ509">
        <v>1</v>
      </c>
      <c r="AK509">
        <v>1</v>
      </c>
      <c r="AL509">
        <v>1</v>
      </c>
      <c r="AN509">
        <v>0</v>
      </c>
      <c r="AO509">
        <v>1</v>
      </c>
      <c r="AP509">
        <v>1</v>
      </c>
      <c r="AQ509">
        <v>0</v>
      </c>
      <c r="AR509">
        <v>0</v>
      </c>
      <c r="AS509" t="s">
        <v>719</v>
      </c>
      <c r="AT509">
        <v>1.32</v>
      </c>
      <c r="AU509" t="s">
        <v>99</v>
      </c>
      <c r="AV509">
        <v>0</v>
      </c>
      <c r="AW509">
        <v>2</v>
      </c>
      <c r="AX509">
        <v>28927840</v>
      </c>
      <c r="AY509">
        <v>1</v>
      </c>
      <c r="AZ509">
        <v>0</v>
      </c>
      <c r="BA509">
        <v>517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CX509">
        <f>Y509*Source!I110</f>
        <v>0.15840000000000001</v>
      </c>
      <c r="CY509">
        <f>AB509</f>
        <v>121.8</v>
      </c>
      <c r="CZ509">
        <f>AF509</f>
        <v>121.8</v>
      </c>
      <c r="DA509">
        <f>AJ509</f>
        <v>1</v>
      </c>
      <c r="DB509">
        <v>0</v>
      </c>
    </row>
    <row r="510" spans="1:106" x14ac:dyDescent="0.2">
      <c r="A510">
        <f>ROW(Source!A110)</f>
        <v>110</v>
      </c>
      <c r="B510">
        <v>28925307</v>
      </c>
      <c r="C510">
        <v>28927837</v>
      </c>
      <c r="D510">
        <v>28336639</v>
      </c>
      <c r="E510">
        <v>1</v>
      </c>
      <c r="F510">
        <v>1</v>
      </c>
      <c r="G510">
        <v>1</v>
      </c>
      <c r="H510">
        <v>2</v>
      </c>
      <c r="I510" t="s">
        <v>595</v>
      </c>
      <c r="J510" t="s">
        <v>596</v>
      </c>
      <c r="K510" t="s">
        <v>597</v>
      </c>
      <c r="L510">
        <v>1368</v>
      </c>
      <c r="N510">
        <v>1011</v>
      </c>
      <c r="O510" t="s">
        <v>366</v>
      </c>
      <c r="P510" t="s">
        <v>366</v>
      </c>
      <c r="Q510">
        <v>1</v>
      </c>
      <c r="W510">
        <v>0</v>
      </c>
      <c r="X510">
        <v>-1485118156</v>
      </c>
      <c r="Y510">
        <v>1.8779999999999999</v>
      </c>
      <c r="AA510">
        <v>0</v>
      </c>
      <c r="AB510">
        <v>199.09</v>
      </c>
      <c r="AC510">
        <v>12.63</v>
      </c>
      <c r="AD510">
        <v>0</v>
      </c>
      <c r="AE510">
        <v>0</v>
      </c>
      <c r="AF510">
        <v>199.09</v>
      </c>
      <c r="AG510">
        <v>12.63</v>
      </c>
      <c r="AH510">
        <v>0</v>
      </c>
      <c r="AI510">
        <v>1</v>
      </c>
      <c r="AJ510">
        <v>1</v>
      </c>
      <c r="AK510">
        <v>1</v>
      </c>
      <c r="AL510">
        <v>1</v>
      </c>
      <c r="AN510">
        <v>0</v>
      </c>
      <c r="AO510">
        <v>1</v>
      </c>
      <c r="AP510">
        <v>1</v>
      </c>
      <c r="AQ510">
        <v>0</v>
      </c>
      <c r="AR510">
        <v>0</v>
      </c>
      <c r="AS510" t="s">
        <v>719</v>
      </c>
      <c r="AT510">
        <v>3.13</v>
      </c>
      <c r="AU510" t="s">
        <v>99</v>
      </c>
      <c r="AV510">
        <v>0</v>
      </c>
      <c r="AW510">
        <v>2</v>
      </c>
      <c r="AX510">
        <v>28927841</v>
      </c>
      <c r="AY510">
        <v>1</v>
      </c>
      <c r="AZ510">
        <v>0</v>
      </c>
      <c r="BA510">
        <v>518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X510">
        <f>Y510*Source!I110</f>
        <v>0.37559999999999999</v>
      </c>
      <c r="CY510">
        <f>AB510</f>
        <v>199.09</v>
      </c>
      <c r="CZ510">
        <f>AF510</f>
        <v>199.09</v>
      </c>
      <c r="DA510">
        <f>AJ510</f>
        <v>1</v>
      </c>
      <c r="DB510">
        <v>0</v>
      </c>
    </row>
    <row r="511" spans="1:106" x14ac:dyDescent="0.2">
      <c r="A511">
        <f>ROW(Source!A110)</f>
        <v>110</v>
      </c>
      <c r="B511">
        <v>28925307</v>
      </c>
      <c r="C511">
        <v>28927837</v>
      </c>
      <c r="D511">
        <v>28337419</v>
      </c>
      <c r="E511">
        <v>1</v>
      </c>
      <c r="F511">
        <v>1</v>
      </c>
      <c r="G511">
        <v>1</v>
      </c>
      <c r="H511">
        <v>2</v>
      </c>
      <c r="I511" t="s">
        <v>598</v>
      </c>
      <c r="J511" t="s">
        <v>599</v>
      </c>
      <c r="K511" t="s">
        <v>600</v>
      </c>
      <c r="L511">
        <v>1368</v>
      </c>
      <c r="N511">
        <v>1011</v>
      </c>
      <c r="O511" t="s">
        <v>366</v>
      </c>
      <c r="P511" t="s">
        <v>366</v>
      </c>
      <c r="Q511">
        <v>1</v>
      </c>
      <c r="W511">
        <v>0</v>
      </c>
      <c r="X511">
        <v>396662833</v>
      </c>
      <c r="Y511">
        <v>1.6859999999999999</v>
      </c>
      <c r="AA511">
        <v>0</v>
      </c>
      <c r="AB511">
        <v>16.64</v>
      </c>
      <c r="AC511">
        <v>0</v>
      </c>
      <c r="AD511">
        <v>0</v>
      </c>
      <c r="AE511">
        <v>0</v>
      </c>
      <c r="AF511">
        <v>16.64</v>
      </c>
      <c r="AG511">
        <v>0</v>
      </c>
      <c r="AH511">
        <v>0</v>
      </c>
      <c r="AI511">
        <v>1</v>
      </c>
      <c r="AJ511">
        <v>1</v>
      </c>
      <c r="AK511">
        <v>1</v>
      </c>
      <c r="AL511">
        <v>1</v>
      </c>
      <c r="AN511">
        <v>0</v>
      </c>
      <c r="AO511">
        <v>1</v>
      </c>
      <c r="AP511">
        <v>1</v>
      </c>
      <c r="AQ511">
        <v>0</v>
      </c>
      <c r="AR511">
        <v>0</v>
      </c>
      <c r="AS511" t="s">
        <v>719</v>
      </c>
      <c r="AT511">
        <v>2.81</v>
      </c>
      <c r="AU511" t="s">
        <v>99</v>
      </c>
      <c r="AV511">
        <v>0</v>
      </c>
      <c r="AW511">
        <v>2</v>
      </c>
      <c r="AX511">
        <v>28927842</v>
      </c>
      <c r="AY511">
        <v>1</v>
      </c>
      <c r="AZ511">
        <v>0</v>
      </c>
      <c r="BA511">
        <v>519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CX511">
        <f>Y511*Source!I110</f>
        <v>0.3372</v>
      </c>
      <c r="CY511">
        <f>AB511</f>
        <v>16.64</v>
      </c>
      <c r="CZ511">
        <f>AF511</f>
        <v>16.64</v>
      </c>
      <c r="DA511">
        <f>AJ511</f>
        <v>1</v>
      </c>
      <c r="DB511">
        <v>0</v>
      </c>
    </row>
    <row r="512" spans="1:106" x14ac:dyDescent="0.2">
      <c r="A512">
        <f>ROW(Source!A110)</f>
        <v>110</v>
      </c>
      <c r="B512">
        <v>28925307</v>
      </c>
      <c r="C512">
        <v>28927837</v>
      </c>
      <c r="D512">
        <v>28337434</v>
      </c>
      <c r="E512">
        <v>1</v>
      </c>
      <c r="F512">
        <v>1</v>
      </c>
      <c r="G512">
        <v>1</v>
      </c>
      <c r="H512">
        <v>2</v>
      </c>
      <c r="I512" t="s">
        <v>601</v>
      </c>
      <c r="J512" t="s">
        <v>602</v>
      </c>
      <c r="K512" t="s">
        <v>603</v>
      </c>
      <c r="L512">
        <v>1368</v>
      </c>
      <c r="N512">
        <v>1011</v>
      </c>
      <c r="O512" t="s">
        <v>366</v>
      </c>
      <c r="P512" t="s">
        <v>366</v>
      </c>
      <c r="Q512">
        <v>1</v>
      </c>
      <c r="W512">
        <v>0</v>
      </c>
      <c r="X512">
        <v>-1899089314</v>
      </c>
      <c r="Y512">
        <v>0.73799999999999999</v>
      </c>
      <c r="AA512">
        <v>0</v>
      </c>
      <c r="AB512">
        <v>486.31</v>
      </c>
      <c r="AC512">
        <v>20.260000000000002</v>
      </c>
      <c r="AD512">
        <v>0</v>
      </c>
      <c r="AE512">
        <v>0</v>
      </c>
      <c r="AF512">
        <v>486.31</v>
      </c>
      <c r="AG512">
        <v>20.260000000000002</v>
      </c>
      <c r="AH512">
        <v>0</v>
      </c>
      <c r="AI512">
        <v>1</v>
      </c>
      <c r="AJ512">
        <v>1</v>
      </c>
      <c r="AK512">
        <v>1</v>
      </c>
      <c r="AL512">
        <v>1</v>
      </c>
      <c r="AN512">
        <v>0</v>
      </c>
      <c r="AO512">
        <v>1</v>
      </c>
      <c r="AP512">
        <v>1</v>
      </c>
      <c r="AQ512">
        <v>0</v>
      </c>
      <c r="AR512">
        <v>0</v>
      </c>
      <c r="AS512" t="s">
        <v>719</v>
      </c>
      <c r="AT512">
        <v>1.23</v>
      </c>
      <c r="AU512" t="s">
        <v>99</v>
      </c>
      <c r="AV512">
        <v>0</v>
      </c>
      <c r="AW512">
        <v>2</v>
      </c>
      <c r="AX512">
        <v>28927843</v>
      </c>
      <c r="AY512">
        <v>1</v>
      </c>
      <c r="AZ512">
        <v>0</v>
      </c>
      <c r="BA512">
        <v>520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CX512">
        <f>Y512*Source!I110</f>
        <v>0.14760000000000001</v>
      </c>
      <c r="CY512">
        <f>AB512</f>
        <v>486.31</v>
      </c>
      <c r="CZ512">
        <f>AF512</f>
        <v>486.31</v>
      </c>
      <c r="DA512">
        <f>AJ512</f>
        <v>1</v>
      </c>
      <c r="DB512">
        <v>0</v>
      </c>
    </row>
    <row r="513" spans="1:106" x14ac:dyDescent="0.2">
      <c r="A513">
        <f>ROW(Source!A110)</f>
        <v>110</v>
      </c>
      <c r="B513">
        <v>28925307</v>
      </c>
      <c r="C513">
        <v>28927837</v>
      </c>
      <c r="D513">
        <v>28338136</v>
      </c>
      <c r="E513">
        <v>1</v>
      </c>
      <c r="F513">
        <v>1</v>
      </c>
      <c r="G513">
        <v>1</v>
      </c>
      <c r="H513">
        <v>2</v>
      </c>
      <c r="I513" t="s">
        <v>401</v>
      </c>
      <c r="J513" t="s">
        <v>402</v>
      </c>
      <c r="K513" t="s">
        <v>403</v>
      </c>
      <c r="L513">
        <v>1368</v>
      </c>
      <c r="N513">
        <v>1011</v>
      </c>
      <c r="O513" t="s">
        <v>366</v>
      </c>
      <c r="P513" t="s">
        <v>366</v>
      </c>
      <c r="Q513">
        <v>1</v>
      </c>
      <c r="W513">
        <v>0</v>
      </c>
      <c r="X513">
        <v>-1277097320</v>
      </c>
      <c r="Y513">
        <v>12.84</v>
      </c>
      <c r="AA513">
        <v>0</v>
      </c>
      <c r="AB513">
        <v>8.68</v>
      </c>
      <c r="AC513">
        <v>0</v>
      </c>
      <c r="AD513">
        <v>0</v>
      </c>
      <c r="AE513">
        <v>0</v>
      </c>
      <c r="AF513">
        <v>8.68</v>
      </c>
      <c r="AG513">
        <v>0</v>
      </c>
      <c r="AH513">
        <v>0</v>
      </c>
      <c r="AI513">
        <v>1</v>
      </c>
      <c r="AJ513">
        <v>1</v>
      </c>
      <c r="AK513">
        <v>1</v>
      </c>
      <c r="AL513">
        <v>1</v>
      </c>
      <c r="AN513">
        <v>0</v>
      </c>
      <c r="AO513">
        <v>1</v>
      </c>
      <c r="AP513">
        <v>1</v>
      </c>
      <c r="AQ513">
        <v>0</v>
      </c>
      <c r="AR513">
        <v>0</v>
      </c>
      <c r="AS513" t="s">
        <v>719</v>
      </c>
      <c r="AT513">
        <v>21.4</v>
      </c>
      <c r="AU513" t="s">
        <v>99</v>
      </c>
      <c r="AV513">
        <v>0</v>
      </c>
      <c r="AW513">
        <v>2</v>
      </c>
      <c r="AX513">
        <v>28927844</v>
      </c>
      <c r="AY513">
        <v>1</v>
      </c>
      <c r="AZ513">
        <v>0</v>
      </c>
      <c r="BA513">
        <v>521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CX513">
        <f>Y513*Source!I110</f>
        <v>2.5680000000000001</v>
      </c>
      <c r="CY513">
        <f>AB513</f>
        <v>8.68</v>
      </c>
      <c r="CZ513">
        <f>AF513</f>
        <v>8.68</v>
      </c>
      <c r="DA513">
        <f>AJ513</f>
        <v>1</v>
      </c>
      <c r="DB513">
        <v>0</v>
      </c>
    </row>
    <row r="514" spans="1:106" x14ac:dyDescent="0.2">
      <c r="A514">
        <f>ROW(Source!A110)</f>
        <v>110</v>
      </c>
      <c r="B514">
        <v>28925307</v>
      </c>
      <c r="C514">
        <v>28927837</v>
      </c>
      <c r="D514">
        <v>28254714</v>
      </c>
      <c r="E514">
        <v>1</v>
      </c>
      <c r="F514">
        <v>1</v>
      </c>
      <c r="G514">
        <v>1</v>
      </c>
      <c r="H514">
        <v>3</v>
      </c>
      <c r="I514" t="s">
        <v>604</v>
      </c>
      <c r="J514" t="s">
        <v>605</v>
      </c>
      <c r="K514" t="s">
        <v>606</v>
      </c>
      <c r="L514">
        <v>1348</v>
      </c>
      <c r="N514">
        <v>1009</v>
      </c>
      <c r="O514" t="s">
        <v>61</v>
      </c>
      <c r="P514" t="s">
        <v>61</v>
      </c>
      <c r="Q514">
        <v>1000</v>
      </c>
      <c r="W514">
        <v>0</v>
      </c>
      <c r="X514">
        <v>-1681888834</v>
      </c>
      <c r="Y514">
        <v>0</v>
      </c>
      <c r="AA514">
        <v>11103.25</v>
      </c>
      <c r="AB514">
        <v>0</v>
      </c>
      <c r="AC514">
        <v>0</v>
      </c>
      <c r="AD514">
        <v>0</v>
      </c>
      <c r="AE514">
        <v>11103.25</v>
      </c>
      <c r="AF514">
        <v>0</v>
      </c>
      <c r="AG514">
        <v>0</v>
      </c>
      <c r="AH514">
        <v>0</v>
      </c>
      <c r="AI514">
        <v>1</v>
      </c>
      <c r="AJ514">
        <v>1</v>
      </c>
      <c r="AK514">
        <v>1</v>
      </c>
      <c r="AL514">
        <v>1</v>
      </c>
      <c r="AN514">
        <v>0</v>
      </c>
      <c r="AO514">
        <v>1</v>
      </c>
      <c r="AP514">
        <v>1</v>
      </c>
      <c r="AQ514">
        <v>0</v>
      </c>
      <c r="AR514">
        <v>0</v>
      </c>
      <c r="AS514" t="s">
        <v>719</v>
      </c>
      <c r="AT514">
        <v>1.3299999999999999E-2</v>
      </c>
      <c r="AU514" t="s">
        <v>758</v>
      </c>
      <c r="AV514">
        <v>0</v>
      </c>
      <c r="AW514">
        <v>2</v>
      </c>
      <c r="AX514">
        <v>28927845</v>
      </c>
      <c r="AY514">
        <v>1</v>
      </c>
      <c r="AZ514">
        <v>0</v>
      </c>
      <c r="BA514">
        <v>522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CX514">
        <f>Y514*Source!I110</f>
        <v>0</v>
      </c>
      <c r="CY514">
        <f>AA514</f>
        <v>11103.25</v>
      </c>
      <c r="CZ514">
        <f>AE514</f>
        <v>11103.25</v>
      </c>
      <c r="DA514">
        <f>AI514</f>
        <v>1</v>
      </c>
      <c r="DB514">
        <v>0</v>
      </c>
    </row>
    <row r="515" spans="1:106" x14ac:dyDescent="0.2">
      <c r="A515">
        <f>ROW(Source!A110)</f>
        <v>110</v>
      </c>
      <c r="B515">
        <v>28925307</v>
      </c>
      <c r="C515">
        <v>28927837</v>
      </c>
      <c r="D515">
        <v>28247531</v>
      </c>
      <c r="E515">
        <v>21</v>
      </c>
      <c r="F515">
        <v>1</v>
      </c>
      <c r="G515">
        <v>1</v>
      </c>
      <c r="H515">
        <v>3</v>
      </c>
      <c r="I515" t="s">
        <v>533</v>
      </c>
      <c r="J515" t="s">
        <v>719</v>
      </c>
      <c r="K515" t="s">
        <v>534</v>
      </c>
      <c r="L515">
        <v>1374</v>
      </c>
      <c r="N515">
        <v>1013</v>
      </c>
      <c r="O515" t="s">
        <v>535</v>
      </c>
      <c r="P515" t="s">
        <v>535</v>
      </c>
      <c r="Q515">
        <v>1</v>
      </c>
      <c r="W515">
        <v>0</v>
      </c>
      <c r="X515">
        <v>-1731369543</v>
      </c>
      <c r="Y515">
        <v>0</v>
      </c>
      <c r="AA515">
        <v>1</v>
      </c>
      <c r="AB515">
        <v>0</v>
      </c>
      <c r="AC515">
        <v>0</v>
      </c>
      <c r="AD515">
        <v>0</v>
      </c>
      <c r="AE515">
        <v>1</v>
      </c>
      <c r="AF515">
        <v>0</v>
      </c>
      <c r="AG515">
        <v>0</v>
      </c>
      <c r="AH515">
        <v>0</v>
      </c>
      <c r="AI515">
        <v>1</v>
      </c>
      <c r="AJ515">
        <v>1</v>
      </c>
      <c r="AK515">
        <v>1</v>
      </c>
      <c r="AL515">
        <v>1</v>
      </c>
      <c r="AN515">
        <v>0</v>
      </c>
      <c r="AO515">
        <v>1</v>
      </c>
      <c r="AP515">
        <v>1</v>
      </c>
      <c r="AQ515">
        <v>0</v>
      </c>
      <c r="AR515">
        <v>0</v>
      </c>
      <c r="AS515" t="s">
        <v>719</v>
      </c>
      <c r="AT515">
        <v>17.739999999999998</v>
      </c>
      <c r="AU515" t="s">
        <v>758</v>
      </c>
      <c r="AV515">
        <v>0</v>
      </c>
      <c r="AW515">
        <v>2</v>
      </c>
      <c r="AX515">
        <v>28927846</v>
      </c>
      <c r="AY515">
        <v>1</v>
      </c>
      <c r="AZ515">
        <v>0</v>
      </c>
      <c r="BA515">
        <v>523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CX515">
        <f>Y515*Source!I110</f>
        <v>0</v>
      </c>
      <c r="CY515">
        <f>AA515</f>
        <v>1</v>
      </c>
      <c r="CZ515">
        <f>AE515</f>
        <v>1</v>
      </c>
      <c r="DA515">
        <f>AI515</f>
        <v>1</v>
      </c>
      <c r="DB515">
        <v>0</v>
      </c>
    </row>
    <row r="516" spans="1:106" x14ac:dyDescent="0.2">
      <c r="A516">
        <f>ROW(Source!A111)</f>
        <v>111</v>
      </c>
      <c r="B516">
        <v>28925308</v>
      </c>
      <c r="C516">
        <v>28927837</v>
      </c>
      <c r="D516">
        <v>28424803</v>
      </c>
      <c r="E516">
        <v>1</v>
      </c>
      <c r="F516">
        <v>1</v>
      </c>
      <c r="G516">
        <v>1</v>
      </c>
      <c r="H516">
        <v>1</v>
      </c>
      <c r="I516" t="s">
        <v>373</v>
      </c>
      <c r="J516" t="s">
        <v>719</v>
      </c>
      <c r="K516" t="s">
        <v>374</v>
      </c>
      <c r="L516">
        <v>1191</v>
      </c>
      <c r="N516">
        <v>1013</v>
      </c>
      <c r="O516" t="s">
        <v>360</v>
      </c>
      <c r="P516" t="s">
        <v>360</v>
      </c>
      <c r="Q516">
        <v>1</v>
      </c>
      <c r="W516">
        <v>0</v>
      </c>
      <c r="X516">
        <v>2010026284</v>
      </c>
      <c r="Y516">
        <v>64.2</v>
      </c>
      <c r="AA516">
        <v>0</v>
      </c>
      <c r="AB516">
        <v>0</v>
      </c>
      <c r="AC516">
        <v>0</v>
      </c>
      <c r="AD516">
        <v>153.86000000000001</v>
      </c>
      <c r="AE516">
        <v>0</v>
      </c>
      <c r="AF516">
        <v>0</v>
      </c>
      <c r="AG516">
        <v>0</v>
      </c>
      <c r="AH516">
        <v>8.2899999999999991</v>
      </c>
      <c r="AI516">
        <v>1</v>
      </c>
      <c r="AJ516">
        <v>1</v>
      </c>
      <c r="AK516">
        <v>1</v>
      </c>
      <c r="AL516">
        <v>18.559999999999999</v>
      </c>
      <c r="AN516">
        <v>0</v>
      </c>
      <c r="AO516">
        <v>1</v>
      </c>
      <c r="AP516">
        <v>1</v>
      </c>
      <c r="AQ516">
        <v>0</v>
      </c>
      <c r="AR516">
        <v>0</v>
      </c>
      <c r="AS516" t="s">
        <v>719</v>
      </c>
      <c r="AT516">
        <v>107</v>
      </c>
      <c r="AU516" t="s">
        <v>99</v>
      </c>
      <c r="AV516">
        <v>1</v>
      </c>
      <c r="AW516">
        <v>2</v>
      </c>
      <c r="AX516">
        <v>28927838</v>
      </c>
      <c r="AY516">
        <v>1</v>
      </c>
      <c r="AZ516">
        <v>0</v>
      </c>
      <c r="BA516">
        <v>524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X516">
        <f>Y516*Source!I111</f>
        <v>12.840000000000002</v>
      </c>
      <c r="CY516">
        <f>AD516</f>
        <v>153.86000000000001</v>
      </c>
      <c r="CZ516">
        <f>AH516</f>
        <v>8.2899999999999991</v>
      </c>
      <c r="DA516">
        <f>AL516</f>
        <v>18.559999999999999</v>
      </c>
      <c r="DB516">
        <v>0</v>
      </c>
    </row>
    <row r="517" spans="1:106" x14ac:dyDescent="0.2">
      <c r="A517">
        <f>ROW(Source!A111)</f>
        <v>111</v>
      </c>
      <c r="B517">
        <v>28925308</v>
      </c>
      <c r="C517">
        <v>28927837</v>
      </c>
      <c r="D517">
        <v>28419515</v>
      </c>
      <c r="E517">
        <v>1</v>
      </c>
      <c r="F517">
        <v>1</v>
      </c>
      <c r="G517">
        <v>1</v>
      </c>
      <c r="H517">
        <v>1</v>
      </c>
      <c r="I517" t="s">
        <v>361</v>
      </c>
      <c r="J517" t="s">
        <v>719</v>
      </c>
      <c r="K517" t="s">
        <v>362</v>
      </c>
      <c r="L517">
        <v>1191</v>
      </c>
      <c r="N517">
        <v>1013</v>
      </c>
      <c r="O517" t="s">
        <v>360</v>
      </c>
      <c r="P517" t="s">
        <v>360</v>
      </c>
      <c r="Q517">
        <v>1</v>
      </c>
      <c r="W517">
        <v>0</v>
      </c>
      <c r="X517">
        <v>-383101862</v>
      </c>
      <c r="Y517">
        <v>6.91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1</v>
      </c>
      <c r="AJ517">
        <v>1</v>
      </c>
      <c r="AK517">
        <v>18.559999999999999</v>
      </c>
      <c r="AL517">
        <v>1</v>
      </c>
      <c r="AN517">
        <v>0</v>
      </c>
      <c r="AO517">
        <v>1</v>
      </c>
      <c r="AP517">
        <v>0</v>
      </c>
      <c r="AQ517">
        <v>0</v>
      </c>
      <c r="AR517">
        <v>0</v>
      </c>
      <c r="AS517" t="s">
        <v>719</v>
      </c>
      <c r="AT517">
        <v>6.91</v>
      </c>
      <c r="AU517" t="s">
        <v>719</v>
      </c>
      <c r="AV517">
        <v>2</v>
      </c>
      <c r="AW517">
        <v>2</v>
      </c>
      <c r="AX517">
        <v>28927839</v>
      </c>
      <c r="AY517">
        <v>1</v>
      </c>
      <c r="AZ517">
        <v>2048</v>
      </c>
      <c r="BA517">
        <v>525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CX517">
        <f>Y517*Source!I111</f>
        <v>1.3820000000000001</v>
      </c>
      <c r="CY517">
        <f>AD517</f>
        <v>0</v>
      </c>
      <c r="CZ517">
        <f>AH517</f>
        <v>0</v>
      </c>
      <c r="DA517">
        <f>AL517</f>
        <v>1</v>
      </c>
      <c r="DB517">
        <v>0</v>
      </c>
    </row>
    <row r="518" spans="1:106" x14ac:dyDescent="0.2">
      <c r="A518">
        <f>ROW(Source!A111)</f>
        <v>111</v>
      </c>
      <c r="B518">
        <v>28925308</v>
      </c>
      <c r="C518">
        <v>28927837</v>
      </c>
      <c r="D518">
        <v>28336597</v>
      </c>
      <c r="E518">
        <v>1</v>
      </c>
      <c r="F518">
        <v>1</v>
      </c>
      <c r="G518">
        <v>1</v>
      </c>
      <c r="H518">
        <v>2</v>
      </c>
      <c r="I518" t="s">
        <v>592</v>
      </c>
      <c r="J518" t="s">
        <v>593</v>
      </c>
      <c r="K518" t="s">
        <v>594</v>
      </c>
      <c r="L518">
        <v>1368</v>
      </c>
      <c r="N518">
        <v>1011</v>
      </c>
      <c r="O518" t="s">
        <v>366</v>
      </c>
      <c r="P518" t="s">
        <v>366</v>
      </c>
      <c r="Q518">
        <v>1</v>
      </c>
      <c r="W518">
        <v>0</v>
      </c>
      <c r="X518">
        <v>1732737796</v>
      </c>
      <c r="Y518">
        <v>0.79200000000000004</v>
      </c>
      <c r="AA518">
        <v>0</v>
      </c>
      <c r="AB518">
        <v>937.86</v>
      </c>
      <c r="AC518">
        <v>250.37</v>
      </c>
      <c r="AD518">
        <v>0</v>
      </c>
      <c r="AE518">
        <v>0</v>
      </c>
      <c r="AF518">
        <v>121.8</v>
      </c>
      <c r="AG518">
        <v>13.49</v>
      </c>
      <c r="AH518">
        <v>0</v>
      </c>
      <c r="AI518">
        <v>1</v>
      </c>
      <c r="AJ518">
        <v>7.7</v>
      </c>
      <c r="AK518">
        <v>18.559999999999999</v>
      </c>
      <c r="AL518">
        <v>1</v>
      </c>
      <c r="AN518">
        <v>0</v>
      </c>
      <c r="AO518">
        <v>1</v>
      </c>
      <c r="AP518">
        <v>1</v>
      </c>
      <c r="AQ518">
        <v>0</v>
      </c>
      <c r="AR518">
        <v>0</v>
      </c>
      <c r="AS518" t="s">
        <v>719</v>
      </c>
      <c r="AT518">
        <v>1.32</v>
      </c>
      <c r="AU518" t="s">
        <v>99</v>
      </c>
      <c r="AV518">
        <v>0</v>
      </c>
      <c r="AW518">
        <v>2</v>
      </c>
      <c r="AX518">
        <v>28927840</v>
      </c>
      <c r="AY518">
        <v>1</v>
      </c>
      <c r="AZ518">
        <v>0</v>
      </c>
      <c r="BA518">
        <v>526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CX518">
        <f>Y518*Source!I111</f>
        <v>0.15840000000000001</v>
      </c>
      <c r="CY518">
        <f>AB518</f>
        <v>937.86</v>
      </c>
      <c r="CZ518">
        <f>AF518</f>
        <v>121.8</v>
      </c>
      <c r="DA518">
        <f>AJ518</f>
        <v>7.7</v>
      </c>
      <c r="DB518">
        <v>0</v>
      </c>
    </row>
    <row r="519" spans="1:106" x14ac:dyDescent="0.2">
      <c r="A519">
        <f>ROW(Source!A111)</f>
        <v>111</v>
      </c>
      <c r="B519">
        <v>28925308</v>
      </c>
      <c r="C519">
        <v>28927837</v>
      </c>
      <c r="D519">
        <v>28336639</v>
      </c>
      <c r="E519">
        <v>1</v>
      </c>
      <c r="F519">
        <v>1</v>
      </c>
      <c r="G519">
        <v>1</v>
      </c>
      <c r="H519">
        <v>2</v>
      </c>
      <c r="I519" t="s">
        <v>595</v>
      </c>
      <c r="J519" t="s">
        <v>596</v>
      </c>
      <c r="K519" t="s">
        <v>597</v>
      </c>
      <c r="L519">
        <v>1368</v>
      </c>
      <c r="N519">
        <v>1011</v>
      </c>
      <c r="O519" t="s">
        <v>366</v>
      </c>
      <c r="P519" t="s">
        <v>366</v>
      </c>
      <c r="Q519">
        <v>1</v>
      </c>
      <c r="W519">
        <v>0</v>
      </c>
      <c r="X519">
        <v>-1485118156</v>
      </c>
      <c r="Y519">
        <v>1.8779999999999999</v>
      </c>
      <c r="AA519">
        <v>0</v>
      </c>
      <c r="AB519">
        <v>1532.99</v>
      </c>
      <c r="AC519">
        <v>234.41</v>
      </c>
      <c r="AD519">
        <v>0</v>
      </c>
      <c r="AE519">
        <v>0</v>
      </c>
      <c r="AF519">
        <v>199.09</v>
      </c>
      <c r="AG519">
        <v>12.63</v>
      </c>
      <c r="AH519">
        <v>0</v>
      </c>
      <c r="AI519">
        <v>1</v>
      </c>
      <c r="AJ519">
        <v>7.7</v>
      </c>
      <c r="AK519">
        <v>18.559999999999999</v>
      </c>
      <c r="AL519">
        <v>1</v>
      </c>
      <c r="AN519">
        <v>0</v>
      </c>
      <c r="AO519">
        <v>1</v>
      </c>
      <c r="AP519">
        <v>1</v>
      </c>
      <c r="AQ519">
        <v>0</v>
      </c>
      <c r="AR519">
        <v>0</v>
      </c>
      <c r="AS519" t="s">
        <v>719</v>
      </c>
      <c r="AT519">
        <v>3.13</v>
      </c>
      <c r="AU519" t="s">
        <v>99</v>
      </c>
      <c r="AV519">
        <v>0</v>
      </c>
      <c r="AW519">
        <v>2</v>
      </c>
      <c r="AX519">
        <v>28927841</v>
      </c>
      <c r="AY519">
        <v>1</v>
      </c>
      <c r="AZ519">
        <v>0</v>
      </c>
      <c r="BA519">
        <v>527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0</v>
      </c>
      <c r="BP519">
        <v>0</v>
      </c>
      <c r="BQ519">
        <v>0</v>
      </c>
      <c r="BR519">
        <v>0</v>
      </c>
      <c r="BS519">
        <v>0</v>
      </c>
      <c r="BT519">
        <v>0</v>
      </c>
      <c r="BU519">
        <v>0</v>
      </c>
      <c r="BV519">
        <v>0</v>
      </c>
      <c r="BW519">
        <v>0</v>
      </c>
      <c r="CX519">
        <f>Y519*Source!I111</f>
        <v>0.37559999999999999</v>
      </c>
      <c r="CY519">
        <f>AB519</f>
        <v>1532.99</v>
      </c>
      <c r="CZ519">
        <f>AF519</f>
        <v>199.09</v>
      </c>
      <c r="DA519">
        <f>AJ519</f>
        <v>7.7</v>
      </c>
      <c r="DB519">
        <v>0</v>
      </c>
    </row>
    <row r="520" spans="1:106" x14ac:dyDescent="0.2">
      <c r="A520">
        <f>ROW(Source!A111)</f>
        <v>111</v>
      </c>
      <c r="B520">
        <v>28925308</v>
      </c>
      <c r="C520">
        <v>28927837</v>
      </c>
      <c r="D520">
        <v>28337419</v>
      </c>
      <c r="E520">
        <v>1</v>
      </c>
      <c r="F520">
        <v>1</v>
      </c>
      <c r="G520">
        <v>1</v>
      </c>
      <c r="H520">
        <v>2</v>
      </c>
      <c r="I520" t="s">
        <v>598</v>
      </c>
      <c r="J520" t="s">
        <v>599</v>
      </c>
      <c r="K520" t="s">
        <v>600</v>
      </c>
      <c r="L520">
        <v>1368</v>
      </c>
      <c r="N520">
        <v>1011</v>
      </c>
      <c r="O520" t="s">
        <v>366</v>
      </c>
      <c r="P520" t="s">
        <v>366</v>
      </c>
      <c r="Q520">
        <v>1</v>
      </c>
      <c r="W520">
        <v>0</v>
      </c>
      <c r="X520">
        <v>396662833</v>
      </c>
      <c r="Y520">
        <v>1.6859999999999999</v>
      </c>
      <c r="AA520">
        <v>0</v>
      </c>
      <c r="AB520">
        <v>128.13</v>
      </c>
      <c r="AC520">
        <v>0</v>
      </c>
      <c r="AD520">
        <v>0</v>
      </c>
      <c r="AE520">
        <v>0</v>
      </c>
      <c r="AF520">
        <v>16.64</v>
      </c>
      <c r="AG520">
        <v>0</v>
      </c>
      <c r="AH520">
        <v>0</v>
      </c>
      <c r="AI520">
        <v>1</v>
      </c>
      <c r="AJ520">
        <v>7.7</v>
      </c>
      <c r="AK520">
        <v>18.559999999999999</v>
      </c>
      <c r="AL520">
        <v>1</v>
      </c>
      <c r="AN520">
        <v>0</v>
      </c>
      <c r="AO520">
        <v>1</v>
      </c>
      <c r="AP520">
        <v>1</v>
      </c>
      <c r="AQ520">
        <v>0</v>
      </c>
      <c r="AR520">
        <v>0</v>
      </c>
      <c r="AS520" t="s">
        <v>719</v>
      </c>
      <c r="AT520">
        <v>2.81</v>
      </c>
      <c r="AU520" t="s">
        <v>99</v>
      </c>
      <c r="AV520">
        <v>0</v>
      </c>
      <c r="AW520">
        <v>2</v>
      </c>
      <c r="AX520">
        <v>28927842</v>
      </c>
      <c r="AY520">
        <v>1</v>
      </c>
      <c r="AZ520">
        <v>0</v>
      </c>
      <c r="BA520">
        <v>528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CX520">
        <f>Y520*Source!I111</f>
        <v>0.3372</v>
      </c>
      <c r="CY520">
        <f>AB520</f>
        <v>128.13</v>
      </c>
      <c r="CZ520">
        <f>AF520</f>
        <v>16.64</v>
      </c>
      <c r="DA520">
        <f>AJ520</f>
        <v>7.7</v>
      </c>
      <c r="DB520">
        <v>0</v>
      </c>
    </row>
    <row r="521" spans="1:106" x14ac:dyDescent="0.2">
      <c r="A521">
        <f>ROW(Source!A111)</f>
        <v>111</v>
      </c>
      <c r="B521">
        <v>28925308</v>
      </c>
      <c r="C521">
        <v>28927837</v>
      </c>
      <c r="D521">
        <v>28337434</v>
      </c>
      <c r="E521">
        <v>1</v>
      </c>
      <c r="F521">
        <v>1</v>
      </c>
      <c r="G521">
        <v>1</v>
      </c>
      <c r="H521">
        <v>2</v>
      </c>
      <c r="I521" t="s">
        <v>601</v>
      </c>
      <c r="J521" t="s">
        <v>602</v>
      </c>
      <c r="K521" t="s">
        <v>603</v>
      </c>
      <c r="L521">
        <v>1368</v>
      </c>
      <c r="N521">
        <v>1011</v>
      </c>
      <c r="O521" t="s">
        <v>366</v>
      </c>
      <c r="P521" t="s">
        <v>366</v>
      </c>
      <c r="Q521">
        <v>1</v>
      </c>
      <c r="W521">
        <v>0</v>
      </c>
      <c r="X521">
        <v>-1899089314</v>
      </c>
      <c r="Y521">
        <v>0.73799999999999999</v>
      </c>
      <c r="AA521">
        <v>0</v>
      </c>
      <c r="AB521">
        <v>3744.59</v>
      </c>
      <c r="AC521">
        <v>376.03</v>
      </c>
      <c r="AD521">
        <v>0</v>
      </c>
      <c r="AE521">
        <v>0</v>
      </c>
      <c r="AF521">
        <v>486.31</v>
      </c>
      <c r="AG521">
        <v>20.260000000000002</v>
      </c>
      <c r="AH521">
        <v>0</v>
      </c>
      <c r="AI521">
        <v>1</v>
      </c>
      <c r="AJ521">
        <v>7.7</v>
      </c>
      <c r="AK521">
        <v>18.559999999999999</v>
      </c>
      <c r="AL521">
        <v>1</v>
      </c>
      <c r="AN521">
        <v>0</v>
      </c>
      <c r="AO521">
        <v>1</v>
      </c>
      <c r="AP521">
        <v>1</v>
      </c>
      <c r="AQ521">
        <v>0</v>
      </c>
      <c r="AR521">
        <v>0</v>
      </c>
      <c r="AS521" t="s">
        <v>719</v>
      </c>
      <c r="AT521">
        <v>1.23</v>
      </c>
      <c r="AU521" t="s">
        <v>99</v>
      </c>
      <c r="AV521">
        <v>0</v>
      </c>
      <c r="AW521">
        <v>2</v>
      </c>
      <c r="AX521">
        <v>28927843</v>
      </c>
      <c r="AY521">
        <v>1</v>
      </c>
      <c r="AZ521">
        <v>0</v>
      </c>
      <c r="BA521">
        <v>529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CX521">
        <f>Y521*Source!I111</f>
        <v>0.14760000000000001</v>
      </c>
      <c r="CY521">
        <f>AB521</f>
        <v>3744.59</v>
      </c>
      <c r="CZ521">
        <f>AF521</f>
        <v>486.31</v>
      </c>
      <c r="DA521">
        <f>AJ521</f>
        <v>7.7</v>
      </c>
      <c r="DB521">
        <v>0</v>
      </c>
    </row>
    <row r="522" spans="1:106" x14ac:dyDescent="0.2">
      <c r="A522">
        <f>ROW(Source!A111)</f>
        <v>111</v>
      </c>
      <c r="B522">
        <v>28925308</v>
      </c>
      <c r="C522">
        <v>28927837</v>
      </c>
      <c r="D522">
        <v>28338136</v>
      </c>
      <c r="E522">
        <v>1</v>
      </c>
      <c r="F522">
        <v>1</v>
      </c>
      <c r="G522">
        <v>1</v>
      </c>
      <c r="H522">
        <v>2</v>
      </c>
      <c r="I522" t="s">
        <v>401</v>
      </c>
      <c r="J522" t="s">
        <v>402</v>
      </c>
      <c r="K522" t="s">
        <v>403</v>
      </c>
      <c r="L522">
        <v>1368</v>
      </c>
      <c r="N522">
        <v>1011</v>
      </c>
      <c r="O522" t="s">
        <v>366</v>
      </c>
      <c r="P522" t="s">
        <v>366</v>
      </c>
      <c r="Q522">
        <v>1</v>
      </c>
      <c r="W522">
        <v>0</v>
      </c>
      <c r="X522">
        <v>-1277097320</v>
      </c>
      <c r="Y522">
        <v>12.84</v>
      </c>
      <c r="AA522">
        <v>0</v>
      </c>
      <c r="AB522">
        <v>66.84</v>
      </c>
      <c r="AC522">
        <v>0</v>
      </c>
      <c r="AD522">
        <v>0</v>
      </c>
      <c r="AE522">
        <v>0</v>
      </c>
      <c r="AF522">
        <v>8.68</v>
      </c>
      <c r="AG522">
        <v>0</v>
      </c>
      <c r="AH522">
        <v>0</v>
      </c>
      <c r="AI522">
        <v>1</v>
      </c>
      <c r="AJ522">
        <v>7.7</v>
      </c>
      <c r="AK522">
        <v>18.559999999999999</v>
      </c>
      <c r="AL522">
        <v>1</v>
      </c>
      <c r="AN522">
        <v>0</v>
      </c>
      <c r="AO522">
        <v>1</v>
      </c>
      <c r="AP522">
        <v>1</v>
      </c>
      <c r="AQ522">
        <v>0</v>
      </c>
      <c r="AR522">
        <v>0</v>
      </c>
      <c r="AS522" t="s">
        <v>719</v>
      </c>
      <c r="AT522">
        <v>21.4</v>
      </c>
      <c r="AU522" t="s">
        <v>99</v>
      </c>
      <c r="AV522">
        <v>0</v>
      </c>
      <c r="AW522">
        <v>2</v>
      </c>
      <c r="AX522">
        <v>28927844</v>
      </c>
      <c r="AY522">
        <v>1</v>
      </c>
      <c r="AZ522">
        <v>0</v>
      </c>
      <c r="BA522">
        <v>530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CX522">
        <f>Y522*Source!I111</f>
        <v>2.5680000000000001</v>
      </c>
      <c r="CY522">
        <f>AB522</f>
        <v>66.84</v>
      </c>
      <c r="CZ522">
        <f>AF522</f>
        <v>8.68</v>
      </c>
      <c r="DA522">
        <f>AJ522</f>
        <v>7.7</v>
      </c>
      <c r="DB522">
        <v>0</v>
      </c>
    </row>
    <row r="523" spans="1:106" x14ac:dyDescent="0.2">
      <c r="A523">
        <f>ROW(Source!A111)</f>
        <v>111</v>
      </c>
      <c r="B523">
        <v>28925308</v>
      </c>
      <c r="C523">
        <v>28927837</v>
      </c>
      <c r="D523">
        <v>28254714</v>
      </c>
      <c r="E523">
        <v>1</v>
      </c>
      <c r="F523">
        <v>1</v>
      </c>
      <c r="G523">
        <v>1</v>
      </c>
      <c r="H523">
        <v>3</v>
      </c>
      <c r="I523" t="s">
        <v>604</v>
      </c>
      <c r="J523" t="s">
        <v>605</v>
      </c>
      <c r="K523" t="s">
        <v>606</v>
      </c>
      <c r="L523">
        <v>1348</v>
      </c>
      <c r="N523">
        <v>1009</v>
      </c>
      <c r="O523" t="s">
        <v>61</v>
      </c>
      <c r="P523" t="s">
        <v>61</v>
      </c>
      <c r="Q523">
        <v>1000</v>
      </c>
      <c r="W523">
        <v>0</v>
      </c>
      <c r="X523">
        <v>-1681888834</v>
      </c>
      <c r="Y523">
        <v>0</v>
      </c>
      <c r="AA523">
        <v>57847.93</v>
      </c>
      <c r="AB523">
        <v>0</v>
      </c>
      <c r="AC523">
        <v>0</v>
      </c>
      <c r="AD523">
        <v>0</v>
      </c>
      <c r="AE523">
        <v>11103.25</v>
      </c>
      <c r="AF523">
        <v>0</v>
      </c>
      <c r="AG523">
        <v>0</v>
      </c>
      <c r="AH523">
        <v>0</v>
      </c>
      <c r="AI523">
        <v>5.21</v>
      </c>
      <c r="AJ523">
        <v>1</v>
      </c>
      <c r="AK523">
        <v>1</v>
      </c>
      <c r="AL523">
        <v>1</v>
      </c>
      <c r="AN523">
        <v>0</v>
      </c>
      <c r="AO523">
        <v>1</v>
      </c>
      <c r="AP523">
        <v>1</v>
      </c>
      <c r="AQ523">
        <v>0</v>
      </c>
      <c r="AR523">
        <v>0</v>
      </c>
      <c r="AS523" t="s">
        <v>719</v>
      </c>
      <c r="AT523">
        <v>1.3299999999999999E-2</v>
      </c>
      <c r="AU523" t="s">
        <v>758</v>
      </c>
      <c r="AV523">
        <v>0</v>
      </c>
      <c r="AW523">
        <v>2</v>
      </c>
      <c r="AX523">
        <v>28927845</v>
      </c>
      <c r="AY523">
        <v>1</v>
      </c>
      <c r="AZ523">
        <v>0</v>
      </c>
      <c r="BA523">
        <v>531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0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CX523">
        <f>Y523*Source!I111</f>
        <v>0</v>
      </c>
      <c r="CY523">
        <f>AA523</f>
        <v>57847.93</v>
      </c>
      <c r="CZ523">
        <f>AE523</f>
        <v>11103.25</v>
      </c>
      <c r="DA523">
        <f>AI523</f>
        <v>5.21</v>
      </c>
      <c r="DB523">
        <v>0</v>
      </c>
    </row>
    <row r="524" spans="1:106" x14ac:dyDescent="0.2">
      <c r="A524">
        <f>ROW(Source!A111)</f>
        <v>111</v>
      </c>
      <c r="B524">
        <v>28925308</v>
      </c>
      <c r="C524">
        <v>28927837</v>
      </c>
      <c r="D524">
        <v>28247531</v>
      </c>
      <c r="E524">
        <v>21</v>
      </c>
      <c r="F524">
        <v>1</v>
      </c>
      <c r="G524">
        <v>1</v>
      </c>
      <c r="H524">
        <v>3</v>
      </c>
      <c r="I524" t="s">
        <v>533</v>
      </c>
      <c r="J524" t="s">
        <v>719</v>
      </c>
      <c r="K524" t="s">
        <v>534</v>
      </c>
      <c r="L524">
        <v>1374</v>
      </c>
      <c r="N524">
        <v>1013</v>
      </c>
      <c r="O524" t="s">
        <v>535</v>
      </c>
      <c r="P524" t="s">
        <v>535</v>
      </c>
      <c r="Q524">
        <v>1</v>
      </c>
      <c r="W524">
        <v>0</v>
      </c>
      <c r="X524">
        <v>-1731369543</v>
      </c>
      <c r="Y524">
        <v>0</v>
      </c>
      <c r="AA524">
        <v>1</v>
      </c>
      <c r="AB524">
        <v>0</v>
      </c>
      <c r="AC524">
        <v>0</v>
      </c>
      <c r="AD524">
        <v>0</v>
      </c>
      <c r="AE524">
        <v>1</v>
      </c>
      <c r="AF524">
        <v>0</v>
      </c>
      <c r="AG524">
        <v>0</v>
      </c>
      <c r="AH524">
        <v>0</v>
      </c>
      <c r="AI524">
        <v>1</v>
      </c>
      <c r="AJ524">
        <v>1</v>
      </c>
      <c r="AK524">
        <v>1</v>
      </c>
      <c r="AL524">
        <v>1</v>
      </c>
      <c r="AN524">
        <v>0</v>
      </c>
      <c r="AO524">
        <v>1</v>
      </c>
      <c r="AP524">
        <v>1</v>
      </c>
      <c r="AQ524">
        <v>0</v>
      </c>
      <c r="AR524">
        <v>0</v>
      </c>
      <c r="AS524" t="s">
        <v>719</v>
      </c>
      <c r="AT524">
        <v>17.739999999999998</v>
      </c>
      <c r="AU524" t="s">
        <v>758</v>
      </c>
      <c r="AV524">
        <v>0</v>
      </c>
      <c r="AW524">
        <v>2</v>
      </c>
      <c r="AX524">
        <v>28927846</v>
      </c>
      <c r="AY524">
        <v>1</v>
      </c>
      <c r="AZ524">
        <v>0</v>
      </c>
      <c r="BA524">
        <v>532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CX524">
        <f>Y524*Source!I111</f>
        <v>0</v>
      </c>
      <c r="CY524">
        <f>AA524</f>
        <v>1</v>
      </c>
      <c r="CZ524">
        <f>AE524</f>
        <v>1</v>
      </c>
      <c r="DA524">
        <f>AI524</f>
        <v>1</v>
      </c>
      <c r="DB524">
        <v>0</v>
      </c>
    </row>
    <row r="525" spans="1:106" x14ac:dyDescent="0.2">
      <c r="A525">
        <f>ROW(Source!A112)</f>
        <v>112</v>
      </c>
      <c r="B525">
        <v>28925307</v>
      </c>
      <c r="C525">
        <v>28927858</v>
      </c>
      <c r="D525">
        <v>28430167</v>
      </c>
      <c r="E525">
        <v>1</v>
      </c>
      <c r="F525">
        <v>1</v>
      </c>
      <c r="G525">
        <v>1</v>
      </c>
      <c r="H525">
        <v>1</v>
      </c>
      <c r="I525" t="s">
        <v>419</v>
      </c>
      <c r="J525" t="s">
        <v>719</v>
      </c>
      <c r="K525" t="s">
        <v>420</v>
      </c>
      <c r="L525">
        <v>1191</v>
      </c>
      <c r="N525">
        <v>1013</v>
      </c>
      <c r="O525" t="s">
        <v>360</v>
      </c>
      <c r="P525" t="s">
        <v>360</v>
      </c>
      <c r="Q525">
        <v>1</v>
      </c>
      <c r="W525">
        <v>0</v>
      </c>
      <c r="X525">
        <v>910540113</v>
      </c>
      <c r="Y525">
        <v>28.249199999999998</v>
      </c>
      <c r="AA525">
        <v>0</v>
      </c>
      <c r="AB525">
        <v>0</v>
      </c>
      <c r="AC525">
        <v>0</v>
      </c>
      <c r="AD525">
        <v>8.98</v>
      </c>
      <c r="AE525">
        <v>0</v>
      </c>
      <c r="AF525">
        <v>0</v>
      </c>
      <c r="AG525">
        <v>0</v>
      </c>
      <c r="AH525">
        <v>8.98</v>
      </c>
      <c r="AI525">
        <v>1</v>
      </c>
      <c r="AJ525">
        <v>1</v>
      </c>
      <c r="AK525">
        <v>1</v>
      </c>
      <c r="AL525">
        <v>1</v>
      </c>
      <c r="AN525">
        <v>0</v>
      </c>
      <c r="AO525">
        <v>1</v>
      </c>
      <c r="AP525">
        <v>1</v>
      </c>
      <c r="AQ525">
        <v>0</v>
      </c>
      <c r="AR525">
        <v>0</v>
      </c>
      <c r="AS525" t="s">
        <v>719</v>
      </c>
      <c r="AT525">
        <v>33.630000000000003</v>
      </c>
      <c r="AU525" t="s">
        <v>120</v>
      </c>
      <c r="AV525">
        <v>1</v>
      </c>
      <c r="AW525">
        <v>2</v>
      </c>
      <c r="AX525">
        <v>28927860</v>
      </c>
      <c r="AY525">
        <v>1</v>
      </c>
      <c r="AZ525">
        <v>0</v>
      </c>
      <c r="BA525">
        <v>533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X525">
        <f>Y525*Source!I112</f>
        <v>7.344792</v>
      </c>
      <c r="CY525">
        <f>AD525</f>
        <v>8.98</v>
      </c>
      <c r="CZ525">
        <f>AH525</f>
        <v>8.98</v>
      </c>
      <c r="DA525">
        <f>AL525</f>
        <v>1</v>
      </c>
      <c r="DB525">
        <v>0</v>
      </c>
    </row>
    <row r="526" spans="1:106" x14ac:dyDescent="0.2">
      <c r="A526">
        <f>ROW(Source!A112)</f>
        <v>112</v>
      </c>
      <c r="B526">
        <v>28925307</v>
      </c>
      <c r="C526">
        <v>28927858</v>
      </c>
      <c r="D526">
        <v>28419515</v>
      </c>
      <c r="E526">
        <v>1</v>
      </c>
      <c r="F526">
        <v>1</v>
      </c>
      <c r="G526">
        <v>1</v>
      </c>
      <c r="H526">
        <v>1</v>
      </c>
      <c r="I526" t="s">
        <v>361</v>
      </c>
      <c r="J526" t="s">
        <v>719</v>
      </c>
      <c r="K526" t="s">
        <v>362</v>
      </c>
      <c r="L526">
        <v>1191</v>
      </c>
      <c r="N526">
        <v>1013</v>
      </c>
      <c r="O526" t="s">
        <v>360</v>
      </c>
      <c r="P526" t="s">
        <v>360</v>
      </c>
      <c r="Q526">
        <v>1</v>
      </c>
      <c r="W526">
        <v>0</v>
      </c>
      <c r="X526">
        <v>-383101862</v>
      </c>
      <c r="Y526">
        <v>10.14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1</v>
      </c>
      <c r="AJ526">
        <v>1</v>
      </c>
      <c r="AK526">
        <v>1</v>
      </c>
      <c r="AL526">
        <v>1</v>
      </c>
      <c r="AN526">
        <v>0</v>
      </c>
      <c r="AO526">
        <v>1</v>
      </c>
      <c r="AP526">
        <v>0</v>
      </c>
      <c r="AQ526">
        <v>0</v>
      </c>
      <c r="AR526">
        <v>0</v>
      </c>
      <c r="AS526" t="s">
        <v>719</v>
      </c>
      <c r="AT526">
        <v>10.14</v>
      </c>
      <c r="AU526" t="s">
        <v>719</v>
      </c>
      <c r="AV526">
        <v>2</v>
      </c>
      <c r="AW526">
        <v>2</v>
      </c>
      <c r="AX526">
        <v>28927861</v>
      </c>
      <c r="AY526">
        <v>1</v>
      </c>
      <c r="AZ526">
        <v>2048</v>
      </c>
      <c r="BA526">
        <v>534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CX526">
        <f>Y526*Source!I112</f>
        <v>2.6364000000000001</v>
      </c>
      <c r="CY526">
        <f>AD526</f>
        <v>0</v>
      </c>
      <c r="CZ526">
        <f>AH526</f>
        <v>0</v>
      </c>
      <c r="DA526">
        <f>AL526</f>
        <v>1</v>
      </c>
      <c r="DB526">
        <v>0</v>
      </c>
    </row>
    <row r="527" spans="1:106" x14ac:dyDescent="0.2">
      <c r="A527">
        <f>ROW(Source!A112)</f>
        <v>112</v>
      </c>
      <c r="B527">
        <v>28925307</v>
      </c>
      <c r="C527">
        <v>28927858</v>
      </c>
      <c r="D527">
        <v>28336675</v>
      </c>
      <c r="E527">
        <v>1</v>
      </c>
      <c r="F527">
        <v>1</v>
      </c>
      <c r="G527">
        <v>1</v>
      </c>
      <c r="H527">
        <v>2</v>
      </c>
      <c r="I527" t="s">
        <v>540</v>
      </c>
      <c r="J527" t="s">
        <v>541</v>
      </c>
      <c r="K527" t="s">
        <v>542</v>
      </c>
      <c r="L527">
        <v>1368</v>
      </c>
      <c r="N527">
        <v>1011</v>
      </c>
      <c r="O527" t="s">
        <v>366</v>
      </c>
      <c r="P527" t="s">
        <v>366</v>
      </c>
      <c r="Q527">
        <v>1</v>
      </c>
      <c r="W527">
        <v>0</v>
      </c>
      <c r="X527">
        <v>903590057</v>
      </c>
      <c r="Y527">
        <v>0.10079999999999999</v>
      </c>
      <c r="AA527">
        <v>0</v>
      </c>
      <c r="AB527">
        <v>112.77</v>
      </c>
      <c r="AC527">
        <v>11.84</v>
      </c>
      <c r="AD527">
        <v>0</v>
      </c>
      <c r="AE527">
        <v>0</v>
      </c>
      <c r="AF527">
        <v>112.77</v>
      </c>
      <c r="AG527">
        <v>11.84</v>
      </c>
      <c r="AH527">
        <v>0</v>
      </c>
      <c r="AI527">
        <v>1</v>
      </c>
      <c r="AJ527">
        <v>1</v>
      </c>
      <c r="AK527">
        <v>1</v>
      </c>
      <c r="AL527">
        <v>1</v>
      </c>
      <c r="AN527">
        <v>0</v>
      </c>
      <c r="AO527">
        <v>1</v>
      </c>
      <c r="AP527">
        <v>1</v>
      </c>
      <c r="AQ527">
        <v>0</v>
      </c>
      <c r="AR527">
        <v>0</v>
      </c>
      <c r="AS527" t="s">
        <v>719</v>
      </c>
      <c r="AT527">
        <v>0.12</v>
      </c>
      <c r="AU527" t="s">
        <v>120</v>
      </c>
      <c r="AV527">
        <v>0</v>
      </c>
      <c r="AW527">
        <v>2</v>
      </c>
      <c r="AX527">
        <v>28927862</v>
      </c>
      <c r="AY527">
        <v>1</v>
      </c>
      <c r="AZ527">
        <v>0</v>
      </c>
      <c r="BA527">
        <v>535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X527">
        <f>Y527*Source!I112</f>
        <v>2.6207999999999999E-2</v>
      </c>
      <c r="CY527">
        <f t="shared" ref="CY527:CY532" si="108">AB527</f>
        <v>112.77</v>
      </c>
      <c r="CZ527">
        <f t="shared" ref="CZ527:CZ532" si="109">AF527</f>
        <v>112.77</v>
      </c>
      <c r="DA527">
        <f t="shared" ref="DA527:DA532" si="110">AJ527</f>
        <v>1</v>
      </c>
      <c r="DB527">
        <v>0</v>
      </c>
    </row>
    <row r="528" spans="1:106" x14ac:dyDescent="0.2">
      <c r="A528">
        <f>ROW(Source!A112)</f>
        <v>112</v>
      </c>
      <c r="B528">
        <v>28925307</v>
      </c>
      <c r="C528">
        <v>28927858</v>
      </c>
      <c r="D528">
        <v>28336691</v>
      </c>
      <c r="E528">
        <v>1</v>
      </c>
      <c r="F528">
        <v>1</v>
      </c>
      <c r="G528">
        <v>1</v>
      </c>
      <c r="H528">
        <v>2</v>
      </c>
      <c r="I528" t="s">
        <v>607</v>
      </c>
      <c r="J528" t="s">
        <v>608</v>
      </c>
      <c r="K528" t="s">
        <v>609</v>
      </c>
      <c r="L528">
        <v>1368</v>
      </c>
      <c r="N528">
        <v>1011</v>
      </c>
      <c r="O528" t="s">
        <v>366</v>
      </c>
      <c r="P528" t="s">
        <v>366</v>
      </c>
      <c r="Q528">
        <v>1</v>
      </c>
      <c r="W528">
        <v>0</v>
      </c>
      <c r="X528">
        <v>1656337760</v>
      </c>
      <c r="Y528">
        <v>3.8219999999999996</v>
      </c>
      <c r="AA528">
        <v>0</v>
      </c>
      <c r="AB528">
        <v>291.02</v>
      </c>
      <c r="AC528">
        <v>21.97</v>
      </c>
      <c r="AD528">
        <v>0</v>
      </c>
      <c r="AE528">
        <v>0</v>
      </c>
      <c r="AF528">
        <v>291.02</v>
      </c>
      <c r="AG528">
        <v>21.97</v>
      </c>
      <c r="AH528">
        <v>0</v>
      </c>
      <c r="AI528">
        <v>1</v>
      </c>
      <c r="AJ528">
        <v>1</v>
      </c>
      <c r="AK528">
        <v>1</v>
      </c>
      <c r="AL528">
        <v>1</v>
      </c>
      <c r="AN528">
        <v>0</v>
      </c>
      <c r="AO528">
        <v>1</v>
      </c>
      <c r="AP528">
        <v>1</v>
      </c>
      <c r="AQ528">
        <v>0</v>
      </c>
      <c r="AR528">
        <v>0</v>
      </c>
      <c r="AS528" t="s">
        <v>719</v>
      </c>
      <c r="AT528">
        <v>4.55</v>
      </c>
      <c r="AU528" t="s">
        <v>120</v>
      </c>
      <c r="AV528">
        <v>0</v>
      </c>
      <c r="AW528">
        <v>2</v>
      </c>
      <c r="AX528">
        <v>28927863</v>
      </c>
      <c r="AY528">
        <v>1</v>
      </c>
      <c r="AZ528">
        <v>0</v>
      </c>
      <c r="BA528">
        <v>536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CX528">
        <f>Y528*Source!I112</f>
        <v>0.99371999999999994</v>
      </c>
      <c r="CY528">
        <f t="shared" si="108"/>
        <v>291.02</v>
      </c>
      <c r="CZ528">
        <f t="shared" si="109"/>
        <v>291.02</v>
      </c>
      <c r="DA528">
        <f t="shared" si="110"/>
        <v>1</v>
      </c>
      <c r="DB528">
        <v>0</v>
      </c>
    </row>
    <row r="529" spans="1:106" x14ac:dyDescent="0.2">
      <c r="A529">
        <f>ROW(Source!A112)</f>
        <v>112</v>
      </c>
      <c r="B529">
        <v>28925307</v>
      </c>
      <c r="C529">
        <v>28927858</v>
      </c>
      <c r="D529">
        <v>28337840</v>
      </c>
      <c r="E529">
        <v>1</v>
      </c>
      <c r="F529">
        <v>1</v>
      </c>
      <c r="G529">
        <v>1</v>
      </c>
      <c r="H529">
        <v>2</v>
      </c>
      <c r="I529" t="s">
        <v>465</v>
      </c>
      <c r="J529" t="s">
        <v>466</v>
      </c>
      <c r="K529" t="s">
        <v>467</v>
      </c>
      <c r="L529">
        <v>1368</v>
      </c>
      <c r="N529">
        <v>1011</v>
      </c>
      <c r="O529" t="s">
        <v>366</v>
      </c>
      <c r="P529" t="s">
        <v>366</v>
      </c>
      <c r="Q529">
        <v>1</v>
      </c>
      <c r="W529">
        <v>0</v>
      </c>
      <c r="X529">
        <v>1171957361</v>
      </c>
      <c r="Y529">
        <v>0.15959999999999996</v>
      </c>
      <c r="AA529">
        <v>0</v>
      </c>
      <c r="AB529">
        <v>86.79</v>
      </c>
      <c r="AC529">
        <v>10.130000000000001</v>
      </c>
      <c r="AD529">
        <v>0</v>
      </c>
      <c r="AE529">
        <v>0</v>
      </c>
      <c r="AF529">
        <v>86.79</v>
      </c>
      <c r="AG529">
        <v>10.130000000000001</v>
      </c>
      <c r="AH529">
        <v>0</v>
      </c>
      <c r="AI529">
        <v>1</v>
      </c>
      <c r="AJ529">
        <v>1</v>
      </c>
      <c r="AK529">
        <v>1</v>
      </c>
      <c r="AL529">
        <v>1</v>
      </c>
      <c r="AN529">
        <v>0</v>
      </c>
      <c r="AO529">
        <v>1</v>
      </c>
      <c r="AP529">
        <v>1</v>
      </c>
      <c r="AQ529">
        <v>0</v>
      </c>
      <c r="AR529">
        <v>0</v>
      </c>
      <c r="AS529" t="s">
        <v>719</v>
      </c>
      <c r="AT529">
        <v>0.19</v>
      </c>
      <c r="AU529" t="s">
        <v>120</v>
      </c>
      <c r="AV529">
        <v>0</v>
      </c>
      <c r="AW529">
        <v>2</v>
      </c>
      <c r="AX529">
        <v>28927864</v>
      </c>
      <c r="AY529">
        <v>1</v>
      </c>
      <c r="AZ529">
        <v>0</v>
      </c>
      <c r="BA529">
        <v>537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CX529">
        <f>Y529*Source!I112</f>
        <v>4.1495999999999991E-2</v>
      </c>
      <c r="CY529">
        <f t="shared" si="108"/>
        <v>86.79</v>
      </c>
      <c r="CZ529">
        <f t="shared" si="109"/>
        <v>86.79</v>
      </c>
      <c r="DA529">
        <f t="shared" si="110"/>
        <v>1</v>
      </c>
      <c r="DB529">
        <v>0</v>
      </c>
    </row>
    <row r="530" spans="1:106" x14ac:dyDescent="0.2">
      <c r="A530">
        <f>ROW(Source!A112)</f>
        <v>112</v>
      </c>
      <c r="B530">
        <v>28925307</v>
      </c>
      <c r="C530">
        <v>28927858</v>
      </c>
      <c r="D530">
        <v>28337920</v>
      </c>
      <c r="E530">
        <v>1</v>
      </c>
      <c r="F530">
        <v>1</v>
      </c>
      <c r="G530">
        <v>1</v>
      </c>
      <c r="H530">
        <v>2</v>
      </c>
      <c r="I530" t="s">
        <v>610</v>
      </c>
      <c r="J530" t="s">
        <v>611</v>
      </c>
      <c r="K530" t="s">
        <v>612</v>
      </c>
      <c r="L530">
        <v>1368</v>
      </c>
      <c r="N530">
        <v>1011</v>
      </c>
      <c r="O530" t="s">
        <v>366</v>
      </c>
      <c r="P530" t="s">
        <v>366</v>
      </c>
      <c r="Q530">
        <v>1</v>
      </c>
      <c r="W530">
        <v>0</v>
      </c>
      <c r="X530">
        <v>261308567</v>
      </c>
      <c r="Y530">
        <v>0.126</v>
      </c>
      <c r="AA530">
        <v>0</v>
      </c>
      <c r="AB530">
        <v>84.47</v>
      </c>
      <c r="AC530">
        <v>12.63</v>
      </c>
      <c r="AD530">
        <v>0</v>
      </c>
      <c r="AE530">
        <v>0</v>
      </c>
      <c r="AF530">
        <v>84.47</v>
      </c>
      <c r="AG530">
        <v>12.63</v>
      </c>
      <c r="AH530">
        <v>0</v>
      </c>
      <c r="AI530">
        <v>1</v>
      </c>
      <c r="AJ530">
        <v>1</v>
      </c>
      <c r="AK530">
        <v>1</v>
      </c>
      <c r="AL530">
        <v>1</v>
      </c>
      <c r="AN530">
        <v>0</v>
      </c>
      <c r="AO530">
        <v>1</v>
      </c>
      <c r="AP530">
        <v>1</v>
      </c>
      <c r="AQ530">
        <v>0</v>
      </c>
      <c r="AR530">
        <v>0</v>
      </c>
      <c r="AS530" t="s">
        <v>719</v>
      </c>
      <c r="AT530">
        <v>0.15</v>
      </c>
      <c r="AU530" t="s">
        <v>120</v>
      </c>
      <c r="AV530">
        <v>0</v>
      </c>
      <c r="AW530">
        <v>2</v>
      </c>
      <c r="AX530">
        <v>28927865</v>
      </c>
      <c r="AY530">
        <v>1</v>
      </c>
      <c r="AZ530">
        <v>0</v>
      </c>
      <c r="BA530">
        <v>538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CX530">
        <f>Y530*Source!I112</f>
        <v>3.2760000000000004E-2</v>
      </c>
      <c r="CY530">
        <f t="shared" si="108"/>
        <v>84.47</v>
      </c>
      <c r="CZ530">
        <f t="shared" si="109"/>
        <v>84.47</v>
      </c>
      <c r="DA530">
        <f t="shared" si="110"/>
        <v>1</v>
      </c>
      <c r="DB530">
        <v>0</v>
      </c>
    </row>
    <row r="531" spans="1:106" x14ac:dyDescent="0.2">
      <c r="A531">
        <f>ROW(Source!A112)</f>
        <v>112</v>
      </c>
      <c r="B531">
        <v>28925307</v>
      </c>
      <c r="C531">
        <v>28927858</v>
      </c>
      <c r="D531">
        <v>28338048</v>
      </c>
      <c r="E531">
        <v>1</v>
      </c>
      <c r="F531">
        <v>1</v>
      </c>
      <c r="G531">
        <v>1</v>
      </c>
      <c r="H531">
        <v>2</v>
      </c>
      <c r="I531" t="s">
        <v>543</v>
      </c>
      <c r="J531" t="s">
        <v>544</v>
      </c>
      <c r="K531" t="s">
        <v>545</v>
      </c>
      <c r="L531">
        <v>1368</v>
      </c>
      <c r="N531">
        <v>1011</v>
      </c>
      <c r="O531" t="s">
        <v>366</v>
      </c>
      <c r="P531" t="s">
        <v>366</v>
      </c>
      <c r="Q531">
        <v>1</v>
      </c>
      <c r="W531">
        <v>0</v>
      </c>
      <c r="X531">
        <v>-1135352110</v>
      </c>
      <c r="Y531">
        <v>1.5036</v>
      </c>
      <c r="AA531">
        <v>0</v>
      </c>
      <c r="AB531">
        <v>1.2</v>
      </c>
      <c r="AC531">
        <v>0</v>
      </c>
      <c r="AD531">
        <v>0</v>
      </c>
      <c r="AE531">
        <v>0</v>
      </c>
      <c r="AF531">
        <v>1.2</v>
      </c>
      <c r="AG531">
        <v>0</v>
      </c>
      <c r="AH531">
        <v>0</v>
      </c>
      <c r="AI531">
        <v>1</v>
      </c>
      <c r="AJ531">
        <v>1</v>
      </c>
      <c r="AK531">
        <v>1</v>
      </c>
      <c r="AL531">
        <v>1</v>
      </c>
      <c r="AN531">
        <v>0</v>
      </c>
      <c r="AO531">
        <v>1</v>
      </c>
      <c r="AP531">
        <v>1</v>
      </c>
      <c r="AQ531">
        <v>0</v>
      </c>
      <c r="AR531">
        <v>0</v>
      </c>
      <c r="AS531" t="s">
        <v>719</v>
      </c>
      <c r="AT531">
        <v>1.79</v>
      </c>
      <c r="AU531" t="s">
        <v>120</v>
      </c>
      <c r="AV531">
        <v>0</v>
      </c>
      <c r="AW531">
        <v>2</v>
      </c>
      <c r="AX531">
        <v>28927866</v>
      </c>
      <c r="AY531">
        <v>1</v>
      </c>
      <c r="AZ531">
        <v>0</v>
      </c>
      <c r="BA531">
        <v>539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CX531">
        <f>Y531*Source!I112</f>
        <v>0.39093600000000001</v>
      </c>
      <c r="CY531">
        <f t="shared" si="108"/>
        <v>1.2</v>
      </c>
      <c r="CZ531">
        <f t="shared" si="109"/>
        <v>1.2</v>
      </c>
      <c r="DA531">
        <f t="shared" si="110"/>
        <v>1</v>
      </c>
      <c r="DB531">
        <v>0</v>
      </c>
    </row>
    <row r="532" spans="1:106" x14ac:dyDescent="0.2">
      <c r="A532">
        <f>ROW(Source!A112)</f>
        <v>112</v>
      </c>
      <c r="B532">
        <v>28925307</v>
      </c>
      <c r="C532">
        <v>28927858</v>
      </c>
      <c r="D532">
        <v>28338115</v>
      </c>
      <c r="E532">
        <v>1</v>
      </c>
      <c r="F532">
        <v>1</v>
      </c>
      <c r="G532">
        <v>1</v>
      </c>
      <c r="H532">
        <v>2</v>
      </c>
      <c r="I532" t="s">
        <v>546</v>
      </c>
      <c r="J532" t="s">
        <v>547</v>
      </c>
      <c r="K532" t="s">
        <v>548</v>
      </c>
      <c r="L532">
        <v>1368</v>
      </c>
      <c r="N532">
        <v>1011</v>
      </c>
      <c r="O532" t="s">
        <v>366</v>
      </c>
      <c r="P532" t="s">
        <v>366</v>
      </c>
      <c r="Q532">
        <v>1</v>
      </c>
      <c r="W532">
        <v>0</v>
      </c>
      <c r="X532">
        <v>-700358725</v>
      </c>
      <c r="Y532">
        <v>8.2823999999999991</v>
      </c>
      <c r="AA532">
        <v>0</v>
      </c>
      <c r="AB532">
        <v>13.92</v>
      </c>
      <c r="AC532">
        <v>0</v>
      </c>
      <c r="AD532">
        <v>0</v>
      </c>
      <c r="AE532">
        <v>0</v>
      </c>
      <c r="AF532">
        <v>13.92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N532">
        <v>0</v>
      </c>
      <c r="AO532">
        <v>1</v>
      </c>
      <c r="AP532">
        <v>1</v>
      </c>
      <c r="AQ532">
        <v>0</v>
      </c>
      <c r="AR532">
        <v>0</v>
      </c>
      <c r="AS532" t="s">
        <v>719</v>
      </c>
      <c r="AT532">
        <v>9.86</v>
      </c>
      <c r="AU532" t="s">
        <v>120</v>
      </c>
      <c r="AV532">
        <v>0</v>
      </c>
      <c r="AW532">
        <v>2</v>
      </c>
      <c r="AX532">
        <v>28927867</v>
      </c>
      <c r="AY532">
        <v>1</v>
      </c>
      <c r="AZ532">
        <v>0</v>
      </c>
      <c r="BA532">
        <v>540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CX532">
        <f>Y532*Source!I112</f>
        <v>2.1534239999999998</v>
      </c>
      <c r="CY532">
        <f t="shared" si="108"/>
        <v>13.92</v>
      </c>
      <c r="CZ532">
        <f t="shared" si="109"/>
        <v>13.92</v>
      </c>
      <c r="DA532">
        <f t="shared" si="110"/>
        <v>1</v>
      </c>
      <c r="DB532">
        <v>0</v>
      </c>
    </row>
    <row r="533" spans="1:106" x14ac:dyDescent="0.2">
      <c r="A533">
        <f>ROW(Source!A112)</f>
        <v>112</v>
      </c>
      <c r="B533">
        <v>28925307</v>
      </c>
      <c r="C533">
        <v>28927858</v>
      </c>
      <c r="D533">
        <v>28251479</v>
      </c>
      <c r="E533">
        <v>1</v>
      </c>
      <c r="F533">
        <v>1</v>
      </c>
      <c r="G533">
        <v>1</v>
      </c>
      <c r="H533">
        <v>3</v>
      </c>
      <c r="I533" t="s">
        <v>503</v>
      </c>
      <c r="J533" t="s">
        <v>504</v>
      </c>
      <c r="K533" t="s">
        <v>505</v>
      </c>
      <c r="L533">
        <v>1339</v>
      </c>
      <c r="N533">
        <v>1007</v>
      </c>
      <c r="O533" t="s">
        <v>742</v>
      </c>
      <c r="P533" t="s">
        <v>742</v>
      </c>
      <c r="Q533">
        <v>1</v>
      </c>
      <c r="W533">
        <v>0</v>
      </c>
      <c r="X533">
        <v>1597319531</v>
      </c>
      <c r="Y533">
        <v>0</v>
      </c>
      <c r="AA533">
        <v>8.7899999999999991</v>
      </c>
      <c r="AB533">
        <v>0</v>
      </c>
      <c r="AC533">
        <v>0</v>
      </c>
      <c r="AD533">
        <v>0</v>
      </c>
      <c r="AE533">
        <v>8.7899999999999991</v>
      </c>
      <c r="AF533">
        <v>0</v>
      </c>
      <c r="AG533">
        <v>0</v>
      </c>
      <c r="AH533">
        <v>0</v>
      </c>
      <c r="AI533">
        <v>1</v>
      </c>
      <c r="AJ533">
        <v>1</v>
      </c>
      <c r="AK533">
        <v>1</v>
      </c>
      <c r="AL533">
        <v>1</v>
      </c>
      <c r="AN533">
        <v>0</v>
      </c>
      <c r="AO533">
        <v>1</v>
      </c>
      <c r="AP533">
        <v>1</v>
      </c>
      <c r="AQ533">
        <v>0</v>
      </c>
      <c r="AR533">
        <v>0</v>
      </c>
      <c r="AS533" t="s">
        <v>719</v>
      </c>
      <c r="AT533">
        <v>1.47</v>
      </c>
      <c r="AU533" t="s">
        <v>758</v>
      </c>
      <c r="AV533">
        <v>0</v>
      </c>
      <c r="AW533">
        <v>2</v>
      </c>
      <c r="AX533">
        <v>28927868</v>
      </c>
      <c r="AY533">
        <v>1</v>
      </c>
      <c r="AZ533">
        <v>0</v>
      </c>
      <c r="BA533">
        <v>541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CX533">
        <f>Y533*Source!I112</f>
        <v>0</v>
      </c>
      <c r="CY533">
        <f t="shared" ref="CY533:CY545" si="111">AA533</f>
        <v>8.7899999999999991</v>
      </c>
      <c r="CZ533">
        <f t="shared" ref="CZ533:CZ545" si="112">AE533</f>
        <v>8.7899999999999991</v>
      </c>
      <c r="DA533">
        <f t="shared" ref="DA533:DA545" si="113">AI533</f>
        <v>1</v>
      </c>
      <c r="DB533">
        <v>0</v>
      </c>
    </row>
    <row r="534" spans="1:106" x14ac:dyDescent="0.2">
      <c r="A534">
        <f>ROW(Source!A112)</f>
        <v>112</v>
      </c>
      <c r="B534">
        <v>28925307</v>
      </c>
      <c r="C534">
        <v>28927858</v>
      </c>
      <c r="D534">
        <v>28251486</v>
      </c>
      <c r="E534">
        <v>1</v>
      </c>
      <c r="F534">
        <v>1</v>
      </c>
      <c r="G534">
        <v>1</v>
      </c>
      <c r="H534">
        <v>3</v>
      </c>
      <c r="I534" t="s">
        <v>506</v>
      </c>
      <c r="J534" t="s">
        <v>507</v>
      </c>
      <c r="K534" t="s">
        <v>508</v>
      </c>
      <c r="L534">
        <v>1346</v>
      </c>
      <c r="N534">
        <v>1009</v>
      </c>
      <c r="O534" t="s">
        <v>509</v>
      </c>
      <c r="P534" t="s">
        <v>509</v>
      </c>
      <c r="Q534">
        <v>1</v>
      </c>
      <c r="W534">
        <v>0</v>
      </c>
      <c r="X534">
        <v>-1411127917</v>
      </c>
      <c r="Y534">
        <v>0</v>
      </c>
      <c r="AA534">
        <v>4.47</v>
      </c>
      <c r="AB534">
        <v>0</v>
      </c>
      <c r="AC534">
        <v>0</v>
      </c>
      <c r="AD534">
        <v>0</v>
      </c>
      <c r="AE534">
        <v>4.47</v>
      </c>
      <c r="AF534">
        <v>0</v>
      </c>
      <c r="AG534">
        <v>0</v>
      </c>
      <c r="AH534">
        <v>0</v>
      </c>
      <c r="AI534">
        <v>1</v>
      </c>
      <c r="AJ534">
        <v>1</v>
      </c>
      <c r="AK534">
        <v>1</v>
      </c>
      <c r="AL534">
        <v>1</v>
      </c>
      <c r="AN534">
        <v>0</v>
      </c>
      <c r="AO534">
        <v>1</v>
      </c>
      <c r="AP534">
        <v>1</v>
      </c>
      <c r="AQ534">
        <v>0</v>
      </c>
      <c r="AR534">
        <v>0</v>
      </c>
      <c r="AS534" t="s">
        <v>719</v>
      </c>
      <c r="AT534">
        <v>0.44</v>
      </c>
      <c r="AU534" t="s">
        <v>758</v>
      </c>
      <c r="AV534">
        <v>0</v>
      </c>
      <c r="AW534">
        <v>2</v>
      </c>
      <c r="AX534">
        <v>28927869</v>
      </c>
      <c r="AY534">
        <v>1</v>
      </c>
      <c r="AZ534">
        <v>0</v>
      </c>
      <c r="BA534">
        <v>542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CX534">
        <f>Y534*Source!I112</f>
        <v>0</v>
      </c>
      <c r="CY534">
        <f t="shared" si="111"/>
        <v>4.47</v>
      </c>
      <c r="CZ534">
        <f t="shared" si="112"/>
        <v>4.47</v>
      </c>
      <c r="DA534">
        <f t="shared" si="113"/>
        <v>1</v>
      </c>
      <c r="DB534">
        <v>0</v>
      </c>
    </row>
    <row r="535" spans="1:106" x14ac:dyDescent="0.2">
      <c r="A535">
        <f>ROW(Source!A112)</f>
        <v>112</v>
      </c>
      <c r="B535">
        <v>28925307</v>
      </c>
      <c r="C535">
        <v>28927858</v>
      </c>
      <c r="D535">
        <v>28254713</v>
      </c>
      <c r="E535">
        <v>1</v>
      </c>
      <c r="F535">
        <v>1</v>
      </c>
      <c r="G535">
        <v>1</v>
      </c>
      <c r="H535">
        <v>3</v>
      </c>
      <c r="I535" t="s">
        <v>613</v>
      </c>
      <c r="J535" t="s">
        <v>614</v>
      </c>
      <c r="K535" t="s">
        <v>615</v>
      </c>
      <c r="L535">
        <v>1348</v>
      </c>
      <c r="N535">
        <v>1009</v>
      </c>
      <c r="O535" t="s">
        <v>61</v>
      </c>
      <c r="P535" t="s">
        <v>61</v>
      </c>
      <c r="Q535">
        <v>1000</v>
      </c>
      <c r="W535">
        <v>0</v>
      </c>
      <c r="X535">
        <v>1344828851</v>
      </c>
      <c r="Y535">
        <v>0</v>
      </c>
      <c r="AA535">
        <v>10616.1</v>
      </c>
      <c r="AB535">
        <v>0</v>
      </c>
      <c r="AC535">
        <v>0</v>
      </c>
      <c r="AD535">
        <v>0</v>
      </c>
      <c r="AE535">
        <v>10616.1</v>
      </c>
      <c r="AF535">
        <v>0</v>
      </c>
      <c r="AG535">
        <v>0</v>
      </c>
      <c r="AH535">
        <v>0</v>
      </c>
      <c r="AI535">
        <v>1</v>
      </c>
      <c r="AJ535">
        <v>1</v>
      </c>
      <c r="AK535">
        <v>1</v>
      </c>
      <c r="AL535">
        <v>1</v>
      </c>
      <c r="AN535">
        <v>0</v>
      </c>
      <c r="AO535">
        <v>1</v>
      </c>
      <c r="AP535">
        <v>1</v>
      </c>
      <c r="AQ535">
        <v>0</v>
      </c>
      <c r="AR535">
        <v>0</v>
      </c>
      <c r="AS535" t="s">
        <v>719</v>
      </c>
      <c r="AT535">
        <v>0.01</v>
      </c>
      <c r="AU535" t="s">
        <v>758</v>
      </c>
      <c r="AV535">
        <v>0</v>
      </c>
      <c r="AW535">
        <v>2</v>
      </c>
      <c r="AX535">
        <v>28927870</v>
      </c>
      <c r="AY535">
        <v>1</v>
      </c>
      <c r="AZ535">
        <v>0</v>
      </c>
      <c r="BA535">
        <v>543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CX535">
        <f>Y535*Source!I112</f>
        <v>0</v>
      </c>
      <c r="CY535">
        <f t="shared" si="111"/>
        <v>10616.1</v>
      </c>
      <c r="CZ535">
        <f t="shared" si="112"/>
        <v>10616.1</v>
      </c>
      <c r="DA535">
        <f t="shared" si="113"/>
        <v>1</v>
      </c>
      <c r="DB535">
        <v>0</v>
      </c>
    </row>
    <row r="536" spans="1:106" x14ac:dyDescent="0.2">
      <c r="A536">
        <f>ROW(Source!A112)</f>
        <v>112</v>
      </c>
      <c r="B536">
        <v>28925307</v>
      </c>
      <c r="C536">
        <v>28927858</v>
      </c>
      <c r="D536">
        <v>28256076</v>
      </c>
      <c r="E536">
        <v>1</v>
      </c>
      <c r="F536">
        <v>1</v>
      </c>
      <c r="G536">
        <v>1</v>
      </c>
      <c r="H536">
        <v>3</v>
      </c>
      <c r="I536" t="s">
        <v>552</v>
      </c>
      <c r="J536" t="s">
        <v>553</v>
      </c>
      <c r="K536" t="s">
        <v>554</v>
      </c>
      <c r="L536">
        <v>1348</v>
      </c>
      <c r="N536">
        <v>1009</v>
      </c>
      <c r="O536" t="s">
        <v>61</v>
      </c>
      <c r="P536" t="s">
        <v>61</v>
      </c>
      <c r="Q536">
        <v>1000</v>
      </c>
      <c r="W536">
        <v>0</v>
      </c>
      <c r="X536">
        <v>-1069540660</v>
      </c>
      <c r="Y536">
        <v>0</v>
      </c>
      <c r="AA536">
        <v>15854.58</v>
      </c>
      <c r="AB536">
        <v>0</v>
      </c>
      <c r="AC536">
        <v>0</v>
      </c>
      <c r="AD536">
        <v>0</v>
      </c>
      <c r="AE536">
        <v>15854.58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N536">
        <v>0</v>
      </c>
      <c r="AO536">
        <v>1</v>
      </c>
      <c r="AP536">
        <v>1</v>
      </c>
      <c r="AQ536">
        <v>0</v>
      </c>
      <c r="AR536">
        <v>0</v>
      </c>
      <c r="AS536" t="s">
        <v>719</v>
      </c>
      <c r="AT536">
        <v>1E-3</v>
      </c>
      <c r="AU536" t="s">
        <v>758</v>
      </c>
      <c r="AV536">
        <v>0</v>
      </c>
      <c r="AW536">
        <v>2</v>
      </c>
      <c r="AX536">
        <v>28927871</v>
      </c>
      <c r="AY536">
        <v>1</v>
      </c>
      <c r="AZ536">
        <v>0</v>
      </c>
      <c r="BA536">
        <v>544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X536">
        <f>Y536*Source!I112</f>
        <v>0</v>
      </c>
      <c r="CY536">
        <f t="shared" si="111"/>
        <v>15854.58</v>
      </c>
      <c r="CZ536">
        <f t="shared" si="112"/>
        <v>15854.58</v>
      </c>
      <c r="DA536">
        <f t="shared" si="113"/>
        <v>1</v>
      </c>
      <c r="DB536">
        <v>0</v>
      </c>
    </row>
    <row r="537" spans="1:106" x14ac:dyDescent="0.2">
      <c r="A537">
        <f>ROW(Source!A112)</f>
        <v>112</v>
      </c>
      <c r="B537">
        <v>28925307</v>
      </c>
      <c r="C537">
        <v>28927858</v>
      </c>
      <c r="D537">
        <v>28256174</v>
      </c>
      <c r="E537">
        <v>1</v>
      </c>
      <c r="F537">
        <v>1</v>
      </c>
      <c r="G537">
        <v>1</v>
      </c>
      <c r="H537">
        <v>3</v>
      </c>
      <c r="I537" t="s">
        <v>555</v>
      </c>
      <c r="J537" t="s">
        <v>556</v>
      </c>
      <c r="K537" t="s">
        <v>557</v>
      </c>
      <c r="L537">
        <v>1348</v>
      </c>
      <c r="N537">
        <v>1009</v>
      </c>
      <c r="O537" t="s">
        <v>61</v>
      </c>
      <c r="P537" t="s">
        <v>61</v>
      </c>
      <c r="Q537">
        <v>1000</v>
      </c>
      <c r="W537">
        <v>0</v>
      </c>
      <c r="X537">
        <v>628974256</v>
      </c>
      <c r="Y537">
        <v>0</v>
      </c>
      <c r="AA537">
        <v>7671.42</v>
      </c>
      <c r="AB537">
        <v>0</v>
      </c>
      <c r="AC537">
        <v>0</v>
      </c>
      <c r="AD537">
        <v>0</v>
      </c>
      <c r="AE537">
        <v>7671.42</v>
      </c>
      <c r="AF537">
        <v>0</v>
      </c>
      <c r="AG537">
        <v>0</v>
      </c>
      <c r="AH537">
        <v>0</v>
      </c>
      <c r="AI537">
        <v>1</v>
      </c>
      <c r="AJ537">
        <v>1</v>
      </c>
      <c r="AK537">
        <v>1</v>
      </c>
      <c r="AL537">
        <v>1</v>
      </c>
      <c r="AN537">
        <v>0</v>
      </c>
      <c r="AO537">
        <v>1</v>
      </c>
      <c r="AP537">
        <v>1</v>
      </c>
      <c r="AQ537">
        <v>0</v>
      </c>
      <c r="AR537">
        <v>0</v>
      </c>
      <c r="AS537" t="s">
        <v>719</v>
      </c>
      <c r="AT537">
        <v>1.0000000000000001E-5</v>
      </c>
      <c r="AU537" t="s">
        <v>758</v>
      </c>
      <c r="AV537">
        <v>0</v>
      </c>
      <c r="AW537">
        <v>2</v>
      </c>
      <c r="AX537">
        <v>28927872</v>
      </c>
      <c r="AY537">
        <v>1</v>
      </c>
      <c r="AZ537">
        <v>0</v>
      </c>
      <c r="BA537">
        <v>545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CX537">
        <f>Y537*Source!I112</f>
        <v>0</v>
      </c>
      <c r="CY537">
        <f t="shared" si="111"/>
        <v>7671.42</v>
      </c>
      <c r="CZ537">
        <f t="shared" si="112"/>
        <v>7671.42</v>
      </c>
      <c r="DA537">
        <f t="shared" si="113"/>
        <v>1</v>
      </c>
      <c r="DB537">
        <v>0</v>
      </c>
    </row>
    <row r="538" spans="1:106" x14ac:dyDescent="0.2">
      <c r="A538">
        <f>ROW(Source!A112)</f>
        <v>112</v>
      </c>
      <c r="B538">
        <v>28925307</v>
      </c>
      <c r="C538">
        <v>28927858</v>
      </c>
      <c r="D538">
        <v>28257159</v>
      </c>
      <c r="E538">
        <v>1</v>
      </c>
      <c r="F538">
        <v>1</v>
      </c>
      <c r="G538">
        <v>1</v>
      </c>
      <c r="H538">
        <v>3</v>
      </c>
      <c r="I538" t="s">
        <v>558</v>
      </c>
      <c r="J538" t="s">
        <v>559</v>
      </c>
      <c r="K538" t="s">
        <v>560</v>
      </c>
      <c r="L538">
        <v>1348</v>
      </c>
      <c r="N538">
        <v>1009</v>
      </c>
      <c r="O538" t="s">
        <v>61</v>
      </c>
      <c r="P538" t="s">
        <v>61</v>
      </c>
      <c r="Q538">
        <v>1000</v>
      </c>
      <c r="W538">
        <v>0</v>
      </c>
      <c r="X538">
        <v>-1850711024</v>
      </c>
      <c r="Y538">
        <v>0</v>
      </c>
      <c r="AA538">
        <v>30728.69</v>
      </c>
      <c r="AB538">
        <v>0</v>
      </c>
      <c r="AC538">
        <v>0</v>
      </c>
      <c r="AD538">
        <v>0</v>
      </c>
      <c r="AE538">
        <v>30728.69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N538">
        <v>0</v>
      </c>
      <c r="AO538">
        <v>1</v>
      </c>
      <c r="AP538">
        <v>1</v>
      </c>
      <c r="AQ538">
        <v>0</v>
      </c>
      <c r="AR538">
        <v>0</v>
      </c>
      <c r="AS538" t="s">
        <v>719</v>
      </c>
      <c r="AT538">
        <v>1E-4</v>
      </c>
      <c r="AU538" t="s">
        <v>758</v>
      </c>
      <c r="AV538">
        <v>0</v>
      </c>
      <c r="AW538">
        <v>2</v>
      </c>
      <c r="AX538">
        <v>28927873</v>
      </c>
      <c r="AY538">
        <v>1</v>
      </c>
      <c r="AZ538">
        <v>0</v>
      </c>
      <c r="BA538">
        <v>546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X538">
        <f>Y538*Source!I112</f>
        <v>0</v>
      </c>
      <c r="CY538">
        <f t="shared" si="111"/>
        <v>30728.69</v>
      </c>
      <c r="CZ538">
        <f t="shared" si="112"/>
        <v>30728.69</v>
      </c>
      <c r="DA538">
        <f t="shared" si="113"/>
        <v>1</v>
      </c>
      <c r="DB538">
        <v>0</v>
      </c>
    </row>
    <row r="539" spans="1:106" x14ac:dyDescent="0.2">
      <c r="A539">
        <f>ROW(Source!A112)</f>
        <v>112</v>
      </c>
      <c r="B539">
        <v>28925307</v>
      </c>
      <c r="C539">
        <v>28927858</v>
      </c>
      <c r="D539">
        <v>28276535</v>
      </c>
      <c r="E539">
        <v>1</v>
      </c>
      <c r="F539">
        <v>1</v>
      </c>
      <c r="G539">
        <v>1</v>
      </c>
      <c r="H539">
        <v>3</v>
      </c>
      <c r="I539" t="s">
        <v>616</v>
      </c>
      <c r="J539" t="s">
        <v>617</v>
      </c>
      <c r="K539" t="s">
        <v>618</v>
      </c>
      <c r="L539">
        <v>1348</v>
      </c>
      <c r="N539">
        <v>1009</v>
      </c>
      <c r="O539" t="s">
        <v>61</v>
      </c>
      <c r="P539" t="s">
        <v>61</v>
      </c>
      <c r="Q539">
        <v>1000</v>
      </c>
      <c r="W539">
        <v>0</v>
      </c>
      <c r="X539">
        <v>192534767</v>
      </c>
      <c r="Y539">
        <v>0</v>
      </c>
      <c r="AA539">
        <v>8041.65</v>
      </c>
      <c r="AB539">
        <v>0</v>
      </c>
      <c r="AC539">
        <v>0</v>
      </c>
      <c r="AD539">
        <v>0</v>
      </c>
      <c r="AE539">
        <v>8041.65</v>
      </c>
      <c r="AF539">
        <v>0</v>
      </c>
      <c r="AG539">
        <v>0</v>
      </c>
      <c r="AH539">
        <v>0</v>
      </c>
      <c r="AI539">
        <v>1</v>
      </c>
      <c r="AJ539">
        <v>1</v>
      </c>
      <c r="AK539">
        <v>1</v>
      </c>
      <c r="AL539">
        <v>1</v>
      </c>
      <c r="AN539">
        <v>0</v>
      </c>
      <c r="AO539">
        <v>1</v>
      </c>
      <c r="AP539">
        <v>1</v>
      </c>
      <c r="AQ539">
        <v>0</v>
      </c>
      <c r="AR539">
        <v>0</v>
      </c>
      <c r="AS539" t="s">
        <v>719</v>
      </c>
      <c r="AT539">
        <v>2E-3</v>
      </c>
      <c r="AU539" t="s">
        <v>758</v>
      </c>
      <c r="AV539">
        <v>0</v>
      </c>
      <c r="AW539">
        <v>2</v>
      </c>
      <c r="AX539">
        <v>28927874</v>
      </c>
      <c r="AY539">
        <v>1</v>
      </c>
      <c r="AZ539">
        <v>0</v>
      </c>
      <c r="BA539">
        <v>547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CX539">
        <f>Y539*Source!I112</f>
        <v>0</v>
      </c>
      <c r="CY539">
        <f t="shared" si="111"/>
        <v>8041.65</v>
      </c>
      <c r="CZ539">
        <f t="shared" si="112"/>
        <v>8041.65</v>
      </c>
      <c r="DA539">
        <f t="shared" si="113"/>
        <v>1</v>
      </c>
      <c r="DB539">
        <v>0</v>
      </c>
    </row>
    <row r="540" spans="1:106" x14ac:dyDescent="0.2">
      <c r="A540">
        <f>ROW(Source!A112)</f>
        <v>112</v>
      </c>
      <c r="B540">
        <v>28925307</v>
      </c>
      <c r="C540">
        <v>28927858</v>
      </c>
      <c r="D540">
        <v>28278661</v>
      </c>
      <c r="E540">
        <v>1</v>
      </c>
      <c r="F540">
        <v>1</v>
      </c>
      <c r="G540">
        <v>1</v>
      </c>
      <c r="H540">
        <v>3</v>
      </c>
      <c r="I540" t="s">
        <v>561</v>
      </c>
      <c r="J540" t="s">
        <v>562</v>
      </c>
      <c r="K540" t="s">
        <v>563</v>
      </c>
      <c r="L540">
        <v>1302</v>
      </c>
      <c r="N540">
        <v>1003</v>
      </c>
      <c r="O540" t="s">
        <v>564</v>
      </c>
      <c r="P540" t="s">
        <v>564</v>
      </c>
      <c r="Q540">
        <v>10</v>
      </c>
      <c r="W540">
        <v>0</v>
      </c>
      <c r="X540">
        <v>4483628</v>
      </c>
      <c r="Y540">
        <v>0</v>
      </c>
      <c r="AA540">
        <v>64.47</v>
      </c>
      <c r="AB540">
        <v>0</v>
      </c>
      <c r="AC540">
        <v>0</v>
      </c>
      <c r="AD540">
        <v>0</v>
      </c>
      <c r="AE540">
        <v>64.47</v>
      </c>
      <c r="AF540">
        <v>0</v>
      </c>
      <c r="AG540">
        <v>0</v>
      </c>
      <c r="AH540">
        <v>0</v>
      </c>
      <c r="AI540">
        <v>1</v>
      </c>
      <c r="AJ540">
        <v>1</v>
      </c>
      <c r="AK540">
        <v>1</v>
      </c>
      <c r="AL540">
        <v>1</v>
      </c>
      <c r="AN540">
        <v>0</v>
      </c>
      <c r="AO540">
        <v>1</v>
      </c>
      <c r="AP540">
        <v>1</v>
      </c>
      <c r="AQ540">
        <v>0</v>
      </c>
      <c r="AR540">
        <v>0</v>
      </c>
      <c r="AS540" t="s">
        <v>719</v>
      </c>
      <c r="AT540">
        <v>1.8700000000000001E-2</v>
      </c>
      <c r="AU540" t="s">
        <v>758</v>
      </c>
      <c r="AV540">
        <v>0</v>
      </c>
      <c r="AW540">
        <v>2</v>
      </c>
      <c r="AX540">
        <v>28927876</v>
      </c>
      <c r="AY540">
        <v>1</v>
      </c>
      <c r="AZ540">
        <v>0</v>
      </c>
      <c r="BA540">
        <v>549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CX540">
        <f>Y540*Source!I112</f>
        <v>0</v>
      </c>
      <c r="CY540">
        <f t="shared" si="111"/>
        <v>64.47</v>
      </c>
      <c r="CZ540">
        <f t="shared" si="112"/>
        <v>64.47</v>
      </c>
      <c r="DA540">
        <f t="shared" si="113"/>
        <v>1</v>
      </c>
      <c r="DB540">
        <v>0</v>
      </c>
    </row>
    <row r="541" spans="1:106" x14ac:dyDescent="0.2">
      <c r="A541">
        <f>ROW(Source!A112)</f>
        <v>112</v>
      </c>
      <c r="B541">
        <v>28925307</v>
      </c>
      <c r="C541">
        <v>28927858</v>
      </c>
      <c r="D541">
        <v>28279020</v>
      </c>
      <c r="E541">
        <v>1</v>
      </c>
      <c r="F541">
        <v>1</v>
      </c>
      <c r="G541">
        <v>1</v>
      </c>
      <c r="H541">
        <v>3</v>
      </c>
      <c r="I541" t="s">
        <v>565</v>
      </c>
      <c r="J541" t="s">
        <v>566</v>
      </c>
      <c r="K541" t="s">
        <v>567</v>
      </c>
      <c r="L541">
        <v>1348</v>
      </c>
      <c r="N541">
        <v>1009</v>
      </c>
      <c r="O541" t="s">
        <v>61</v>
      </c>
      <c r="P541" t="s">
        <v>61</v>
      </c>
      <c r="Q541">
        <v>1000</v>
      </c>
      <c r="W541">
        <v>0</v>
      </c>
      <c r="X541">
        <v>-936363311</v>
      </c>
      <c r="Y541">
        <v>0</v>
      </c>
      <c r="AA541">
        <v>4751.12</v>
      </c>
      <c r="AB541">
        <v>0</v>
      </c>
      <c r="AC541">
        <v>0</v>
      </c>
      <c r="AD541">
        <v>0</v>
      </c>
      <c r="AE541">
        <v>4751.12</v>
      </c>
      <c r="AF541">
        <v>0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N541">
        <v>0</v>
      </c>
      <c r="AO541">
        <v>1</v>
      </c>
      <c r="AP541">
        <v>1</v>
      </c>
      <c r="AQ541">
        <v>0</v>
      </c>
      <c r="AR541">
        <v>0</v>
      </c>
      <c r="AS541" t="s">
        <v>719</v>
      </c>
      <c r="AT541">
        <v>3.0000000000000001E-5</v>
      </c>
      <c r="AU541" t="s">
        <v>758</v>
      </c>
      <c r="AV541">
        <v>0</v>
      </c>
      <c r="AW541">
        <v>2</v>
      </c>
      <c r="AX541">
        <v>28927877</v>
      </c>
      <c r="AY541">
        <v>1</v>
      </c>
      <c r="AZ541">
        <v>0</v>
      </c>
      <c r="BA541">
        <v>550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CX541">
        <f>Y541*Source!I112</f>
        <v>0</v>
      </c>
      <c r="CY541">
        <f t="shared" si="111"/>
        <v>4751.12</v>
      </c>
      <c r="CZ541">
        <f t="shared" si="112"/>
        <v>4751.12</v>
      </c>
      <c r="DA541">
        <f t="shared" si="113"/>
        <v>1</v>
      </c>
      <c r="DB541">
        <v>0</v>
      </c>
    </row>
    <row r="542" spans="1:106" x14ac:dyDescent="0.2">
      <c r="A542">
        <f>ROW(Source!A112)</f>
        <v>112</v>
      </c>
      <c r="B542">
        <v>28925307</v>
      </c>
      <c r="C542">
        <v>28927858</v>
      </c>
      <c r="D542">
        <v>28279781</v>
      </c>
      <c r="E542">
        <v>1</v>
      </c>
      <c r="F542">
        <v>1</v>
      </c>
      <c r="G542">
        <v>1</v>
      </c>
      <c r="H542">
        <v>3</v>
      </c>
      <c r="I542" t="s">
        <v>568</v>
      </c>
      <c r="J542" t="s">
        <v>569</v>
      </c>
      <c r="K542" t="s">
        <v>570</v>
      </c>
      <c r="L542">
        <v>1348</v>
      </c>
      <c r="N542">
        <v>1009</v>
      </c>
      <c r="O542" t="s">
        <v>61</v>
      </c>
      <c r="P542" t="s">
        <v>61</v>
      </c>
      <c r="Q542">
        <v>1000</v>
      </c>
      <c r="W542">
        <v>0</v>
      </c>
      <c r="X542">
        <v>1261042718</v>
      </c>
      <c r="Y542">
        <v>0</v>
      </c>
      <c r="AA542">
        <v>6246.56</v>
      </c>
      <c r="AB542">
        <v>0</v>
      </c>
      <c r="AC542">
        <v>0</v>
      </c>
      <c r="AD542">
        <v>0</v>
      </c>
      <c r="AE542">
        <v>6246.56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N542">
        <v>0</v>
      </c>
      <c r="AO542">
        <v>1</v>
      </c>
      <c r="AP542">
        <v>1</v>
      </c>
      <c r="AQ542">
        <v>0</v>
      </c>
      <c r="AR542">
        <v>0</v>
      </c>
      <c r="AS542" t="s">
        <v>719</v>
      </c>
      <c r="AT542">
        <v>1.9400000000000001E-3</v>
      </c>
      <c r="AU542" t="s">
        <v>758</v>
      </c>
      <c r="AV542">
        <v>0</v>
      </c>
      <c r="AW542">
        <v>2</v>
      </c>
      <c r="AX542">
        <v>28927878</v>
      </c>
      <c r="AY542">
        <v>1</v>
      </c>
      <c r="AZ542">
        <v>0</v>
      </c>
      <c r="BA542">
        <v>551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CX542">
        <f>Y542*Source!I112</f>
        <v>0</v>
      </c>
      <c r="CY542">
        <f t="shared" si="111"/>
        <v>6246.56</v>
      </c>
      <c r="CZ542">
        <f t="shared" si="112"/>
        <v>6246.56</v>
      </c>
      <c r="DA542">
        <f t="shared" si="113"/>
        <v>1</v>
      </c>
      <c r="DB542">
        <v>0</v>
      </c>
    </row>
    <row r="543" spans="1:106" x14ac:dyDescent="0.2">
      <c r="A543">
        <f>ROW(Source!A112)</f>
        <v>112</v>
      </c>
      <c r="B543">
        <v>28925307</v>
      </c>
      <c r="C543">
        <v>28927858</v>
      </c>
      <c r="D543">
        <v>28283688</v>
      </c>
      <c r="E543">
        <v>1</v>
      </c>
      <c r="F543">
        <v>1</v>
      </c>
      <c r="G543">
        <v>1</v>
      </c>
      <c r="H543">
        <v>3</v>
      </c>
      <c r="I543" t="s">
        <v>619</v>
      </c>
      <c r="J543" t="s">
        <v>620</v>
      </c>
      <c r="K543" t="s">
        <v>621</v>
      </c>
      <c r="L543">
        <v>1339</v>
      </c>
      <c r="N543">
        <v>1007</v>
      </c>
      <c r="O543" t="s">
        <v>742</v>
      </c>
      <c r="P543" t="s">
        <v>742</v>
      </c>
      <c r="Q543">
        <v>1</v>
      </c>
      <c r="W543">
        <v>0</v>
      </c>
      <c r="X543">
        <v>-128313133</v>
      </c>
      <c r="Y543">
        <v>0</v>
      </c>
      <c r="AA543">
        <v>1793.05</v>
      </c>
      <c r="AB543">
        <v>0</v>
      </c>
      <c r="AC543">
        <v>0</v>
      </c>
      <c r="AD543">
        <v>0</v>
      </c>
      <c r="AE543">
        <v>1793.05</v>
      </c>
      <c r="AF543">
        <v>0</v>
      </c>
      <c r="AG543">
        <v>0</v>
      </c>
      <c r="AH543">
        <v>0</v>
      </c>
      <c r="AI543">
        <v>1</v>
      </c>
      <c r="AJ543">
        <v>1</v>
      </c>
      <c r="AK543">
        <v>1</v>
      </c>
      <c r="AL543">
        <v>1</v>
      </c>
      <c r="AN543">
        <v>0</v>
      </c>
      <c r="AO543">
        <v>1</v>
      </c>
      <c r="AP543">
        <v>1</v>
      </c>
      <c r="AQ543">
        <v>0</v>
      </c>
      <c r="AR543">
        <v>0</v>
      </c>
      <c r="AS543" t="s">
        <v>719</v>
      </c>
      <c r="AT543">
        <v>1.0300000000000001E-3</v>
      </c>
      <c r="AU543" t="s">
        <v>758</v>
      </c>
      <c r="AV543">
        <v>0</v>
      </c>
      <c r="AW543">
        <v>2</v>
      </c>
      <c r="AX543">
        <v>28927879</v>
      </c>
      <c r="AY543">
        <v>1</v>
      </c>
      <c r="AZ543">
        <v>0</v>
      </c>
      <c r="BA543">
        <v>552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CX543">
        <f>Y543*Source!I112</f>
        <v>0</v>
      </c>
      <c r="CY543">
        <f t="shared" si="111"/>
        <v>1793.05</v>
      </c>
      <c r="CZ543">
        <f t="shared" si="112"/>
        <v>1793.05</v>
      </c>
      <c r="DA543">
        <f t="shared" si="113"/>
        <v>1</v>
      </c>
      <c r="DB543">
        <v>0</v>
      </c>
    </row>
    <row r="544" spans="1:106" x14ac:dyDescent="0.2">
      <c r="A544">
        <f>ROW(Source!A112)</f>
        <v>112</v>
      </c>
      <c r="B544">
        <v>28925307</v>
      </c>
      <c r="C544">
        <v>28927858</v>
      </c>
      <c r="D544">
        <v>28291530</v>
      </c>
      <c r="E544">
        <v>1</v>
      </c>
      <c r="F544">
        <v>1</v>
      </c>
      <c r="G544">
        <v>1</v>
      </c>
      <c r="H544">
        <v>3</v>
      </c>
      <c r="I544" t="s">
        <v>571</v>
      </c>
      <c r="J544" t="s">
        <v>572</v>
      </c>
      <c r="K544" t="s">
        <v>573</v>
      </c>
      <c r="L544">
        <v>1348</v>
      </c>
      <c r="N544">
        <v>1009</v>
      </c>
      <c r="O544" t="s">
        <v>61</v>
      </c>
      <c r="P544" t="s">
        <v>61</v>
      </c>
      <c r="Q544">
        <v>1000</v>
      </c>
      <c r="W544">
        <v>0</v>
      </c>
      <c r="X544">
        <v>1741082987</v>
      </c>
      <c r="Y544">
        <v>0</v>
      </c>
      <c r="AA544">
        <v>12560.85</v>
      </c>
      <c r="AB544">
        <v>0</v>
      </c>
      <c r="AC544">
        <v>0</v>
      </c>
      <c r="AD544">
        <v>0</v>
      </c>
      <c r="AE544">
        <v>12560.85</v>
      </c>
      <c r="AF544">
        <v>0</v>
      </c>
      <c r="AG544">
        <v>0</v>
      </c>
      <c r="AH544">
        <v>0</v>
      </c>
      <c r="AI544">
        <v>1</v>
      </c>
      <c r="AJ544">
        <v>1</v>
      </c>
      <c r="AK544">
        <v>1</v>
      </c>
      <c r="AL544">
        <v>1</v>
      </c>
      <c r="AN544">
        <v>0</v>
      </c>
      <c r="AO544">
        <v>1</v>
      </c>
      <c r="AP544">
        <v>1</v>
      </c>
      <c r="AQ544">
        <v>0</v>
      </c>
      <c r="AR544">
        <v>0</v>
      </c>
      <c r="AS544" t="s">
        <v>719</v>
      </c>
      <c r="AT544">
        <v>3.1E-4</v>
      </c>
      <c r="AU544" t="s">
        <v>758</v>
      </c>
      <c r="AV544">
        <v>0</v>
      </c>
      <c r="AW544">
        <v>2</v>
      </c>
      <c r="AX544">
        <v>28927880</v>
      </c>
      <c r="AY544">
        <v>1</v>
      </c>
      <c r="AZ544">
        <v>0</v>
      </c>
      <c r="BA544">
        <v>553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CX544">
        <f>Y544*Source!I112</f>
        <v>0</v>
      </c>
      <c r="CY544">
        <f t="shared" si="111"/>
        <v>12560.85</v>
      </c>
      <c r="CZ544">
        <f t="shared" si="112"/>
        <v>12560.85</v>
      </c>
      <c r="DA544">
        <f t="shared" si="113"/>
        <v>1</v>
      </c>
      <c r="DB544">
        <v>0</v>
      </c>
    </row>
    <row r="545" spans="1:106" x14ac:dyDescent="0.2">
      <c r="A545">
        <f>ROW(Source!A112)</f>
        <v>112</v>
      </c>
      <c r="B545">
        <v>28925307</v>
      </c>
      <c r="C545">
        <v>28927858</v>
      </c>
      <c r="D545">
        <v>28292790</v>
      </c>
      <c r="E545">
        <v>1</v>
      </c>
      <c r="F545">
        <v>1</v>
      </c>
      <c r="G545">
        <v>1</v>
      </c>
      <c r="H545">
        <v>3</v>
      </c>
      <c r="I545" t="s">
        <v>574</v>
      </c>
      <c r="J545" t="s">
        <v>575</v>
      </c>
      <c r="K545" t="s">
        <v>576</v>
      </c>
      <c r="L545">
        <v>1348</v>
      </c>
      <c r="N545">
        <v>1009</v>
      </c>
      <c r="O545" t="s">
        <v>61</v>
      </c>
      <c r="P545" t="s">
        <v>61</v>
      </c>
      <c r="Q545">
        <v>1000</v>
      </c>
      <c r="W545">
        <v>0</v>
      </c>
      <c r="X545">
        <v>-296986458</v>
      </c>
      <c r="Y545">
        <v>0</v>
      </c>
      <c r="AA545">
        <v>11149.43</v>
      </c>
      <c r="AB545">
        <v>0</v>
      </c>
      <c r="AC545">
        <v>0</v>
      </c>
      <c r="AD545">
        <v>0</v>
      </c>
      <c r="AE545">
        <v>11149.43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N545">
        <v>0</v>
      </c>
      <c r="AO545">
        <v>1</v>
      </c>
      <c r="AP545">
        <v>1</v>
      </c>
      <c r="AQ545">
        <v>0</v>
      </c>
      <c r="AR545">
        <v>0</v>
      </c>
      <c r="AS545" t="s">
        <v>719</v>
      </c>
      <c r="AT545">
        <v>5.9999999999999995E-4</v>
      </c>
      <c r="AU545" t="s">
        <v>758</v>
      </c>
      <c r="AV545">
        <v>0</v>
      </c>
      <c r="AW545">
        <v>2</v>
      </c>
      <c r="AX545">
        <v>28927881</v>
      </c>
      <c r="AY545">
        <v>1</v>
      </c>
      <c r="AZ545">
        <v>0</v>
      </c>
      <c r="BA545">
        <v>554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X545">
        <f>Y545*Source!I112</f>
        <v>0</v>
      </c>
      <c r="CY545">
        <f t="shared" si="111"/>
        <v>11149.43</v>
      </c>
      <c r="CZ545">
        <f t="shared" si="112"/>
        <v>11149.43</v>
      </c>
      <c r="DA545">
        <f t="shared" si="113"/>
        <v>1</v>
      </c>
      <c r="DB545">
        <v>0</v>
      </c>
    </row>
    <row r="546" spans="1:106" x14ac:dyDescent="0.2">
      <c r="A546">
        <f>ROW(Source!A113)</f>
        <v>113</v>
      </c>
      <c r="B546">
        <v>28925308</v>
      </c>
      <c r="C546">
        <v>28927858</v>
      </c>
      <c r="D546">
        <v>28430167</v>
      </c>
      <c r="E546">
        <v>1</v>
      </c>
      <c r="F546">
        <v>1</v>
      </c>
      <c r="G546">
        <v>1</v>
      </c>
      <c r="H546">
        <v>1</v>
      </c>
      <c r="I546" t="s">
        <v>419</v>
      </c>
      <c r="J546" t="s">
        <v>719</v>
      </c>
      <c r="K546" t="s">
        <v>420</v>
      </c>
      <c r="L546">
        <v>1191</v>
      </c>
      <c r="N546">
        <v>1013</v>
      </c>
      <c r="O546" t="s">
        <v>360</v>
      </c>
      <c r="P546" t="s">
        <v>360</v>
      </c>
      <c r="Q546">
        <v>1</v>
      </c>
      <c r="W546">
        <v>0</v>
      </c>
      <c r="X546">
        <v>910540113</v>
      </c>
      <c r="Y546">
        <v>28.249199999999998</v>
      </c>
      <c r="AA546">
        <v>0</v>
      </c>
      <c r="AB546">
        <v>0</v>
      </c>
      <c r="AC546">
        <v>0</v>
      </c>
      <c r="AD546">
        <v>166.67</v>
      </c>
      <c r="AE546">
        <v>0</v>
      </c>
      <c r="AF546">
        <v>0</v>
      </c>
      <c r="AG546">
        <v>0</v>
      </c>
      <c r="AH546">
        <v>8.98</v>
      </c>
      <c r="AI546">
        <v>1</v>
      </c>
      <c r="AJ546">
        <v>1</v>
      </c>
      <c r="AK546">
        <v>1</v>
      </c>
      <c r="AL546">
        <v>18.559999999999999</v>
      </c>
      <c r="AN546">
        <v>0</v>
      </c>
      <c r="AO546">
        <v>1</v>
      </c>
      <c r="AP546">
        <v>1</v>
      </c>
      <c r="AQ546">
        <v>0</v>
      </c>
      <c r="AR546">
        <v>0</v>
      </c>
      <c r="AS546" t="s">
        <v>719</v>
      </c>
      <c r="AT546">
        <v>33.630000000000003</v>
      </c>
      <c r="AU546" t="s">
        <v>120</v>
      </c>
      <c r="AV546">
        <v>1</v>
      </c>
      <c r="AW546">
        <v>2</v>
      </c>
      <c r="AX546">
        <v>28927860</v>
      </c>
      <c r="AY546">
        <v>1</v>
      </c>
      <c r="AZ546">
        <v>0</v>
      </c>
      <c r="BA546">
        <v>555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CX546">
        <f>Y546*Source!I113</f>
        <v>7.344792</v>
      </c>
      <c r="CY546">
        <f>AD546</f>
        <v>166.67</v>
      </c>
      <c r="CZ546">
        <f>AH546</f>
        <v>8.98</v>
      </c>
      <c r="DA546">
        <f>AL546</f>
        <v>18.559999999999999</v>
      </c>
      <c r="DB546">
        <v>0</v>
      </c>
    </row>
    <row r="547" spans="1:106" x14ac:dyDescent="0.2">
      <c r="A547">
        <f>ROW(Source!A113)</f>
        <v>113</v>
      </c>
      <c r="B547">
        <v>28925308</v>
      </c>
      <c r="C547">
        <v>28927858</v>
      </c>
      <c r="D547">
        <v>28419515</v>
      </c>
      <c r="E547">
        <v>1</v>
      </c>
      <c r="F547">
        <v>1</v>
      </c>
      <c r="G547">
        <v>1</v>
      </c>
      <c r="H547">
        <v>1</v>
      </c>
      <c r="I547" t="s">
        <v>361</v>
      </c>
      <c r="J547" t="s">
        <v>719</v>
      </c>
      <c r="K547" t="s">
        <v>362</v>
      </c>
      <c r="L547">
        <v>1191</v>
      </c>
      <c r="N547">
        <v>1013</v>
      </c>
      <c r="O547" t="s">
        <v>360</v>
      </c>
      <c r="P547" t="s">
        <v>360</v>
      </c>
      <c r="Q547">
        <v>1</v>
      </c>
      <c r="W547">
        <v>0</v>
      </c>
      <c r="X547">
        <v>-383101862</v>
      </c>
      <c r="Y547">
        <v>10.14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18.559999999999999</v>
      </c>
      <c r="AL547">
        <v>1</v>
      </c>
      <c r="AN547">
        <v>0</v>
      </c>
      <c r="AO547">
        <v>1</v>
      </c>
      <c r="AP547">
        <v>0</v>
      </c>
      <c r="AQ547">
        <v>0</v>
      </c>
      <c r="AR547">
        <v>0</v>
      </c>
      <c r="AS547" t="s">
        <v>719</v>
      </c>
      <c r="AT547">
        <v>10.14</v>
      </c>
      <c r="AU547" t="s">
        <v>719</v>
      </c>
      <c r="AV547">
        <v>2</v>
      </c>
      <c r="AW547">
        <v>2</v>
      </c>
      <c r="AX547">
        <v>28927861</v>
      </c>
      <c r="AY547">
        <v>1</v>
      </c>
      <c r="AZ547">
        <v>2048</v>
      </c>
      <c r="BA547">
        <v>556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X547">
        <f>Y547*Source!I113</f>
        <v>2.6364000000000001</v>
      </c>
      <c r="CY547">
        <f>AD547</f>
        <v>0</v>
      </c>
      <c r="CZ547">
        <f>AH547</f>
        <v>0</v>
      </c>
      <c r="DA547">
        <f>AL547</f>
        <v>1</v>
      </c>
      <c r="DB547">
        <v>0</v>
      </c>
    </row>
    <row r="548" spans="1:106" x14ac:dyDescent="0.2">
      <c r="A548">
        <f>ROW(Source!A113)</f>
        <v>113</v>
      </c>
      <c r="B548">
        <v>28925308</v>
      </c>
      <c r="C548">
        <v>28927858</v>
      </c>
      <c r="D548">
        <v>28336675</v>
      </c>
      <c r="E548">
        <v>1</v>
      </c>
      <c r="F548">
        <v>1</v>
      </c>
      <c r="G548">
        <v>1</v>
      </c>
      <c r="H548">
        <v>2</v>
      </c>
      <c r="I548" t="s">
        <v>540</v>
      </c>
      <c r="J548" t="s">
        <v>541</v>
      </c>
      <c r="K548" t="s">
        <v>542</v>
      </c>
      <c r="L548">
        <v>1368</v>
      </c>
      <c r="N548">
        <v>1011</v>
      </c>
      <c r="O548" t="s">
        <v>366</v>
      </c>
      <c r="P548" t="s">
        <v>366</v>
      </c>
      <c r="Q548">
        <v>1</v>
      </c>
      <c r="W548">
        <v>0</v>
      </c>
      <c r="X548">
        <v>903590057</v>
      </c>
      <c r="Y548">
        <v>0.10079999999999999</v>
      </c>
      <c r="AA548">
        <v>0</v>
      </c>
      <c r="AB548">
        <v>868.33</v>
      </c>
      <c r="AC548">
        <v>219.75</v>
      </c>
      <c r="AD548">
        <v>0</v>
      </c>
      <c r="AE548">
        <v>0</v>
      </c>
      <c r="AF548">
        <v>112.77</v>
      </c>
      <c r="AG548">
        <v>11.84</v>
      </c>
      <c r="AH548">
        <v>0</v>
      </c>
      <c r="AI548">
        <v>1</v>
      </c>
      <c r="AJ548">
        <v>7.7</v>
      </c>
      <c r="AK548">
        <v>18.559999999999999</v>
      </c>
      <c r="AL548">
        <v>1</v>
      </c>
      <c r="AN548">
        <v>0</v>
      </c>
      <c r="AO548">
        <v>1</v>
      </c>
      <c r="AP548">
        <v>1</v>
      </c>
      <c r="AQ548">
        <v>0</v>
      </c>
      <c r="AR548">
        <v>0</v>
      </c>
      <c r="AS548" t="s">
        <v>719</v>
      </c>
      <c r="AT548">
        <v>0.12</v>
      </c>
      <c r="AU548" t="s">
        <v>120</v>
      </c>
      <c r="AV548">
        <v>0</v>
      </c>
      <c r="AW548">
        <v>2</v>
      </c>
      <c r="AX548">
        <v>28927862</v>
      </c>
      <c r="AY548">
        <v>1</v>
      </c>
      <c r="AZ548">
        <v>0</v>
      </c>
      <c r="BA548">
        <v>557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CX548">
        <f>Y548*Source!I113</f>
        <v>2.6207999999999999E-2</v>
      </c>
      <c r="CY548">
        <f t="shared" ref="CY548:CY553" si="114">AB548</f>
        <v>868.33</v>
      </c>
      <c r="CZ548">
        <f t="shared" ref="CZ548:CZ553" si="115">AF548</f>
        <v>112.77</v>
      </c>
      <c r="DA548">
        <f t="shared" ref="DA548:DA553" si="116">AJ548</f>
        <v>7.7</v>
      </c>
      <c r="DB548">
        <v>0</v>
      </c>
    </row>
    <row r="549" spans="1:106" x14ac:dyDescent="0.2">
      <c r="A549">
        <f>ROW(Source!A113)</f>
        <v>113</v>
      </c>
      <c r="B549">
        <v>28925308</v>
      </c>
      <c r="C549">
        <v>28927858</v>
      </c>
      <c r="D549">
        <v>28336691</v>
      </c>
      <c r="E549">
        <v>1</v>
      </c>
      <c r="F549">
        <v>1</v>
      </c>
      <c r="G549">
        <v>1</v>
      </c>
      <c r="H549">
        <v>2</v>
      </c>
      <c r="I549" t="s">
        <v>607</v>
      </c>
      <c r="J549" t="s">
        <v>608</v>
      </c>
      <c r="K549" t="s">
        <v>609</v>
      </c>
      <c r="L549">
        <v>1368</v>
      </c>
      <c r="N549">
        <v>1011</v>
      </c>
      <c r="O549" t="s">
        <v>366</v>
      </c>
      <c r="P549" t="s">
        <v>366</v>
      </c>
      <c r="Q549">
        <v>1</v>
      </c>
      <c r="W549">
        <v>0</v>
      </c>
      <c r="X549">
        <v>1656337760</v>
      </c>
      <c r="Y549">
        <v>3.8219999999999996</v>
      </c>
      <c r="AA549">
        <v>0</v>
      </c>
      <c r="AB549">
        <v>2240.85</v>
      </c>
      <c r="AC549">
        <v>407.76</v>
      </c>
      <c r="AD549">
        <v>0</v>
      </c>
      <c r="AE549">
        <v>0</v>
      </c>
      <c r="AF549">
        <v>291.02</v>
      </c>
      <c r="AG549">
        <v>21.97</v>
      </c>
      <c r="AH549">
        <v>0</v>
      </c>
      <c r="AI549">
        <v>1</v>
      </c>
      <c r="AJ549">
        <v>7.7</v>
      </c>
      <c r="AK549">
        <v>18.559999999999999</v>
      </c>
      <c r="AL549">
        <v>1</v>
      </c>
      <c r="AN549">
        <v>0</v>
      </c>
      <c r="AO549">
        <v>1</v>
      </c>
      <c r="AP549">
        <v>1</v>
      </c>
      <c r="AQ549">
        <v>0</v>
      </c>
      <c r="AR549">
        <v>0</v>
      </c>
      <c r="AS549" t="s">
        <v>719</v>
      </c>
      <c r="AT549">
        <v>4.55</v>
      </c>
      <c r="AU549" t="s">
        <v>120</v>
      </c>
      <c r="AV549">
        <v>0</v>
      </c>
      <c r="AW549">
        <v>2</v>
      </c>
      <c r="AX549">
        <v>28927863</v>
      </c>
      <c r="AY549">
        <v>1</v>
      </c>
      <c r="AZ549">
        <v>0</v>
      </c>
      <c r="BA549">
        <v>558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CX549">
        <f>Y549*Source!I113</f>
        <v>0.99371999999999994</v>
      </c>
      <c r="CY549">
        <f t="shared" si="114"/>
        <v>2240.85</v>
      </c>
      <c r="CZ549">
        <f t="shared" si="115"/>
        <v>291.02</v>
      </c>
      <c r="DA549">
        <f t="shared" si="116"/>
        <v>7.7</v>
      </c>
      <c r="DB549">
        <v>0</v>
      </c>
    </row>
    <row r="550" spans="1:106" x14ac:dyDescent="0.2">
      <c r="A550">
        <f>ROW(Source!A113)</f>
        <v>113</v>
      </c>
      <c r="B550">
        <v>28925308</v>
      </c>
      <c r="C550">
        <v>28927858</v>
      </c>
      <c r="D550">
        <v>28337840</v>
      </c>
      <c r="E550">
        <v>1</v>
      </c>
      <c r="F550">
        <v>1</v>
      </c>
      <c r="G550">
        <v>1</v>
      </c>
      <c r="H550">
        <v>2</v>
      </c>
      <c r="I550" t="s">
        <v>465</v>
      </c>
      <c r="J550" t="s">
        <v>466</v>
      </c>
      <c r="K550" t="s">
        <v>467</v>
      </c>
      <c r="L550">
        <v>1368</v>
      </c>
      <c r="N550">
        <v>1011</v>
      </c>
      <c r="O550" t="s">
        <v>366</v>
      </c>
      <c r="P550" t="s">
        <v>366</v>
      </c>
      <c r="Q550">
        <v>1</v>
      </c>
      <c r="W550">
        <v>0</v>
      </c>
      <c r="X550">
        <v>1171957361</v>
      </c>
      <c r="Y550">
        <v>0.15959999999999996</v>
      </c>
      <c r="AA550">
        <v>0</v>
      </c>
      <c r="AB550">
        <v>668.28</v>
      </c>
      <c r="AC550">
        <v>188.01</v>
      </c>
      <c r="AD550">
        <v>0</v>
      </c>
      <c r="AE550">
        <v>0</v>
      </c>
      <c r="AF550">
        <v>86.79</v>
      </c>
      <c r="AG550">
        <v>10.130000000000001</v>
      </c>
      <c r="AH550">
        <v>0</v>
      </c>
      <c r="AI550">
        <v>1</v>
      </c>
      <c r="AJ550">
        <v>7.7</v>
      </c>
      <c r="AK550">
        <v>18.559999999999999</v>
      </c>
      <c r="AL550">
        <v>1</v>
      </c>
      <c r="AN550">
        <v>0</v>
      </c>
      <c r="AO550">
        <v>1</v>
      </c>
      <c r="AP550">
        <v>1</v>
      </c>
      <c r="AQ550">
        <v>0</v>
      </c>
      <c r="AR550">
        <v>0</v>
      </c>
      <c r="AS550" t="s">
        <v>719</v>
      </c>
      <c r="AT550">
        <v>0.19</v>
      </c>
      <c r="AU550" t="s">
        <v>120</v>
      </c>
      <c r="AV550">
        <v>0</v>
      </c>
      <c r="AW550">
        <v>2</v>
      </c>
      <c r="AX550">
        <v>28927864</v>
      </c>
      <c r="AY550">
        <v>1</v>
      </c>
      <c r="AZ550">
        <v>0</v>
      </c>
      <c r="BA550">
        <v>559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CX550">
        <f>Y550*Source!I113</f>
        <v>4.1495999999999991E-2</v>
      </c>
      <c r="CY550">
        <f t="shared" si="114"/>
        <v>668.28</v>
      </c>
      <c r="CZ550">
        <f t="shared" si="115"/>
        <v>86.79</v>
      </c>
      <c r="DA550">
        <f t="shared" si="116"/>
        <v>7.7</v>
      </c>
      <c r="DB550">
        <v>0</v>
      </c>
    </row>
    <row r="551" spans="1:106" x14ac:dyDescent="0.2">
      <c r="A551">
        <f>ROW(Source!A113)</f>
        <v>113</v>
      </c>
      <c r="B551">
        <v>28925308</v>
      </c>
      <c r="C551">
        <v>28927858</v>
      </c>
      <c r="D551">
        <v>28337920</v>
      </c>
      <c r="E551">
        <v>1</v>
      </c>
      <c r="F551">
        <v>1</v>
      </c>
      <c r="G551">
        <v>1</v>
      </c>
      <c r="H551">
        <v>2</v>
      </c>
      <c r="I551" t="s">
        <v>610</v>
      </c>
      <c r="J551" t="s">
        <v>611</v>
      </c>
      <c r="K551" t="s">
        <v>612</v>
      </c>
      <c r="L551">
        <v>1368</v>
      </c>
      <c r="N551">
        <v>1011</v>
      </c>
      <c r="O551" t="s">
        <v>366</v>
      </c>
      <c r="P551" t="s">
        <v>366</v>
      </c>
      <c r="Q551">
        <v>1</v>
      </c>
      <c r="W551">
        <v>0</v>
      </c>
      <c r="X551">
        <v>261308567</v>
      </c>
      <c r="Y551">
        <v>0.126</v>
      </c>
      <c r="AA551">
        <v>0</v>
      </c>
      <c r="AB551">
        <v>650.41999999999996</v>
      </c>
      <c r="AC551">
        <v>234.41</v>
      </c>
      <c r="AD551">
        <v>0</v>
      </c>
      <c r="AE551">
        <v>0</v>
      </c>
      <c r="AF551">
        <v>84.47</v>
      </c>
      <c r="AG551">
        <v>12.63</v>
      </c>
      <c r="AH551">
        <v>0</v>
      </c>
      <c r="AI551">
        <v>1</v>
      </c>
      <c r="AJ551">
        <v>7.7</v>
      </c>
      <c r="AK551">
        <v>18.559999999999999</v>
      </c>
      <c r="AL551">
        <v>1</v>
      </c>
      <c r="AN551">
        <v>0</v>
      </c>
      <c r="AO551">
        <v>1</v>
      </c>
      <c r="AP551">
        <v>1</v>
      </c>
      <c r="AQ551">
        <v>0</v>
      </c>
      <c r="AR551">
        <v>0</v>
      </c>
      <c r="AS551" t="s">
        <v>719</v>
      </c>
      <c r="AT551">
        <v>0.15</v>
      </c>
      <c r="AU551" t="s">
        <v>120</v>
      </c>
      <c r="AV551">
        <v>0</v>
      </c>
      <c r="AW551">
        <v>2</v>
      </c>
      <c r="AX551">
        <v>28927865</v>
      </c>
      <c r="AY551">
        <v>1</v>
      </c>
      <c r="AZ551">
        <v>0</v>
      </c>
      <c r="BA551">
        <v>560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CX551">
        <f>Y551*Source!I113</f>
        <v>3.2760000000000004E-2</v>
      </c>
      <c r="CY551">
        <f t="shared" si="114"/>
        <v>650.41999999999996</v>
      </c>
      <c r="CZ551">
        <f t="shared" si="115"/>
        <v>84.47</v>
      </c>
      <c r="DA551">
        <f t="shared" si="116"/>
        <v>7.7</v>
      </c>
      <c r="DB551">
        <v>0</v>
      </c>
    </row>
    <row r="552" spans="1:106" x14ac:dyDescent="0.2">
      <c r="A552">
        <f>ROW(Source!A113)</f>
        <v>113</v>
      </c>
      <c r="B552">
        <v>28925308</v>
      </c>
      <c r="C552">
        <v>28927858</v>
      </c>
      <c r="D552">
        <v>28338048</v>
      </c>
      <c r="E552">
        <v>1</v>
      </c>
      <c r="F552">
        <v>1</v>
      </c>
      <c r="G552">
        <v>1</v>
      </c>
      <c r="H552">
        <v>2</v>
      </c>
      <c r="I552" t="s">
        <v>543</v>
      </c>
      <c r="J552" t="s">
        <v>544</v>
      </c>
      <c r="K552" t="s">
        <v>545</v>
      </c>
      <c r="L552">
        <v>1368</v>
      </c>
      <c r="N552">
        <v>1011</v>
      </c>
      <c r="O552" t="s">
        <v>366</v>
      </c>
      <c r="P552" t="s">
        <v>366</v>
      </c>
      <c r="Q552">
        <v>1</v>
      </c>
      <c r="W552">
        <v>0</v>
      </c>
      <c r="X552">
        <v>-1135352110</v>
      </c>
      <c r="Y552">
        <v>1.5036</v>
      </c>
      <c r="AA552">
        <v>0</v>
      </c>
      <c r="AB552">
        <v>9.24</v>
      </c>
      <c r="AC552">
        <v>0</v>
      </c>
      <c r="AD552">
        <v>0</v>
      </c>
      <c r="AE552">
        <v>0</v>
      </c>
      <c r="AF552">
        <v>1.2</v>
      </c>
      <c r="AG552">
        <v>0</v>
      </c>
      <c r="AH552">
        <v>0</v>
      </c>
      <c r="AI552">
        <v>1</v>
      </c>
      <c r="AJ552">
        <v>7.7</v>
      </c>
      <c r="AK552">
        <v>18.559999999999999</v>
      </c>
      <c r="AL552">
        <v>1</v>
      </c>
      <c r="AN552">
        <v>0</v>
      </c>
      <c r="AO552">
        <v>1</v>
      </c>
      <c r="AP552">
        <v>1</v>
      </c>
      <c r="AQ552">
        <v>0</v>
      </c>
      <c r="AR552">
        <v>0</v>
      </c>
      <c r="AS552" t="s">
        <v>719</v>
      </c>
      <c r="AT552">
        <v>1.79</v>
      </c>
      <c r="AU552" t="s">
        <v>120</v>
      </c>
      <c r="AV552">
        <v>0</v>
      </c>
      <c r="AW552">
        <v>2</v>
      </c>
      <c r="AX552">
        <v>28927866</v>
      </c>
      <c r="AY552">
        <v>1</v>
      </c>
      <c r="AZ552">
        <v>0</v>
      </c>
      <c r="BA552">
        <v>561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CX552">
        <f>Y552*Source!I113</f>
        <v>0.39093600000000001</v>
      </c>
      <c r="CY552">
        <f t="shared" si="114"/>
        <v>9.24</v>
      </c>
      <c r="CZ552">
        <f t="shared" si="115"/>
        <v>1.2</v>
      </c>
      <c r="DA552">
        <f t="shared" si="116"/>
        <v>7.7</v>
      </c>
      <c r="DB552">
        <v>0</v>
      </c>
    </row>
    <row r="553" spans="1:106" x14ac:dyDescent="0.2">
      <c r="A553">
        <f>ROW(Source!A113)</f>
        <v>113</v>
      </c>
      <c r="B553">
        <v>28925308</v>
      </c>
      <c r="C553">
        <v>28927858</v>
      </c>
      <c r="D553">
        <v>28338115</v>
      </c>
      <c r="E553">
        <v>1</v>
      </c>
      <c r="F553">
        <v>1</v>
      </c>
      <c r="G553">
        <v>1</v>
      </c>
      <c r="H553">
        <v>2</v>
      </c>
      <c r="I553" t="s">
        <v>546</v>
      </c>
      <c r="J553" t="s">
        <v>547</v>
      </c>
      <c r="K553" t="s">
        <v>548</v>
      </c>
      <c r="L553">
        <v>1368</v>
      </c>
      <c r="N553">
        <v>1011</v>
      </c>
      <c r="O553" t="s">
        <v>366</v>
      </c>
      <c r="P553" t="s">
        <v>366</v>
      </c>
      <c r="Q553">
        <v>1</v>
      </c>
      <c r="W553">
        <v>0</v>
      </c>
      <c r="X553">
        <v>-700358725</v>
      </c>
      <c r="Y553">
        <v>8.2823999999999991</v>
      </c>
      <c r="AA553">
        <v>0</v>
      </c>
      <c r="AB553">
        <v>107.18</v>
      </c>
      <c r="AC553">
        <v>0</v>
      </c>
      <c r="AD553">
        <v>0</v>
      </c>
      <c r="AE553">
        <v>0</v>
      </c>
      <c r="AF553">
        <v>13.92</v>
      </c>
      <c r="AG553">
        <v>0</v>
      </c>
      <c r="AH553">
        <v>0</v>
      </c>
      <c r="AI553">
        <v>1</v>
      </c>
      <c r="AJ553">
        <v>7.7</v>
      </c>
      <c r="AK553">
        <v>18.559999999999999</v>
      </c>
      <c r="AL553">
        <v>1</v>
      </c>
      <c r="AN553">
        <v>0</v>
      </c>
      <c r="AO553">
        <v>1</v>
      </c>
      <c r="AP553">
        <v>1</v>
      </c>
      <c r="AQ553">
        <v>0</v>
      </c>
      <c r="AR553">
        <v>0</v>
      </c>
      <c r="AS553" t="s">
        <v>719</v>
      </c>
      <c r="AT553">
        <v>9.86</v>
      </c>
      <c r="AU553" t="s">
        <v>120</v>
      </c>
      <c r="AV553">
        <v>0</v>
      </c>
      <c r="AW553">
        <v>2</v>
      </c>
      <c r="AX553">
        <v>28927867</v>
      </c>
      <c r="AY553">
        <v>1</v>
      </c>
      <c r="AZ553">
        <v>0</v>
      </c>
      <c r="BA553">
        <v>562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CX553">
        <f>Y553*Source!I113</f>
        <v>2.1534239999999998</v>
      </c>
      <c r="CY553">
        <f t="shared" si="114"/>
        <v>107.18</v>
      </c>
      <c r="CZ553">
        <f t="shared" si="115"/>
        <v>13.92</v>
      </c>
      <c r="DA553">
        <f t="shared" si="116"/>
        <v>7.7</v>
      </c>
      <c r="DB553">
        <v>0</v>
      </c>
    </row>
    <row r="554" spans="1:106" x14ac:dyDescent="0.2">
      <c r="A554">
        <f>ROW(Source!A113)</f>
        <v>113</v>
      </c>
      <c r="B554">
        <v>28925308</v>
      </c>
      <c r="C554">
        <v>28927858</v>
      </c>
      <c r="D554">
        <v>28251479</v>
      </c>
      <c r="E554">
        <v>1</v>
      </c>
      <c r="F554">
        <v>1</v>
      </c>
      <c r="G554">
        <v>1</v>
      </c>
      <c r="H554">
        <v>3</v>
      </c>
      <c r="I554" t="s">
        <v>503</v>
      </c>
      <c r="J554" t="s">
        <v>504</v>
      </c>
      <c r="K554" t="s">
        <v>505</v>
      </c>
      <c r="L554">
        <v>1339</v>
      </c>
      <c r="N554">
        <v>1007</v>
      </c>
      <c r="O554" t="s">
        <v>742</v>
      </c>
      <c r="P554" t="s">
        <v>742</v>
      </c>
      <c r="Q554">
        <v>1</v>
      </c>
      <c r="W554">
        <v>0</v>
      </c>
      <c r="X554">
        <v>1597319531</v>
      </c>
      <c r="Y554">
        <v>0</v>
      </c>
      <c r="AA554">
        <v>45.8</v>
      </c>
      <c r="AB554">
        <v>0</v>
      </c>
      <c r="AC554">
        <v>0</v>
      </c>
      <c r="AD554">
        <v>0</v>
      </c>
      <c r="AE554">
        <v>8.7899999999999991</v>
      </c>
      <c r="AF554">
        <v>0</v>
      </c>
      <c r="AG554">
        <v>0</v>
      </c>
      <c r="AH554">
        <v>0</v>
      </c>
      <c r="AI554">
        <v>5.21</v>
      </c>
      <c r="AJ554">
        <v>1</v>
      </c>
      <c r="AK554">
        <v>1</v>
      </c>
      <c r="AL554">
        <v>1</v>
      </c>
      <c r="AN554">
        <v>0</v>
      </c>
      <c r="AO554">
        <v>1</v>
      </c>
      <c r="AP554">
        <v>1</v>
      </c>
      <c r="AQ554">
        <v>0</v>
      </c>
      <c r="AR554">
        <v>0</v>
      </c>
      <c r="AS554" t="s">
        <v>719</v>
      </c>
      <c r="AT554">
        <v>1.47</v>
      </c>
      <c r="AU554" t="s">
        <v>758</v>
      </c>
      <c r="AV554">
        <v>0</v>
      </c>
      <c r="AW554">
        <v>2</v>
      </c>
      <c r="AX554">
        <v>28927868</v>
      </c>
      <c r="AY554">
        <v>1</v>
      </c>
      <c r="AZ554">
        <v>0</v>
      </c>
      <c r="BA554">
        <v>563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X554">
        <f>Y554*Source!I113</f>
        <v>0</v>
      </c>
      <c r="CY554">
        <f t="shared" ref="CY554:CY566" si="117">AA554</f>
        <v>45.8</v>
      </c>
      <c r="CZ554">
        <f t="shared" ref="CZ554:CZ566" si="118">AE554</f>
        <v>8.7899999999999991</v>
      </c>
      <c r="DA554">
        <f t="shared" ref="DA554:DA566" si="119">AI554</f>
        <v>5.21</v>
      </c>
      <c r="DB554">
        <v>0</v>
      </c>
    </row>
    <row r="555" spans="1:106" x14ac:dyDescent="0.2">
      <c r="A555">
        <f>ROW(Source!A113)</f>
        <v>113</v>
      </c>
      <c r="B555">
        <v>28925308</v>
      </c>
      <c r="C555">
        <v>28927858</v>
      </c>
      <c r="D555">
        <v>28251486</v>
      </c>
      <c r="E555">
        <v>1</v>
      </c>
      <c r="F555">
        <v>1</v>
      </c>
      <c r="G555">
        <v>1</v>
      </c>
      <c r="H555">
        <v>3</v>
      </c>
      <c r="I555" t="s">
        <v>506</v>
      </c>
      <c r="J555" t="s">
        <v>507</v>
      </c>
      <c r="K555" t="s">
        <v>508</v>
      </c>
      <c r="L555">
        <v>1346</v>
      </c>
      <c r="N555">
        <v>1009</v>
      </c>
      <c r="O555" t="s">
        <v>509</v>
      </c>
      <c r="P555" t="s">
        <v>509</v>
      </c>
      <c r="Q555">
        <v>1</v>
      </c>
      <c r="W555">
        <v>0</v>
      </c>
      <c r="X555">
        <v>-1411127917</v>
      </c>
      <c r="Y555">
        <v>0</v>
      </c>
      <c r="AA555">
        <v>23.29</v>
      </c>
      <c r="AB555">
        <v>0</v>
      </c>
      <c r="AC555">
        <v>0</v>
      </c>
      <c r="AD555">
        <v>0</v>
      </c>
      <c r="AE555">
        <v>4.47</v>
      </c>
      <c r="AF555">
        <v>0</v>
      </c>
      <c r="AG555">
        <v>0</v>
      </c>
      <c r="AH555">
        <v>0</v>
      </c>
      <c r="AI555">
        <v>5.21</v>
      </c>
      <c r="AJ555">
        <v>1</v>
      </c>
      <c r="AK555">
        <v>1</v>
      </c>
      <c r="AL555">
        <v>1</v>
      </c>
      <c r="AN555">
        <v>0</v>
      </c>
      <c r="AO555">
        <v>1</v>
      </c>
      <c r="AP555">
        <v>1</v>
      </c>
      <c r="AQ555">
        <v>0</v>
      </c>
      <c r="AR555">
        <v>0</v>
      </c>
      <c r="AS555" t="s">
        <v>719</v>
      </c>
      <c r="AT555">
        <v>0.44</v>
      </c>
      <c r="AU555" t="s">
        <v>758</v>
      </c>
      <c r="AV555">
        <v>0</v>
      </c>
      <c r="AW555">
        <v>2</v>
      </c>
      <c r="AX555">
        <v>28927869</v>
      </c>
      <c r="AY555">
        <v>1</v>
      </c>
      <c r="AZ555">
        <v>0</v>
      </c>
      <c r="BA555">
        <v>564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CX555">
        <f>Y555*Source!I113</f>
        <v>0</v>
      </c>
      <c r="CY555">
        <f t="shared" si="117"/>
        <v>23.29</v>
      </c>
      <c r="CZ555">
        <f t="shared" si="118"/>
        <v>4.47</v>
      </c>
      <c r="DA555">
        <f t="shared" si="119"/>
        <v>5.21</v>
      </c>
      <c r="DB555">
        <v>0</v>
      </c>
    </row>
    <row r="556" spans="1:106" x14ac:dyDescent="0.2">
      <c r="A556">
        <f>ROW(Source!A113)</f>
        <v>113</v>
      </c>
      <c r="B556">
        <v>28925308</v>
      </c>
      <c r="C556">
        <v>28927858</v>
      </c>
      <c r="D556">
        <v>28254713</v>
      </c>
      <c r="E556">
        <v>1</v>
      </c>
      <c r="F556">
        <v>1</v>
      </c>
      <c r="G556">
        <v>1</v>
      </c>
      <c r="H556">
        <v>3</v>
      </c>
      <c r="I556" t="s">
        <v>613</v>
      </c>
      <c r="J556" t="s">
        <v>614</v>
      </c>
      <c r="K556" t="s">
        <v>615</v>
      </c>
      <c r="L556">
        <v>1348</v>
      </c>
      <c r="N556">
        <v>1009</v>
      </c>
      <c r="O556" t="s">
        <v>61</v>
      </c>
      <c r="P556" t="s">
        <v>61</v>
      </c>
      <c r="Q556">
        <v>1000</v>
      </c>
      <c r="W556">
        <v>0</v>
      </c>
      <c r="X556">
        <v>1344828851</v>
      </c>
      <c r="Y556">
        <v>0</v>
      </c>
      <c r="AA556">
        <v>55309.88</v>
      </c>
      <c r="AB556">
        <v>0</v>
      </c>
      <c r="AC556">
        <v>0</v>
      </c>
      <c r="AD556">
        <v>0</v>
      </c>
      <c r="AE556">
        <v>10616.1</v>
      </c>
      <c r="AF556">
        <v>0</v>
      </c>
      <c r="AG556">
        <v>0</v>
      </c>
      <c r="AH556">
        <v>0</v>
      </c>
      <c r="AI556">
        <v>5.21</v>
      </c>
      <c r="AJ556">
        <v>1</v>
      </c>
      <c r="AK556">
        <v>1</v>
      </c>
      <c r="AL556">
        <v>1</v>
      </c>
      <c r="AN556">
        <v>0</v>
      </c>
      <c r="AO556">
        <v>1</v>
      </c>
      <c r="AP556">
        <v>1</v>
      </c>
      <c r="AQ556">
        <v>0</v>
      </c>
      <c r="AR556">
        <v>0</v>
      </c>
      <c r="AS556" t="s">
        <v>719</v>
      </c>
      <c r="AT556">
        <v>0.01</v>
      </c>
      <c r="AU556" t="s">
        <v>758</v>
      </c>
      <c r="AV556">
        <v>0</v>
      </c>
      <c r="AW556">
        <v>2</v>
      </c>
      <c r="AX556">
        <v>28927870</v>
      </c>
      <c r="AY556">
        <v>1</v>
      </c>
      <c r="AZ556">
        <v>0</v>
      </c>
      <c r="BA556">
        <v>565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X556">
        <f>Y556*Source!I113</f>
        <v>0</v>
      </c>
      <c r="CY556">
        <f t="shared" si="117"/>
        <v>55309.88</v>
      </c>
      <c r="CZ556">
        <f t="shared" si="118"/>
        <v>10616.1</v>
      </c>
      <c r="DA556">
        <f t="shared" si="119"/>
        <v>5.21</v>
      </c>
      <c r="DB556">
        <v>0</v>
      </c>
    </row>
    <row r="557" spans="1:106" x14ac:dyDescent="0.2">
      <c r="A557">
        <f>ROW(Source!A113)</f>
        <v>113</v>
      </c>
      <c r="B557">
        <v>28925308</v>
      </c>
      <c r="C557">
        <v>28927858</v>
      </c>
      <c r="D557">
        <v>28256076</v>
      </c>
      <c r="E557">
        <v>1</v>
      </c>
      <c r="F557">
        <v>1</v>
      </c>
      <c r="G557">
        <v>1</v>
      </c>
      <c r="H557">
        <v>3</v>
      </c>
      <c r="I557" t="s">
        <v>552</v>
      </c>
      <c r="J557" t="s">
        <v>553</v>
      </c>
      <c r="K557" t="s">
        <v>554</v>
      </c>
      <c r="L557">
        <v>1348</v>
      </c>
      <c r="N557">
        <v>1009</v>
      </c>
      <c r="O557" t="s">
        <v>61</v>
      </c>
      <c r="P557" t="s">
        <v>61</v>
      </c>
      <c r="Q557">
        <v>1000</v>
      </c>
      <c r="W557">
        <v>0</v>
      </c>
      <c r="X557">
        <v>-1069540660</v>
      </c>
      <c r="Y557">
        <v>0</v>
      </c>
      <c r="AA557">
        <v>82602.36</v>
      </c>
      <c r="AB557">
        <v>0</v>
      </c>
      <c r="AC557">
        <v>0</v>
      </c>
      <c r="AD557">
        <v>0</v>
      </c>
      <c r="AE557">
        <v>15854.58</v>
      </c>
      <c r="AF557">
        <v>0</v>
      </c>
      <c r="AG557">
        <v>0</v>
      </c>
      <c r="AH557">
        <v>0</v>
      </c>
      <c r="AI557">
        <v>5.21</v>
      </c>
      <c r="AJ557">
        <v>1</v>
      </c>
      <c r="AK557">
        <v>1</v>
      </c>
      <c r="AL557">
        <v>1</v>
      </c>
      <c r="AN557">
        <v>0</v>
      </c>
      <c r="AO557">
        <v>1</v>
      </c>
      <c r="AP557">
        <v>1</v>
      </c>
      <c r="AQ557">
        <v>0</v>
      </c>
      <c r="AR557">
        <v>0</v>
      </c>
      <c r="AS557" t="s">
        <v>719</v>
      </c>
      <c r="AT557">
        <v>1E-3</v>
      </c>
      <c r="AU557" t="s">
        <v>758</v>
      </c>
      <c r="AV557">
        <v>0</v>
      </c>
      <c r="AW557">
        <v>2</v>
      </c>
      <c r="AX557">
        <v>28927871</v>
      </c>
      <c r="AY557">
        <v>1</v>
      </c>
      <c r="AZ557">
        <v>0</v>
      </c>
      <c r="BA557">
        <v>566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CX557">
        <f>Y557*Source!I113</f>
        <v>0</v>
      </c>
      <c r="CY557">
        <f t="shared" si="117"/>
        <v>82602.36</v>
      </c>
      <c r="CZ557">
        <f t="shared" si="118"/>
        <v>15854.58</v>
      </c>
      <c r="DA557">
        <f t="shared" si="119"/>
        <v>5.21</v>
      </c>
      <c r="DB557">
        <v>0</v>
      </c>
    </row>
    <row r="558" spans="1:106" x14ac:dyDescent="0.2">
      <c r="A558">
        <f>ROW(Source!A113)</f>
        <v>113</v>
      </c>
      <c r="B558">
        <v>28925308</v>
      </c>
      <c r="C558">
        <v>28927858</v>
      </c>
      <c r="D558">
        <v>28256174</v>
      </c>
      <c r="E558">
        <v>1</v>
      </c>
      <c r="F558">
        <v>1</v>
      </c>
      <c r="G558">
        <v>1</v>
      </c>
      <c r="H558">
        <v>3</v>
      </c>
      <c r="I558" t="s">
        <v>555</v>
      </c>
      <c r="J558" t="s">
        <v>556</v>
      </c>
      <c r="K558" t="s">
        <v>557</v>
      </c>
      <c r="L558">
        <v>1348</v>
      </c>
      <c r="N558">
        <v>1009</v>
      </c>
      <c r="O558" t="s">
        <v>61</v>
      </c>
      <c r="P558" t="s">
        <v>61</v>
      </c>
      <c r="Q558">
        <v>1000</v>
      </c>
      <c r="W558">
        <v>0</v>
      </c>
      <c r="X558">
        <v>628974256</v>
      </c>
      <c r="Y558">
        <v>0</v>
      </c>
      <c r="AA558">
        <v>39968.1</v>
      </c>
      <c r="AB558">
        <v>0</v>
      </c>
      <c r="AC558">
        <v>0</v>
      </c>
      <c r="AD558">
        <v>0</v>
      </c>
      <c r="AE558">
        <v>7671.42</v>
      </c>
      <c r="AF558">
        <v>0</v>
      </c>
      <c r="AG558">
        <v>0</v>
      </c>
      <c r="AH558">
        <v>0</v>
      </c>
      <c r="AI558">
        <v>5.21</v>
      </c>
      <c r="AJ558">
        <v>1</v>
      </c>
      <c r="AK558">
        <v>1</v>
      </c>
      <c r="AL558">
        <v>1</v>
      </c>
      <c r="AN558">
        <v>0</v>
      </c>
      <c r="AO558">
        <v>1</v>
      </c>
      <c r="AP558">
        <v>1</v>
      </c>
      <c r="AQ558">
        <v>0</v>
      </c>
      <c r="AR558">
        <v>0</v>
      </c>
      <c r="AS558" t="s">
        <v>719</v>
      </c>
      <c r="AT558">
        <v>1.0000000000000001E-5</v>
      </c>
      <c r="AU558" t="s">
        <v>758</v>
      </c>
      <c r="AV558">
        <v>0</v>
      </c>
      <c r="AW558">
        <v>2</v>
      </c>
      <c r="AX558">
        <v>28927872</v>
      </c>
      <c r="AY558">
        <v>1</v>
      </c>
      <c r="AZ558">
        <v>0</v>
      </c>
      <c r="BA558">
        <v>567</v>
      </c>
      <c r="BB558">
        <v>0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CX558">
        <f>Y558*Source!I113</f>
        <v>0</v>
      </c>
      <c r="CY558">
        <f t="shared" si="117"/>
        <v>39968.1</v>
      </c>
      <c r="CZ558">
        <f t="shared" si="118"/>
        <v>7671.42</v>
      </c>
      <c r="DA558">
        <f t="shared" si="119"/>
        <v>5.21</v>
      </c>
      <c r="DB558">
        <v>0</v>
      </c>
    </row>
    <row r="559" spans="1:106" x14ac:dyDescent="0.2">
      <c r="A559">
        <f>ROW(Source!A113)</f>
        <v>113</v>
      </c>
      <c r="B559">
        <v>28925308</v>
      </c>
      <c r="C559">
        <v>28927858</v>
      </c>
      <c r="D559">
        <v>28257159</v>
      </c>
      <c r="E559">
        <v>1</v>
      </c>
      <c r="F559">
        <v>1</v>
      </c>
      <c r="G559">
        <v>1</v>
      </c>
      <c r="H559">
        <v>3</v>
      </c>
      <c r="I559" t="s">
        <v>558</v>
      </c>
      <c r="J559" t="s">
        <v>559</v>
      </c>
      <c r="K559" t="s">
        <v>560</v>
      </c>
      <c r="L559">
        <v>1348</v>
      </c>
      <c r="N559">
        <v>1009</v>
      </c>
      <c r="O559" t="s">
        <v>61</v>
      </c>
      <c r="P559" t="s">
        <v>61</v>
      </c>
      <c r="Q559">
        <v>1000</v>
      </c>
      <c r="W559">
        <v>0</v>
      </c>
      <c r="X559">
        <v>-1850711024</v>
      </c>
      <c r="Y559">
        <v>0</v>
      </c>
      <c r="AA559">
        <v>160096.47</v>
      </c>
      <c r="AB559">
        <v>0</v>
      </c>
      <c r="AC559">
        <v>0</v>
      </c>
      <c r="AD559">
        <v>0</v>
      </c>
      <c r="AE559">
        <v>30728.69</v>
      </c>
      <c r="AF559">
        <v>0</v>
      </c>
      <c r="AG559">
        <v>0</v>
      </c>
      <c r="AH559">
        <v>0</v>
      </c>
      <c r="AI559">
        <v>5.21</v>
      </c>
      <c r="AJ559">
        <v>1</v>
      </c>
      <c r="AK559">
        <v>1</v>
      </c>
      <c r="AL559">
        <v>1</v>
      </c>
      <c r="AN559">
        <v>0</v>
      </c>
      <c r="AO559">
        <v>1</v>
      </c>
      <c r="AP559">
        <v>1</v>
      </c>
      <c r="AQ559">
        <v>0</v>
      </c>
      <c r="AR559">
        <v>0</v>
      </c>
      <c r="AS559" t="s">
        <v>719</v>
      </c>
      <c r="AT559">
        <v>1E-4</v>
      </c>
      <c r="AU559" t="s">
        <v>758</v>
      </c>
      <c r="AV559">
        <v>0</v>
      </c>
      <c r="AW559">
        <v>2</v>
      </c>
      <c r="AX559">
        <v>28927873</v>
      </c>
      <c r="AY559">
        <v>1</v>
      </c>
      <c r="AZ559">
        <v>0</v>
      </c>
      <c r="BA559">
        <v>568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CX559">
        <f>Y559*Source!I113</f>
        <v>0</v>
      </c>
      <c r="CY559">
        <f t="shared" si="117"/>
        <v>160096.47</v>
      </c>
      <c r="CZ559">
        <f t="shared" si="118"/>
        <v>30728.69</v>
      </c>
      <c r="DA559">
        <f t="shared" si="119"/>
        <v>5.21</v>
      </c>
      <c r="DB559">
        <v>0</v>
      </c>
    </row>
    <row r="560" spans="1:106" x14ac:dyDescent="0.2">
      <c r="A560">
        <f>ROW(Source!A113)</f>
        <v>113</v>
      </c>
      <c r="B560">
        <v>28925308</v>
      </c>
      <c r="C560">
        <v>28927858</v>
      </c>
      <c r="D560">
        <v>28276535</v>
      </c>
      <c r="E560">
        <v>1</v>
      </c>
      <c r="F560">
        <v>1</v>
      </c>
      <c r="G560">
        <v>1</v>
      </c>
      <c r="H560">
        <v>3</v>
      </c>
      <c r="I560" t="s">
        <v>616</v>
      </c>
      <c r="J560" t="s">
        <v>617</v>
      </c>
      <c r="K560" t="s">
        <v>618</v>
      </c>
      <c r="L560">
        <v>1348</v>
      </c>
      <c r="N560">
        <v>1009</v>
      </c>
      <c r="O560" t="s">
        <v>61</v>
      </c>
      <c r="P560" t="s">
        <v>61</v>
      </c>
      <c r="Q560">
        <v>1000</v>
      </c>
      <c r="W560">
        <v>0</v>
      </c>
      <c r="X560">
        <v>192534767</v>
      </c>
      <c r="Y560">
        <v>0</v>
      </c>
      <c r="AA560">
        <v>41897</v>
      </c>
      <c r="AB560">
        <v>0</v>
      </c>
      <c r="AC560">
        <v>0</v>
      </c>
      <c r="AD560">
        <v>0</v>
      </c>
      <c r="AE560">
        <v>8041.65</v>
      </c>
      <c r="AF560">
        <v>0</v>
      </c>
      <c r="AG560">
        <v>0</v>
      </c>
      <c r="AH560">
        <v>0</v>
      </c>
      <c r="AI560">
        <v>5.21</v>
      </c>
      <c r="AJ560">
        <v>1</v>
      </c>
      <c r="AK560">
        <v>1</v>
      </c>
      <c r="AL560">
        <v>1</v>
      </c>
      <c r="AN560">
        <v>0</v>
      </c>
      <c r="AO560">
        <v>1</v>
      </c>
      <c r="AP560">
        <v>1</v>
      </c>
      <c r="AQ560">
        <v>0</v>
      </c>
      <c r="AR560">
        <v>0</v>
      </c>
      <c r="AS560" t="s">
        <v>719</v>
      </c>
      <c r="AT560">
        <v>2E-3</v>
      </c>
      <c r="AU560" t="s">
        <v>758</v>
      </c>
      <c r="AV560">
        <v>0</v>
      </c>
      <c r="AW560">
        <v>2</v>
      </c>
      <c r="AX560">
        <v>28927874</v>
      </c>
      <c r="AY560">
        <v>1</v>
      </c>
      <c r="AZ560">
        <v>0</v>
      </c>
      <c r="BA560">
        <v>569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CX560">
        <f>Y560*Source!I113</f>
        <v>0</v>
      </c>
      <c r="CY560">
        <f t="shared" si="117"/>
        <v>41897</v>
      </c>
      <c r="CZ560">
        <f t="shared" si="118"/>
        <v>8041.65</v>
      </c>
      <c r="DA560">
        <f t="shared" si="119"/>
        <v>5.21</v>
      </c>
      <c r="DB560">
        <v>0</v>
      </c>
    </row>
    <row r="561" spans="1:106" x14ac:dyDescent="0.2">
      <c r="A561">
        <f>ROW(Source!A113)</f>
        <v>113</v>
      </c>
      <c r="B561">
        <v>28925308</v>
      </c>
      <c r="C561">
        <v>28927858</v>
      </c>
      <c r="D561">
        <v>28278661</v>
      </c>
      <c r="E561">
        <v>1</v>
      </c>
      <c r="F561">
        <v>1</v>
      </c>
      <c r="G561">
        <v>1</v>
      </c>
      <c r="H561">
        <v>3</v>
      </c>
      <c r="I561" t="s">
        <v>561</v>
      </c>
      <c r="J561" t="s">
        <v>562</v>
      </c>
      <c r="K561" t="s">
        <v>563</v>
      </c>
      <c r="L561">
        <v>1302</v>
      </c>
      <c r="N561">
        <v>1003</v>
      </c>
      <c r="O561" t="s">
        <v>564</v>
      </c>
      <c r="P561" t="s">
        <v>564</v>
      </c>
      <c r="Q561">
        <v>10</v>
      </c>
      <c r="W561">
        <v>0</v>
      </c>
      <c r="X561">
        <v>4483628</v>
      </c>
      <c r="Y561">
        <v>0</v>
      </c>
      <c r="AA561">
        <v>335.89</v>
      </c>
      <c r="AB561">
        <v>0</v>
      </c>
      <c r="AC561">
        <v>0</v>
      </c>
      <c r="AD561">
        <v>0</v>
      </c>
      <c r="AE561">
        <v>64.47</v>
      </c>
      <c r="AF561">
        <v>0</v>
      </c>
      <c r="AG561">
        <v>0</v>
      </c>
      <c r="AH561">
        <v>0</v>
      </c>
      <c r="AI561">
        <v>5.21</v>
      </c>
      <c r="AJ561">
        <v>1</v>
      </c>
      <c r="AK561">
        <v>1</v>
      </c>
      <c r="AL561">
        <v>1</v>
      </c>
      <c r="AN561">
        <v>0</v>
      </c>
      <c r="AO561">
        <v>1</v>
      </c>
      <c r="AP561">
        <v>1</v>
      </c>
      <c r="AQ561">
        <v>0</v>
      </c>
      <c r="AR561">
        <v>0</v>
      </c>
      <c r="AS561" t="s">
        <v>719</v>
      </c>
      <c r="AT561">
        <v>1.8700000000000001E-2</v>
      </c>
      <c r="AU561" t="s">
        <v>758</v>
      </c>
      <c r="AV561">
        <v>0</v>
      </c>
      <c r="AW561">
        <v>2</v>
      </c>
      <c r="AX561">
        <v>28927876</v>
      </c>
      <c r="AY561">
        <v>1</v>
      </c>
      <c r="AZ561">
        <v>0</v>
      </c>
      <c r="BA561">
        <v>571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CX561">
        <f>Y561*Source!I113</f>
        <v>0</v>
      </c>
      <c r="CY561">
        <f t="shared" si="117"/>
        <v>335.89</v>
      </c>
      <c r="CZ561">
        <f t="shared" si="118"/>
        <v>64.47</v>
      </c>
      <c r="DA561">
        <f t="shared" si="119"/>
        <v>5.21</v>
      </c>
      <c r="DB561">
        <v>0</v>
      </c>
    </row>
    <row r="562" spans="1:106" x14ac:dyDescent="0.2">
      <c r="A562">
        <f>ROW(Source!A113)</f>
        <v>113</v>
      </c>
      <c r="B562">
        <v>28925308</v>
      </c>
      <c r="C562">
        <v>28927858</v>
      </c>
      <c r="D562">
        <v>28279020</v>
      </c>
      <c r="E562">
        <v>1</v>
      </c>
      <c r="F562">
        <v>1</v>
      </c>
      <c r="G562">
        <v>1</v>
      </c>
      <c r="H562">
        <v>3</v>
      </c>
      <c r="I562" t="s">
        <v>565</v>
      </c>
      <c r="J562" t="s">
        <v>566</v>
      </c>
      <c r="K562" t="s">
        <v>567</v>
      </c>
      <c r="L562">
        <v>1348</v>
      </c>
      <c r="N562">
        <v>1009</v>
      </c>
      <c r="O562" t="s">
        <v>61</v>
      </c>
      <c r="P562" t="s">
        <v>61</v>
      </c>
      <c r="Q562">
        <v>1000</v>
      </c>
      <c r="W562">
        <v>0</v>
      </c>
      <c r="X562">
        <v>-936363311</v>
      </c>
      <c r="Y562">
        <v>0</v>
      </c>
      <c r="AA562">
        <v>24753.34</v>
      </c>
      <c r="AB562">
        <v>0</v>
      </c>
      <c r="AC562">
        <v>0</v>
      </c>
      <c r="AD562">
        <v>0</v>
      </c>
      <c r="AE562">
        <v>4751.12</v>
      </c>
      <c r="AF562">
        <v>0</v>
      </c>
      <c r="AG562">
        <v>0</v>
      </c>
      <c r="AH562">
        <v>0</v>
      </c>
      <c r="AI562">
        <v>5.21</v>
      </c>
      <c r="AJ562">
        <v>1</v>
      </c>
      <c r="AK562">
        <v>1</v>
      </c>
      <c r="AL562">
        <v>1</v>
      </c>
      <c r="AN562">
        <v>0</v>
      </c>
      <c r="AO562">
        <v>1</v>
      </c>
      <c r="AP562">
        <v>1</v>
      </c>
      <c r="AQ562">
        <v>0</v>
      </c>
      <c r="AR562">
        <v>0</v>
      </c>
      <c r="AS562" t="s">
        <v>719</v>
      </c>
      <c r="AT562">
        <v>3.0000000000000001E-5</v>
      </c>
      <c r="AU562" t="s">
        <v>758</v>
      </c>
      <c r="AV562">
        <v>0</v>
      </c>
      <c r="AW562">
        <v>2</v>
      </c>
      <c r="AX562">
        <v>28927877</v>
      </c>
      <c r="AY562">
        <v>1</v>
      </c>
      <c r="AZ562">
        <v>0</v>
      </c>
      <c r="BA562">
        <v>572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CX562">
        <f>Y562*Source!I113</f>
        <v>0</v>
      </c>
      <c r="CY562">
        <f t="shared" si="117"/>
        <v>24753.34</v>
      </c>
      <c r="CZ562">
        <f t="shared" si="118"/>
        <v>4751.12</v>
      </c>
      <c r="DA562">
        <f t="shared" si="119"/>
        <v>5.21</v>
      </c>
      <c r="DB562">
        <v>0</v>
      </c>
    </row>
    <row r="563" spans="1:106" x14ac:dyDescent="0.2">
      <c r="A563">
        <f>ROW(Source!A113)</f>
        <v>113</v>
      </c>
      <c r="B563">
        <v>28925308</v>
      </c>
      <c r="C563">
        <v>28927858</v>
      </c>
      <c r="D563">
        <v>28279781</v>
      </c>
      <c r="E563">
        <v>1</v>
      </c>
      <c r="F563">
        <v>1</v>
      </c>
      <c r="G563">
        <v>1</v>
      </c>
      <c r="H563">
        <v>3</v>
      </c>
      <c r="I563" t="s">
        <v>568</v>
      </c>
      <c r="J563" t="s">
        <v>569</v>
      </c>
      <c r="K563" t="s">
        <v>570</v>
      </c>
      <c r="L563">
        <v>1348</v>
      </c>
      <c r="N563">
        <v>1009</v>
      </c>
      <c r="O563" t="s">
        <v>61</v>
      </c>
      <c r="P563" t="s">
        <v>61</v>
      </c>
      <c r="Q563">
        <v>1000</v>
      </c>
      <c r="W563">
        <v>0</v>
      </c>
      <c r="X563">
        <v>1261042718</v>
      </c>
      <c r="Y563">
        <v>0</v>
      </c>
      <c r="AA563">
        <v>32544.58</v>
      </c>
      <c r="AB563">
        <v>0</v>
      </c>
      <c r="AC563">
        <v>0</v>
      </c>
      <c r="AD563">
        <v>0</v>
      </c>
      <c r="AE563">
        <v>6246.56</v>
      </c>
      <c r="AF563">
        <v>0</v>
      </c>
      <c r="AG563">
        <v>0</v>
      </c>
      <c r="AH563">
        <v>0</v>
      </c>
      <c r="AI563">
        <v>5.21</v>
      </c>
      <c r="AJ563">
        <v>1</v>
      </c>
      <c r="AK563">
        <v>1</v>
      </c>
      <c r="AL563">
        <v>1</v>
      </c>
      <c r="AN563">
        <v>0</v>
      </c>
      <c r="AO563">
        <v>1</v>
      </c>
      <c r="AP563">
        <v>1</v>
      </c>
      <c r="AQ563">
        <v>0</v>
      </c>
      <c r="AR563">
        <v>0</v>
      </c>
      <c r="AS563" t="s">
        <v>719</v>
      </c>
      <c r="AT563">
        <v>1.9400000000000001E-3</v>
      </c>
      <c r="AU563" t="s">
        <v>758</v>
      </c>
      <c r="AV563">
        <v>0</v>
      </c>
      <c r="AW563">
        <v>2</v>
      </c>
      <c r="AX563">
        <v>28927878</v>
      </c>
      <c r="AY563">
        <v>1</v>
      </c>
      <c r="AZ563">
        <v>0</v>
      </c>
      <c r="BA563">
        <v>573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CX563">
        <f>Y563*Source!I113</f>
        <v>0</v>
      </c>
      <c r="CY563">
        <f t="shared" si="117"/>
        <v>32544.58</v>
      </c>
      <c r="CZ563">
        <f t="shared" si="118"/>
        <v>6246.56</v>
      </c>
      <c r="DA563">
        <f t="shared" si="119"/>
        <v>5.21</v>
      </c>
      <c r="DB563">
        <v>0</v>
      </c>
    </row>
    <row r="564" spans="1:106" x14ac:dyDescent="0.2">
      <c r="A564">
        <f>ROW(Source!A113)</f>
        <v>113</v>
      </c>
      <c r="B564">
        <v>28925308</v>
      </c>
      <c r="C564">
        <v>28927858</v>
      </c>
      <c r="D564">
        <v>28283688</v>
      </c>
      <c r="E564">
        <v>1</v>
      </c>
      <c r="F564">
        <v>1</v>
      </c>
      <c r="G564">
        <v>1</v>
      </c>
      <c r="H564">
        <v>3</v>
      </c>
      <c r="I564" t="s">
        <v>619</v>
      </c>
      <c r="J564" t="s">
        <v>620</v>
      </c>
      <c r="K564" t="s">
        <v>621</v>
      </c>
      <c r="L564">
        <v>1339</v>
      </c>
      <c r="N564">
        <v>1007</v>
      </c>
      <c r="O564" t="s">
        <v>742</v>
      </c>
      <c r="P564" t="s">
        <v>742</v>
      </c>
      <c r="Q564">
        <v>1</v>
      </c>
      <c r="W564">
        <v>0</v>
      </c>
      <c r="X564">
        <v>-128313133</v>
      </c>
      <c r="Y564">
        <v>0</v>
      </c>
      <c r="AA564">
        <v>9341.7900000000009</v>
      </c>
      <c r="AB564">
        <v>0</v>
      </c>
      <c r="AC564">
        <v>0</v>
      </c>
      <c r="AD564">
        <v>0</v>
      </c>
      <c r="AE564">
        <v>1793.05</v>
      </c>
      <c r="AF564">
        <v>0</v>
      </c>
      <c r="AG564">
        <v>0</v>
      </c>
      <c r="AH564">
        <v>0</v>
      </c>
      <c r="AI564">
        <v>5.21</v>
      </c>
      <c r="AJ564">
        <v>1</v>
      </c>
      <c r="AK564">
        <v>1</v>
      </c>
      <c r="AL564">
        <v>1</v>
      </c>
      <c r="AN564">
        <v>0</v>
      </c>
      <c r="AO564">
        <v>1</v>
      </c>
      <c r="AP564">
        <v>1</v>
      </c>
      <c r="AQ564">
        <v>0</v>
      </c>
      <c r="AR564">
        <v>0</v>
      </c>
      <c r="AS564" t="s">
        <v>719</v>
      </c>
      <c r="AT564">
        <v>1.0300000000000001E-3</v>
      </c>
      <c r="AU564" t="s">
        <v>758</v>
      </c>
      <c r="AV564">
        <v>0</v>
      </c>
      <c r="AW564">
        <v>2</v>
      </c>
      <c r="AX564">
        <v>28927879</v>
      </c>
      <c r="AY564">
        <v>1</v>
      </c>
      <c r="AZ564">
        <v>0</v>
      </c>
      <c r="BA564">
        <v>574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X564">
        <f>Y564*Source!I113</f>
        <v>0</v>
      </c>
      <c r="CY564">
        <f t="shared" si="117"/>
        <v>9341.7900000000009</v>
      </c>
      <c r="CZ564">
        <f t="shared" si="118"/>
        <v>1793.05</v>
      </c>
      <c r="DA564">
        <f t="shared" si="119"/>
        <v>5.21</v>
      </c>
      <c r="DB564">
        <v>0</v>
      </c>
    </row>
    <row r="565" spans="1:106" x14ac:dyDescent="0.2">
      <c r="A565">
        <f>ROW(Source!A113)</f>
        <v>113</v>
      </c>
      <c r="B565">
        <v>28925308</v>
      </c>
      <c r="C565">
        <v>28927858</v>
      </c>
      <c r="D565">
        <v>28291530</v>
      </c>
      <c r="E565">
        <v>1</v>
      </c>
      <c r="F565">
        <v>1</v>
      </c>
      <c r="G565">
        <v>1</v>
      </c>
      <c r="H565">
        <v>3</v>
      </c>
      <c r="I565" t="s">
        <v>571</v>
      </c>
      <c r="J565" t="s">
        <v>572</v>
      </c>
      <c r="K565" t="s">
        <v>573</v>
      </c>
      <c r="L565">
        <v>1348</v>
      </c>
      <c r="N565">
        <v>1009</v>
      </c>
      <c r="O565" t="s">
        <v>61</v>
      </c>
      <c r="P565" t="s">
        <v>61</v>
      </c>
      <c r="Q565">
        <v>1000</v>
      </c>
      <c r="W565">
        <v>0</v>
      </c>
      <c r="X565">
        <v>1741082987</v>
      </c>
      <c r="Y565">
        <v>0</v>
      </c>
      <c r="AA565">
        <v>65442.03</v>
      </c>
      <c r="AB565">
        <v>0</v>
      </c>
      <c r="AC565">
        <v>0</v>
      </c>
      <c r="AD565">
        <v>0</v>
      </c>
      <c r="AE565">
        <v>12560.85</v>
      </c>
      <c r="AF565">
        <v>0</v>
      </c>
      <c r="AG565">
        <v>0</v>
      </c>
      <c r="AH565">
        <v>0</v>
      </c>
      <c r="AI565">
        <v>5.21</v>
      </c>
      <c r="AJ565">
        <v>1</v>
      </c>
      <c r="AK565">
        <v>1</v>
      </c>
      <c r="AL565">
        <v>1</v>
      </c>
      <c r="AN565">
        <v>0</v>
      </c>
      <c r="AO565">
        <v>1</v>
      </c>
      <c r="AP565">
        <v>1</v>
      </c>
      <c r="AQ565">
        <v>0</v>
      </c>
      <c r="AR565">
        <v>0</v>
      </c>
      <c r="AS565" t="s">
        <v>719</v>
      </c>
      <c r="AT565">
        <v>3.1E-4</v>
      </c>
      <c r="AU565" t="s">
        <v>758</v>
      </c>
      <c r="AV565">
        <v>0</v>
      </c>
      <c r="AW565">
        <v>2</v>
      </c>
      <c r="AX565">
        <v>28927880</v>
      </c>
      <c r="AY565">
        <v>1</v>
      </c>
      <c r="AZ565">
        <v>0</v>
      </c>
      <c r="BA565">
        <v>575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CX565">
        <f>Y565*Source!I113</f>
        <v>0</v>
      </c>
      <c r="CY565">
        <f t="shared" si="117"/>
        <v>65442.03</v>
      </c>
      <c r="CZ565">
        <f t="shared" si="118"/>
        <v>12560.85</v>
      </c>
      <c r="DA565">
        <f t="shared" si="119"/>
        <v>5.21</v>
      </c>
      <c r="DB565">
        <v>0</v>
      </c>
    </row>
    <row r="566" spans="1:106" x14ac:dyDescent="0.2">
      <c r="A566">
        <f>ROW(Source!A113)</f>
        <v>113</v>
      </c>
      <c r="B566">
        <v>28925308</v>
      </c>
      <c r="C566">
        <v>28927858</v>
      </c>
      <c r="D566">
        <v>28292790</v>
      </c>
      <c r="E566">
        <v>1</v>
      </c>
      <c r="F566">
        <v>1</v>
      </c>
      <c r="G566">
        <v>1</v>
      </c>
      <c r="H566">
        <v>3</v>
      </c>
      <c r="I566" t="s">
        <v>574</v>
      </c>
      <c r="J566" t="s">
        <v>575</v>
      </c>
      <c r="K566" t="s">
        <v>576</v>
      </c>
      <c r="L566">
        <v>1348</v>
      </c>
      <c r="N566">
        <v>1009</v>
      </c>
      <c r="O566" t="s">
        <v>61</v>
      </c>
      <c r="P566" t="s">
        <v>61</v>
      </c>
      <c r="Q566">
        <v>1000</v>
      </c>
      <c r="W566">
        <v>0</v>
      </c>
      <c r="X566">
        <v>-296986458</v>
      </c>
      <c r="Y566">
        <v>0</v>
      </c>
      <c r="AA566">
        <v>58088.53</v>
      </c>
      <c r="AB566">
        <v>0</v>
      </c>
      <c r="AC566">
        <v>0</v>
      </c>
      <c r="AD566">
        <v>0</v>
      </c>
      <c r="AE566">
        <v>11149.43</v>
      </c>
      <c r="AF566">
        <v>0</v>
      </c>
      <c r="AG566">
        <v>0</v>
      </c>
      <c r="AH566">
        <v>0</v>
      </c>
      <c r="AI566">
        <v>5.21</v>
      </c>
      <c r="AJ566">
        <v>1</v>
      </c>
      <c r="AK566">
        <v>1</v>
      </c>
      <c r="AL566">
        <v>1</v>
      </c>
      <c r="AN566">
        <v>0</v>
      </c>
      <c r="AO566">
        <v>1</v>
      </c>
      <c r="AP566">
        <v>1</v>
      </c>
      <c r="AQ566">
        <v>0</v>
      </c>
      <c r="AR566">
        <v>0</v>
      </c>
      <c r="AS566" t="s">
        <v>719</v>
      </c>
      <c r="AT566">
        <v>5.9999999999999995E-4</v>
      </c>
      <c r="AU566" t="s">
        <v>758</v>
      </c>
      <c r="AV566">
        <v>0</v>
      </c>
      <c r="AW566">
        <v>2</v>
      </c>
      <c r="AX566">
        <v>28927881</v>
      </c>
      <c r="AY566">
        <v>1</v>
      </c>
      <c r="AZ566">
        <v>0</v>
      </c>
      <c r="BA566">
        <v>576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X566">
        <f>Y566*Source!I113</f>
        <v>0</v>
      </c>
      <c r="CY566">
        <f t="shared" si="117"/>
        <v>58088.53</v>
      </c>
      <c r="CZ566">
        <f t="shared" si="118"/>
        <v>11149.43</v>
      </c>
      <c r="DA566">
        <f t="shared" si="119"/>
        <v>5.21</v>
      </c>
      <c r="DB566">
        <v>0</v>
      </c>
    </row>
    <row r="567" spans="1:106" x14ac:dyDescent="0.2">
      <c r="A567">
        <f>ROW(Source!A148)</f>
        <v>148</v>
      </c>
      <c r="B567">
        <v>28925307</v>
      </c>
      <c r="C567">
        <v>28926054</v>
      </c>
      <c r="D567">
        <v>28424815</v>
      </c>
      <c r="E567">
        <v>1</v>
      </c>
      <c r="F567">
        <v>1</v>
      </c>
      <c r="G567">
        <v>1</v>
      </c>
      <c r="H567">
        <v>1</v>
      </c>
      <c r="I567" t="s">
        <v>477</v>
      </c>
      <c r="J567" t="s">
        <v>719</v>
      </c>
      <c r="K567" t="s">
        <v>478</v>
      </c>
      <c r="L567">
        <v>1191</v>
      </c>
      <c r="N567">
        <v>1013</v>
      </c>
      <c r="O567" t="s">
        <v>360</v>
      </c>
      <c r="P567" t="s">
        <v>360</v>
      </c>
      <c r="Q567">
        <v>1</v>
      </c>
      <c r="W567">
        <v>0</v>
      </c>
      <c r="X567">
        <v>-1674563382</v>
      </c>
      <c r="Y567">
        <v>49.68</v>
      </c>
      <c r="AA567">
        <v>0</v>
      </c>
      <c r="AB567">
        <v>0</v>
      </c>
      <c r="AC567">
        <v>0</v>
      </c>
      <c r="AD567">
        <v>9.77</v>
      </c>
      <c r="AE567">
        <v>0</v>
      </c>
      <c r="AF567">
        <v>0</v>
      </c>
      <c r="AG567">
        <v>0</v>
      </c>
      <c r="AH567">
        <v>9.77</v>
      </c>
      <c r="AI567">
        <v>1</v>
      </c>
      <c r="AJ567">
        <v>1</v>
      </c>
      <c r="AK567">
        <v>1</v>
      </c>
      <c r="AL567">
        <v>1</v>
      </c>
      <c r="AN567">
        <v>0</v>
      </c>
      <c r="AO567">
        <v>1</v>
      </c>
      <c r="AP567">
        <v>1</v>
      </c>
      <c r="AQ567">
        <v>0</v>
      </c>
      <c r="AR567">
        <v>0</v>
      </c>
      <c r="AS567" t="s">
        <v>719</v>
      </c>
      <c r="AT567">
        <v>41.4</v>
      </c>
      <c r="AU567" t="s">
        <v>744</v>
      </c>
      <c r="AV567">
        <v>1</v>
      </c>
      <c r="AW567">
        <v>2</v>
      </c>
      <c r="AX567">
        <v>28926074</v>
      </c>
      <c r="AY567">
        <v>1</v>
      </c>
      <c r="AZ567">
        <v>0</v>
      </c>
      <c r="BA567">
        <v>577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CX567">
        <f>Y567*Source!I148</f>
        <v>457.05599999999998</v>
      </c>
      <c r="CY567">
        <f>AD567</f>
        <v>9.77</v>
      </c>
      <c r="CZ567">
        <f>AH567</f>
        <v>9.77</v>
      </c>
      <c r="DA567">
        <f>AL567</f>
        <v>1</v>
      </c>
      <c r="DB567">
        <v>0</v>
      </c>
    </row>
    <row r="568" spans="1:106" x14ac:dyDescent="0.2">
      <c r="A568">
        <f>ROW(Source!A148)</f>
        <v>148</v>
      </c>
      <c r="B568">
        <v>28925307</v>
      </c>
      <c r="C568">
        <v>28926054</v>
      </c>
      <c r="D568">
        <v>28419515</v>
      </c>
      <c r="E568">
        <v>1</v>
      </c>
      <c r="F568">
        <v>1</v>
      </c>
      <c r="G568">
        <v>1</v>
      </c>
      <c r="H568">
        <v>1</v>
      </c>
      <c r="I568" t="s">
        <v>361</v>
      </c>
      <c r="J568" t="s">
        <v>719</v>
      </c>
      <c r="K568" t="s">
        <v>362</v>
      </c>
      <c r="L568">
        <v>1191</v>
      </c>
      <c r="N568">
        <v>1013</v>
      </c>
      <c r="O568" t="s">
        <v>360</v>
      </c>
      <c r="P568" t="s">
        <v>360</v>
      </c>
      <c r="Q568">
        <v>1</v>
      </c>
      <c r="W568">
        <v>0</v>
      </c>
      <c r="X568">
        <v>-383101862</v>
      </c>
      <c r="Y568">
        <v>3.72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1</v>
      </c>
      <c r="AJ568">
        <v>1</v>
      </c>
      <c r="AK568">
        <v>1</v>
      </c>
      <c r="AL568">
        <v>1</v>
      </c>
      <c r="AN568">
        <v>0</v>
      </c>
      <c r="AO568">
        <v>1</v>
      </c>
      <c r="AP568">
        <v>0</v>
      </c>
      <c r="AQ568">
        <v>0</v>
      </c>
      <c r="AR568">
        <v>0</v>
      </c>
      <c r="AS568" t="s">
        <v>719</v>
      </c>
      <c r="AT568">
        <v>3.72</v>
      </c>
      <c r="AU568" t="s">
        <v>719</v>
      </c>
      <c r="AV568">
        <v>2</v>
      </c>
      <c r="AW568">
        <v>2</v>
      </c>
      <c r="AX568">
        <v>28926075</v>
      </c>
      <c r="AY568">
        <v>1</v>
      </c>
      <c r="AZ568">
        <v>2048</v>
      </c>
      <c r="BA568">
        <v>578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CX568">
        <f>Y568*Source!I148</f>
        <v>34.223999999999997</v>
      </c>
      <c r="CY568">
        <f>AD568</f>
        <v>0</v>
      </c>
      <c r="CZ568">
        <f>AH568</f>
        <v>0</v>
      </c>
      <c r="DA568">
        <f>AL568</f>
        <v>1</v>
      </c>
      <c r="DB568">
        <v>0</v>
      </c>
    </row>
    <row r="569" spans="1:106" x14ac:dyDescent="0.2">
      <c r="A569">
        <f>ROW(Source!A148)</f>
        <v>148</v>
      </c>
      <c r="B569">
        <v>28925307</v>
      </c>
      <c r="C569">
        <v>28926054</v>
      </c>
      <c r="D569">
        <v>28336687</v>
      </c>
      <c r="E569">
        <v>1</v>
      </c>
      <c r="F569">
        <v>1</v>
      </c>
      <c r="G569">
        <v>1</v>
      </c>
      <c r="H569">
        <v>2</v>
      </c>
      <c r="I569" t="s">
        <v>479</v>
      </c>
      <c r="J569" t="s">
        <v>480</v>
      </c>
      <c r="K569" t="s">
        <v>481</v>
      </c>
      <c r="L569">
        <v>1368</v>
      </c>
      <c r="N569">
        <v>1011</v>
      </c>
      <c r="O569" t="s">
        <v>366</v>
      </c>
      <c r="P569" t="s">
        <v>366</v>
      </c>
      <c r="Q569">
        <v>1</v>
      </c>
      <c r="W569">
        <v>0</v>
      </c>
      <c r="X569">
        <v>1922779253</v>
      </c>
      <c r="Y569">
        <v>4.1040000000000001</v>
      </c>
      <c r="AA569">
        <v>0</v>
      </c>
      <c r="AB569">
        <v>113.19</v>
      </c>
      <c r="AC569">
        <v>11.84</v>
      </c>
      <c r="AD569">
        <v>0</v>
      </c>
      <c r="AE569">
        <v>0</v>
      </c>
      <c r="AF569">
        <v>113.19</v>
      </c>
      <c r="AG569">
        <v>11.84</v>
      </c>
      <c r="AH569">
        <v>0</v>
      </c>
      <c r="AI569">
        <v>1</v>
      </c>
      <c r="AJ569">
        <v>1</v>
      </c>
      <c r="AK569">
        <v>1</v>
      </c>
      <c r="AL569">
        <v>1</v>
      </c>
      <c r="AN569">
        <v>0</v>
      </c>
      <c r="AO569">
        <v>1</v>
      </c>
      <c r="AP569">
        <v>1</v>
      </c>
      <c r="AQ569">
        <v>0</v>
      </c>
      <c r="AR569">
        <v>0</v>
      </c>
      <c r="AS569" t="s">
        <v>719</v>
      </c>
      <c r="AT569">
        <v>3.42</v>
      </c>
      <c r="AU569" t="s">
        <v>744</v>
      </c>
      <c r="AV569">
        <v>0</v>
      </c>
      <c r="AW569">
        <v>2</v>
      </c>
      <c r="AX569">
        <v>28926076</v>
      </c>
      <c r="AY569">
        <v>1</v>
      </c>
      <c r="AZ569">
        <v>0</v>
      </c>
      <c r="BA569">
        <v>579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CX569">
        <f>Y569*Source!I148</f>
        <v>37.756799999999998</v>
      </c>
      <c r="CY569">
        <f t="shared" ref="CY569:CY576" si="120">AB569</f>
        <v>113.19</v>
      </c>
      <c r="CZ569">
        <f t="shared" ref="CZ569:CZ576" si="121">AF569</f>
        <v>113.19</v>
      </c>
      <c r="DA569">
        <f t="shared" ref="DA569:DA576" si="122">AJ569</f>
        <v>1</v>
      </c>
      <c r="DB569">
        <v>0</v>
      </c>
    </row>
    <row r="570" spans="1:106" x14ac:dyDescent="0.2">
      <c r="A570">
        <f>ROW(Source!A148)</f>
        <v>148</v>
      </c>
      <c r="B570">
        <v>28925307</v>
      </c>
      <c r="C570">
        <v>28926054</v>
      </c>
      <c r="D570">
        <v>28336862</v>
      </c>
      <c r="E570">
        <v>1</v>
      </c>
      <c r="F570">
        <v>1</v>
      </c>
      <c r="G570">
        <v>1</v>
      </c>
      <c r="H570">
        <v>2</v>
      </c>
      <c r="I570" t="s">
        <v>482</v>
      </c>
      <c r="J570" t="s">
        <v>483</v>
      </c>
      <c r="K570" t="s">
        <v>484</v>
      </c>
      <c r="L570">
        <v>1368</v>
      </c>
      <c r="N570">
        <v>1011</v>
      </c>
      <c r="O570" t="s">
        <v>366</v>
      </c>
      <c r="P570" t="s">
        <v>366</v>
      </c>
      <c r="Q570">
        <v>1</v>
      </c>
      <c r="W570">
        <v>0</v>
      </c>
      <c r="X570">
        <v>-1684488578</v>
      </c>
      <c r="Y570">
        <v>0.108</v>
      </c>
      <c r="AA570">
        <v>0</v>
      </c>
      <c r="AB570">
        <v>6.99</v>
      </c>
      <c r="AC570">
        <v>0</v>
      </c>
      <c r="AD570">
        <v>0</v>
      </c>
      <c r="AE570">
        <v>0</v>
      </c>
      <c r="AF570">
        <v>6.99</v>
      </c>
      <c r="AG570">
        <v>0</v>
      </c>
      <c r="AH570">
        <v>0</v>
      </c>
      <c r="AI570">
        <v>1</v>
      </c>
      <c r="AJ570">
        <v>1</v>
      </c>
      <c r="AK570">
        <v>1</v>
      </c>
      <c r="AL570">
        <v>1</v>
      </c>
      <c r="AN570">
        <v>0</v>
      </c>
      <c r="AO570">
        <v>1</v>
      </c>
      <c r="AP570">
        <v>1</v>
      </c>
      <c r="AQ570">
        <v>0</v>
      </c>
      <c r="AR570">
        <v>0</v>
      </c>
      <c r="AS570" t="s">
        <v>719</v>
      </c>
      <c r="AT570">
        <v>0.09</v>
      </c>
      <c r="AU570" t="s">
        <v>744</v>
      </c>
      <c r="AV570">
        <v>0</v>
      </c>
      <c r="AW570">
        <v>2</v>
      </c>
      <c r="AX570">
        <v>28926077</v>
      </c>
      <c r="AY570">
        <v>1</v>
      </c>
      <c r="AZ570">
        <v>0</v>
      </c>
      <c r="BA570">
        <v>580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CX570">
        <f>Y570*Source!I148</f>
        <v>0.99359999999999993</v>
      </c>
      <c r="CY570">
        <f t="shared" si="120"/>
        <v>6.99</v>
      </c>
      <c r="CZ570">
        <f t="shared" si="121"/>
        <v>6.99</v>
      </c>
      <c r="DA570">
        <f t="shared" si="122"/>
        <v>1</v>
      </c>
      <c r="DB570">
        <v>0</v>
      </c>
    </row>
    <row r="571" spans="1:106" x14ac:dyDescent="0.2">
      <c r="A571">
        <f>ROW(Source!A148)</f>
        <v>148</v>
      </c>
      <c r="B571">
        <v>28925307</v>
      </c>
      <c r="C571">
        <v>28926054</v>
      </c>
      <c r="D571">
        <v>28337603</v>
      </c>
      <c r="E571">
        <v>1</v>
      </c>
      <c r="F571">
        <v>1</v>
      </c>
      <c r="G571">
        <v>1</v>
      </c>
      <c r="H571">
        <v>2</v>
      </c>
      <c r="I571" t="s">
        <v>485</v>
      </c>
      <c r="J571" t="s">
        <v>486</v>
      </c>
      <c r="K571" t="s">
        <v>487</v>
      </c>
      <c r="L571">
        <v>1368</v>
      </c>
      <c r="N571">
        <v>1011</v>
      </c>
      <c r="O571" t="s">
        <v>366</v>
      </c>
      <c r="P571" t="s">
        <v>366</v>
      </c>
      <c r="Q571">
        <v>1</v>
      </c>
      <c r="W571">
        <v>0</v>
      </c>
      <c r="X571">
        <v>783996961</v>
      </c>
      <c r="Y571">
        <v>7.1999999999999995E-2</v>
      </c>
      <c r="AA571">
        <v>0</v>
      </c>
      <c r="AB571">
        <v>156.78</v>
      </c>
      <c r="AC571">
        <v>12.63</v>
      </c>
      <c r="AD571">
        <v>0</v>
      </c>
      <c r="AE571">
        <v>0</v>
      </c>
      <c r="AF571">
        <v>156.78</v>
      </c>
      <c r="AG571">
        <v>12.63</v>
      </c>
      <c r="AH571">
        <v>0</v>
      </c>
      <c r="AI571">
        <v>1</v>
      </c>
      <c r="AJ571">
        <v>1</v>
      </c>
      <c r="AK571">
        <v>1</v>
      </c>
      <c r="AL571">
        <v>1</v>
      </c>
      <c r="AN571">
        <v>0</v>
      </c>
      <c r="AO571">
        <v>1</v>
      </c>
      <c r="AP571">
        <v>1</v>
      </c>
      <c r="AQ571">
        <v>0</v>
      </c>
      <c r="AR571">
        <v>0</v>
      </c>
      <c r="AS571" t="s">
        <v>719</v>
      </c>
      <c r="AT571">
        <v>0.06</v>
      </c>
      <c r="AU571" t="s">
        <v>744</v>
      </c>
      <c r="AV571">
        <v>0</v>
      </c>
      <c r="AW571">
        <v>2</v>
      </c>
      <c r="AX571">
        <v>28926078</v>
      </c>
      <c r="AY571">
        <v>1</v>
      </c>
      <c r="AZ571">
        <v>0</v>
      </c>
      <c r="BA571">
        <v>581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CX571">
        <f>Y571*Source!I148</f>
        <v>0.66239999999999988</v>
      </c>
      <c r="CY571">
        <f t="shared" si="120"/>
        <v>156.78</v>
      </c>
      <c r="CZ571">
        <f t="shared" si="121"/>
        <v>156.78</v>
      </c>
      <c r="DA571">
        <f t="shared" si="122"/>
        <v>1</v>
      </c>
      <c r="DB571">
        <v>0</v>
      </c>
    </row>
    <row r="572" spans="1:106" x14ac:dyDescent="0.2">
      <c r="A572">
        <f>ROW(Source!A148)</f>
        <v>148</v>
      </c>
      <c r="B572">
        <v>28925307</v>
      </c>
      <c r="C572">
        <v>28926054</v>
      </c>
      <c r="D572">
        <v>28337857</v>
      </c>
      <c r="E572">
        <v>1</v>
      </c>
      <c r="F572">
        <v>1</v>
      </c>
      <c r="G572">
        <v>1</v>
      </c>
      <c r="H572">
        <v>2</v>
      </c>
      <c r="I572" t="s">
        <v>488</v>
      </c>
      <c r="J572" t="s">
        <v>489</v>
      </c>
      <c r="K572" t="s">
        <v>490</v>
      </c>
      <c r="L572">
        <v>1368</v>
      </c>
      <c r="N572">
        <v>1011</v>
      </c>
      <c r="O572" t="s">
        <v>366</v>
      </c>
      <c r="P572" t="s">
        <v>366</v>
      </c>
      <c r="Q572">
        <v>1</v>
      </c>
      <c r="W572">
        <v>0</v>
      </c>
      <c r="X572">
        <v>-2019686133</v>
      </c>
      <c r="Y572">
        <v>0.156</v>
      </c>
      <c r="AA572">
        <v>0</v>
      </c>
      <c r="AB572">
        <v>127.86</v>
      </c>
      <c r="AC572">
        <v>11.84</v>
      </c>
      <c r="AD572">
        <v>0</v>
      </c>
      <c r="AE572">
        <v>0</v>
      </c>
      <c r="AF572">
        <v>127.86</v>
      </c>
      <c r="AG572">
        <v>11.84</v>
      </c>
      <c r="AH572">
        <v>0</v>
      </c>
      <c r="AI572">
        <v>1</v>
      </c>
      <c r="AJ572">
        <v>1</v>
      </c>
      <c r="AK572">
        <v>1</v>
      </c>
      <c r="AL572">
        <v>1</v>
      </c>
      <c r="AN572">
        <v>0</v>
      </c>
      <c r="AO572">
        <v>1</v>
      </c>
      <c r="AP572">
        <v>1</v>
      </c>
      <c r="AQ572">
        <v>0</v>
      </c>
      <c r="AR572">
        <v>0</v>
      </c>
      <c r="AS572" t="s">
        <v>719</v>
      </c>
      <c r="AT572">
        <v>0.13</v>
      </c>
      <c r="AU572" t="s">
        <v>744</v>
      </c>
      <c r="AV572">
        <v>0</v>
      </c>
      <c r="AW572">
        <v>2</v>
      </c>
      <c r="AX572">
        <v>28926079</v>
      </c>
      <c r="AY572">
        <v>1</v>
      </c>
      <c r="AZ572">
        <v>0</v>
      </c>
      <c r="BA572">
        <v>582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CX572">
        <f>Y572*Source!I148</f>
        <v>1.4351999999999998</v>
      </c>
      <c r="CY572">
        <f t="shared" si="120"/>
        <v>127.86</v>
      </c>
      <c r="CZ572">
        <f t="shared" si="121"/>
        <v>127.86</v>
      </c>
      <c r="DA572">
        <f t="shared" si="122"/>
        <v>1</v>
      </c>
      <c r="DB572">
        <v>0</v>
      </c>
    </row>
    <row r="573" spans="1:106" x14ac:dyDescent="0.2">
      <c r="A573">
        <f>ROW(Source!A148)</f>
        <v>148</v>
      </c>
      <c r="B573">
        <v>28925307</v>
      </c>
      <c r="C573">
        <v>28926054</v>
      </c>
      <c r="D573">
        <v>28337866</v>
      </c>
      <c r="E573">
        <v>1</v>
      </c>
      <c r="F573">
        <v>1</v>
      </c>
      <c r="G573">
        <v>1</v>
      </c>
      <c r="H573">
        <v>2</v>
      </c>
      <c r="I573" t="s">
        <v>491</v>
      </c>
      <c r="J573" t="s">
        <v>492</v>
      </c>
      <c r="K573" t="s">
        <v>493</v>
      </c>
      <c r="L573">
        <v>1368</v>
      </c>
      <c r="N573">
        <v>1011</v>
      </c>
      <c r="O573" t="s">
        <v>366</v>
      </c>
      <c r="P573" t="s">
        <v>366</v>
      </c>
      <c r="Q573">
        <v>1</v>
      </c>
      <c r="W573">
        <v>0</v>
      </c>
      <c r="X573">
        <v>1232549298</v>
      </c>
      <c r="Y573">
        <v>0.156</v>
      </c>
      <c r="AA573">
        <v>0</v>
      </c>
      <c r="AB573">
        <v>12</v>
      </c>
      <c r="AC573">
        <v>0</v>
      </c>
      <c r="AD573">
        <v>0</v>
      </c>
      <c r="AE573">
        <v>0</v>
      </c>
      <c r="AF573">
        <v>12</v>
      </c>
      <c r="AG573">
        <v>0</v>
      </c>
      <c r="AH573">
        <v>0</v>
      </c>
      <c r="AI573">
        <v>1</v>
      </c>
      <c r="AJ573">
        <v>1</v>
      </c>
      <c r="AK573">
        <v>1</v>
      </c>
      <c r="AL573">
        <v>1</v>
      </c>
      <c r="AN573">
        <v>0</v>
      </c>
      <c r="AO573">
        <v>1</v>
      </c>
      <c r="AP573">
        <v>1</v>
      </c>
      <c r="AQ573">
        <v>0</v>
      </c>
      <c r="AR573">
        <v>0</v>
      </c>
      <c r="AS573" t="s">
        <v>719</v>
      </c>
      <c r="AT573">
        <v>0.13</v>
      </c>
      <c r="AU573" t="s">
        <v>744</v>
      </c>
      <c r="AV573">
        <v>0</v>
      </c>
      <c r="AW573">
        <v>2</v>
      </c>
      <c r="AX573">
        <v>28926080</v>
      </c>
      <c r="AY573">
        <v>1</v>
      </c>
      <c r="AZ573">
        <v>0</v>
      </c>
      <c r="BA573">
        <v>583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CX573">
        <f>Y573*Source!I148</f>
        <v>1.4351999999999998</v>
      </c>
      <c r="CY573">
        <f t="shared" si="120"/>
        <v>12</v>
      </c>
      <c r="CZ573">
        <f t="shared" si="121"/>
        <v>12</v>
      </c>
      <c r="DA573">
        <f t="shared" si="122"/>
        <v>1</v>
      </c>
      <c r="DB573">
        <v>0</v>
      </c>
    </row>
    <row r="574" spans="1:106" x14ac:dyDescent="0.2">
      <c r="A574">
        <f>ROW(Source!A148)</f>
        <v>148</v>
      </c>
      <c r="B574">
        <v>28925307</v>
      </c>
      <c r="C574">
        <v>28926054</v>
      </c>
      <c r="D574">
        <v>28337996</v>
      </c>
      <c r="E574">
        <v>1</v>
      </c>
      <c r="F574">
        <v>1</v>
      </c>
      <c r="G574">
        <v>1</v>
      </c>
      <c r="H574">
        <v>2</v>
      </c>
      <c r="I574" t="s">
        <v>494</v>
      </c>
      <c r="J574" t="s">
        <v>495</v>
      </c>
      <c r="K574" t="s">
        <v>496</v>
      </c>
      <c r="L574">
        <v>1368</v>
      </c>
      <c r="N574">
        <v>1011</v>
      </c>
      <c r="O574" t="s">
        <v>366</v>
      </c>
      <c r="P574" t="s">
        <v>366</v>
      </c>
      <c r="Q574">
        <v>1</v>
      </c>
      <c r="W574">
        <v>0</v>
      </c>
      <c r="X574">
        <v>2006915083</v>
      </c>
      <c r="Y574">
        <v>0.13200000000000001</v>
      </c>
      <c r="AA574">
        <v>0</v>
      </c>
      <c r="AB574">
        <v>7.52</v>
      </c>
      <c r="AC574">
        <v>0</v>
      </c>
      <c r="AD574">
        <v>0</v>
      </c>
      <c r="AE574">
        <v>0</v>
      </c>
      <c r="AF574">
        <v>7.52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N574">
        <v>0</v>
      </c>
      <c r="AO574">
        <v>1</v>
      </c>
      <c r="AP574">
        <v>1</v>
      </c>
      <c r="AQ574">
        <v>0</v>
      </c>
      <c r="AR574">
        <v>0</v>
      </c>
      <c r="AS574" t="s">
        <v>719</v>
      </c>
      <c r="AT574">
        <v>0.11</v>
      </c>
      <c r="AU574" t="s">
        <v>744</v>
      </c>
      <c r="AV574">
        <v>0</v>
      </c>
      <c r="AW574">
        <v>2</v>
      </c>
      <c r="AX574">
        <v>28926081</v>
      </c>
      <c r="AY574">
        <v>1</v>
      </c>
      <c r="AZ574">
        <v>0</v>
      </c>
      <c r="BA574">
        <v>584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X574">
        <f>Y574*Source!I148</f>
        <v>1.2143999999999999</v>
      </c>
      <c r="CY574">
        <f t="shared" si="120"/>
        <v>7.52</v>
      </c>
      <c r="CZ574">
        <f t="shared" si="121"/>
        <v>7.52</v>
      </c>
      <c r="DA574">
        <f t="shared" si="122"/>
        <v>1</v>
      </c>
      <c r="DB574">
        <v>0</v>
      </c>
    </row>
    <row r="575" spans="1:106" x14ac:dyDescent="0.2">
      <c r="A575">
        <f>ROW(Source!A148)</f>
        <v>148</v>
      </c>
      <c r="B575">
        <v>28925307</v>
      </c>
      <c r="C575">
        <v>28926054</v>
      </c>
      <c r="D575">
        <v>28338136</v>
      </c>
      <c r="E575">
        <v>1</v>
      </c>
      <c r="F575">
        <v>1</v>
      </c>
      <c r="G575">
        <v>1</v>
      </c>
      <c r="H575">
        <v>2</v>
      </c>
      <c r="I575" t="s">
        <v>401</v>
      </c>
      <c r="J575" t="s">
        <v>402</v>
      </c>
      <c r="K575" t="s">
        <v>403</v>
      </c>
      <c r="L575">
        <v>1368</v>
      </c>
      <c r="N575">
        <v>1011</v>
      </c>
      <c r="O575" t="s">
        <v>366</v>
      </c>
      <c r="P575" t="s">
        <v>366</v>
      </c>
      <c r="Q575">
        <v>1</v>
      </c>
      <c r="W575">
        <v>0</v>
      </c>
      <c r="X575">
        <v>-1277097320</v>
      </c>
      <c r="Y575">
        <v>11.22</v>
      </c>
      <c r="AA575">
        <v>0</v>
      </c>
      <c r="AB575">
        <v>8.68</v>
      </c>
      <c r="AC575">
        <v>0</v>
      </c>
      <c r="AD575">
        <v>0</v>
      </c>
      <c r="AE575">
        <v>0</v>
      </c>
      <c r="AF575">
        <v>8.68</v>
      </c>
      <c r="AG575">
        <v>0</v>
      </c>
      <c r="AH575">
        <v>0</v>
      </c>
      <c r="AI575">
        <v>1</v>
      </c>
      <c r="AJ575">
        <v>1</v>
      </c>
      <c r="AK575">
        <v>1</v>
      </c>
      <c r="AL575">
        <v>1</v>
      </c>
      <c r="AN575">
        <v>0</v>
      </c>
      <c r="AO575">
        <v>1</v>
      </c>
      <c r="AP575">
        <v>1</v>
      </c>
      <c r="AQ575">
        <v>0</v>
      </c>
      <c r="AR575">
        <v>0</v>
      </c>
      <c r="AS575" t="s">
        <v>719</v>
      </c>
      <c r="AT575">
        <v>9.35</v>
      </c>
      <c r="AU575" t="s">
        <v>744</v>
      </c>
      <c r="AV575">
        <v>0</v>
      </c>
      <c r="AW575">
        <v>2</v>
      </c>
      <c r="AX575">
        <v>28926082</v>
      </c>
      <c r="AY575">
        <v>1</v>
      </c>
      <c r="AZ575">
        <v>0</v>
      </c>
      <c r="BA575">
        <v>585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CX575">
        <f>Y575*Source!I148</f>
        <v>103.224</v>
      </c>
      <c r="CY575">
        <f t="shared" si="120"/>
        <v>8.68</v>
      </c>
      <c r="CZ575">
        <f t="shared" si="121"/>
        <v>8.68</v>
      </c>
      <c r="DA575">
        <f t="shared" si="122"/>
        <v>1</v>
      </c>
      <c r="DB575">
        <v>0</v>
      </c>
    </row>
    <row r="576" spans="1:106" x14ac:dyDescent="0.2">
      <c r="A576">
        <f>ROW(Source!A148)</f>
        <v>148</v>
      </c>
      <c r="B576">
        <v>28925307</v>
      </c>
      <c r="C576">
        <v>28926054</v>
      </c>
      <c r="D576">
        <v>28338781</v>
      </c>
      <c r="E576">
        <v>1</v>
      </c>
      <c r="F576">
        <v>1</v>
      </c>
      <c r="G576">
        <v>1</v>
      </c>
      <c r="H576">
        <v>2</v>
      </c>
      <c r="I576" t="s">
        <v>497</v>
      </c>
      <c r="J576" t="s">
        <v>498</v>
      </c>
      <c r="K576" t="s">
        <v>499</v>
      </c>
      <c r="L576">
        <v>1368</v>
      </c>
      <c r="N576">
        <v>1011</v>
      </c>
      <c r="O576" t="s">
        <v>366</v>
      </c>
      <c r="P576" t="s">
        <v>366</v>
      </c>
      <c r="Q576">
        <v>1</v>
      </c>
      <c r="W576">
        <v>0</v>
      </c>
      <c r="X576">
        <v>1984034196</v>
      </c>
      <c r="Y576">
        <v>0.13200000000000001</v>
      </c>
      <c r="AA576">
        <v>0</v>
      </c>
      <c r="AB576">
        <v>18.489999999999998</v>
      </c>
      <c r="AC576">
        <v>10.130000000000001</v>
      </c>
      <c r="AD576">
        <v>0</v>
      </c>
      <c r="AE576">
        <v>0</v>
      </c>
      <c r="AF576">
        <v>18.489999999999998</v>
      </c>
      <c r="AG576">
        <v>10.130000000000001</v>
      </c>
      <c r="AH576">
        <v>0</v>
      </c>
      <c r="AI576">
        <v>1</v>
      </c>
      <c r="AJ576">
        <v>1</v>
      </c>
      <c r="AK576">
        <v>1</v>
      </c>
      <c r="AL576">
        <v>1</v>
      </c>
      <c r="AN576">
        <v>0</v>
      </c>
      <c r="AO576">
        <v>1</v>
      </c>
      <c r="AP576">
        <v>1</v>
      </c>
      <c r="AQ576">
        <v>0</v>
      </c>
      <c r="AR576">
        <v>0</v>
      </c>
      <c r="AS576" t="s">
        <v>719</v>
      </c>
      <c r="AT576">
        <v>0.11</v>
      </c>
      <c r="AU576" t="s">
        <v>744</v>
      </c>
      <c r="AV576">
        <v>0</v>
      </c>
      <c r="AW576">
        <v>2</v>
      </c>
      <c r="AX576">
        <v>28926083</v>
      </c>
      <c r="AY576">
        <v>1</v>
      </c>
      <c r="AZ576">
        <v>0</v>
      </c>
      <c r="BA576">
        <v>586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X576">
        <f>Y576*Source!I148</f>
        <v>1.2143999999999999</v>
      </c>
      <c r="CY576">
        <f t="shared" si="120"/>
        <v>18.489999999999998</v>
      </c>
      <c r="CZ576">
        <f t="shared" si="121"/>
        <v>18.489999999999998</v>
      </c>
      <c r="DA576">
        <f t="shared" si="122"/>
        <v>1</v>
      </c>
      <c r="DB576">
        <v>0</v>
      </c>
    </row>
    <row r="577" spans="1:106" x14ac:dyDescent="0.2">
      <c r="A577">
        <f>ROW(Source!A148)</f>
        <v>148</v>
      </c>
      <c r="B577">
        <v>28925307</v>
      </c>
      <c r="C577">
        <v>28926054</v>
      </c>
      <c r="D577">
        <v>28251457</v>
      </c>
      <c r="E577">
        <v>1</v>
      </c>
      <c r="F577">
        <v>1</v>
      </c>
      <c r="G577">
        <v>1</v>
      </c>
      <c r="H577">
        <v>3</v>
      </c>
      <c r="I577" t="s">
        <v>500</v>
      </c>
      <c r="J577" t="s">
        <v>501</v>
      </c>
      <c r="K577" t="s">
        <v>502</v>
      </c>
      <c r="L577">
        <v>1339</v>
      </c>
      <c r="N577">
        <v>1007</v>
      </c>
      <c r="O577" t="s">
        <v>742</v>
      </c>
      <c r="P577" t="s">
        <v>742</v>
      </c>
      <c r="Q577">
        <v>1</v>
      </c>
      <c r="W577">
        <v>0</v>
      </c>
      <c r="X577">
        <v>-1718793076</v>
      </c>
      <c r="Y577">
        <v>0.61</v>
      </c>
      <c r="AA577">
        <v>23.41</v>
      </c>
      <c r="AB577">
        <v>0</v>
      </c>
      <c r="AC577">
        <v>0</v>
      </c>
      <c r="AD577">
        <v>0</v>
      </c>
      <c r="AE577">
        <v>23.41</v>
      </c>
      <c r="AF577">
        <v>0</v>
      </c>
      <c r="AG577">
        <v>0</v>
      </c>
      <c r="AH577">
        <v>0</v>
      </c>
      <c r="AI577">
        <v>1</v>
      </c>
      <c r="AJ577">
        <v>1</v>
      </c>
      <c r="AK577">
        <v>1</v>
      </c>
      <c r="AL577">
        <v>1</v>
      </c>
      <c r="AN577">
        <v>0</v>
      </c>
      <c r="AO577">
        <v>1</v>
      </c>
      <c r="AP577">
        <v>0</v>
      </c>
      <c r="AQ577">
        <v>0</v>
      </c>
      <c r="AR577">
        <v>0</v>
      </c>
      <c r="AS577" t="s">
        <v>719</v>
      </c>
      <c r="AT577">
        <v>0.61</v>
      </c>
      <c r="AU577" t="s">
        <v>719</v>
      </c>
      <c r="AV577">
        <v>0</v>
      </c>
      <c r="AW577">
        <v>2</v>
      </c>
      <c r="AX577">
        <v>28926084</v>
      </c>
      <c r="AY577">
        <v>1</v>
      </c>
      <c r="AZ577">
        <v>0</v>
      </c>
      <c r="BA577">
        <v>587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CX577">
        <f>Y577*Source!I148</f>
        <v>5.6119999999999992</v>
      </c>
      <c r="CY577">
        <f t="shared" ref="CY577:CY585" si="123">AA577</f>
        <v>23.41</v>
      </c>
      <c r="CZ577">
        <f t="shared" ref="CZ577:CZ585" si="124">AE577</f>
        <v>23.41</v>
      </c>
      <c r="DA577">
        <f t="shared" ref="DA577:DA585" si="125">AI577</f>
        <v>1</v>
      </c>
      <c r="DB577">
        <v>0</v>
      </c>
    </row>
    <row r="578" spans="1:106" x14ac:dyDescent="0.2">
      <c r="A578">
        <f>ROW(Source!A148)</f>
        <v>148</v>
      </c>
      <c r="B578">
        <v>28925307</v>
      </c>
      <c r="C578">
        <v>28926054</v>
      </c>
      <c r="D578">
        <v>28251479</v>
      </c>
      <c r="E578">
        <v>1</v>
      </c>
      <c r="F578">
        <v>1</v>
      </c>
      <c r="G578">
        <v>1</v>
      </c>
      <c r="H578">
        <v>3</v>
      </c>
      <c r="I578" t="s">
        <v>503</v>
      </c>
      <c r="J578" t="s">
        <v>504</v>
      </c>
      <c r="K578" t="s">
        <v>505</v>
      </c>
      <c r="L578">
        <v>1339</v>
      </c>
      <c r="N578">
        <v>1007</v>
      </c>
      <c r="O578" t="s">
        <v>742</v>
      </c>
      <c r="P578" t="s">
        <v>742</v>
      </c>
      <c r="Q578">
        <v>1</v>
      </c>
      <c r="W578">
        <v>0</v>
      </c>
      <c r="X578">
        <v>1597319531</v>
      </c>
      <c r="Y578">
        <v>1.95</v>
      </c>
      <c r="AA578">
        <v>8.7899999999999991</v>
      </c>
      <c r="AB578">
        <v>0</v>
      </c>
      <c r="AC578">
        <v>0</v>
      </c>
      <c r="AD578">
        <v>0</v>
      </c>
      <c r="AE578">
        <v>8.7899999999999991</v>
      </c>
      <c r="AF578">
        <v>0</v>
      </c>
      <c r="AG578">
        <v>0</v>
      </c>
      <c r="AH578">
        <v>0</v>
      </c>
      <c r="AI578">
        <v>1</v>
      </c>
      <c r="AJ578">
        <v>1</v>
      </c>
      <c r="AK578">
        <v>1</v>
      </c>
      <c r="AL578">
        <v>1</v>
      </c>
      <c r="AN578">
        <v>0</v>
      </c>
      <c r="AO578">
        <v>1</v>
      </c>
      <c r="AP578">
        <v>0</v>
      </c>
      <c r="AQ578">
        <v>0</v>
      </c>
      <c r="AR578">
        <v>0</v>
      </c>
      <c r="AS578" t="s">
        <v>719</v>
      </c>
      <c r="AT578">
        <v>1.95</v>
      </c>
      <c r="AU578" t="s">
        <v>719</v>
      </c>
      <c r="AV578">
        <v>0</v>
      </c>
      <c r="AW578">
        <v>2</v>
      </c>
      <c r="AX578">
        <v>28926085</v>
      </c>
      <c r="AY578">
        <v>1</v>
      </c>
      <c r="AZ578">
        <v>0</v>
      </c>
      <c r="BA578">
        <v>588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0</v>
      </c>
      <c r="BL578">
        <v>0</v>
      </c>
      <c r="BM578">
        <v>0</v>
      </c>
      <c r="BN578">
        <v>0</v>
      </c>
      <c r="BO578">
        <v>0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CX578">
        <f>Y578*Source!I148</f>
        <v>17.939999999999998</v>
      </c>
      <c r="CY578">
        <f t="shared" si="123"/>
        <v>8.7899999999999991</v>
      </c>
      <c r="CZ578">
        <f t="shared" si="124"/>
        <v>8.7899999999999991</v>
      </c>
      <c r="DA578">
        <f t="shared" si="125"/>
        <v>1</v>
      </c>
      <c r="DB578">
        <v>0</v>
      </c>
    </row>
    <row r="579" spans="1:106" x14ac:dyDescent="0.2">
      <c r="A579">
        <f>ROW(Source!A148)</f>
        <v>148</v>
      </c>
      <c r="B579">
        <v>28925307</v>
      </c>
      <c r="C579">
        <v>28926054</v>
      </c>
      <c r="D579">
        <v>28251486</v>
      </c>
      <c r="E579">
        <v>1</v>
      </c>
      <c r="F579">
        <v>1</v>
      </c>
      <c r="G579">
        <v>1</v>
      </c>
      <c r="H579">
        <v>3</v>
      </c>
      <c r="I579" t="s">
        <v>506</v>
      </c>
      <c r="J579" t="s">
        <v>507</v>
      </c>
      <c r="K579" t="s">
        <v>508</v>
      </c>
      <c r="L579">
        <v>1346</v>
      </c>
      <c r="N579">
        <v>1009</v>
      </c>
      <c r="O579" t="s">
        <v>509</v>
      </c>
      <c r="P579" t="s">
        <v>509</v>
      </c>
      <c r="Q579">
        <v>1</v>
      </c>
      <c r="W579">
        <v>0</v>
      </c>
      <c r="X579">
        <v>-1411127917</v>
      </c>
      <c r="Y579">
        <v>0.55000000000000004</v>
      </c>
      <c r="AA579">
        <v>4.47</v>
      </c>
      <c r="AB579">
        <v>0</v>
      </c>
      <c r="AC579">
        <v>0</v>
      </c>
      <c r="AD579">
        <v>0</v>
      </c>
      <c r="AE579">
        <v>4.47</v>
      </c>
      <c r="AF579">
        <v>0</v>
      </c>
      <c r="AG579">
        <v>0</v>
      </c>
      <c r="AH579">
        <v>0</v>
      </c>
      <c r="AI579">
        <v>1</v>
      </c>
      <c r="AJ579">
        <v>1</v>
      </c>
      <c r="AK579">
        <v>1</v>
      </c>
      <c r="AL579">
        <v>1</v>
      </c>
      <c r="AN579">
        <v>0</v>
      </c>
      <c r="AO579">
        <v>1</v>
      </c>
      <c r="AP579">
        <v>0</v>
      </c>
      <c r="AQ579">
        <v>0</v>
      </c>
      <c r="AR579">
        <v>0</v>
      </c>
      <c r="AS579" t="s">
        <v>719</v>
      </c>
      <c r="AT579">
        <v>0.55000000000000004</v>
      </c>
      <c r="AU579" t="s">
        <v>719</v>
      </c>
      <c r="AV579">
        <v>0</v>
      </c>
      <c r="AW579">
        <v>2</v>
      </c>
      <c r="AX579">
        <v>28926086</v>
      </c>
      <c r="AY579">
        <v>1</v>
      </c>
      <c r="AZ579">
        <v>0</v>
      </c>
      <c r="BA579">
        <v>589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0</v>
      </c>
      <c r="BL579">
        <v>0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CX579">
        <f>Y579*Source!I148</f>
        <v>5.0599999999999996</v>
      </c>
      <c r="CY579">
        <f t="shared" si="123"/>
        <v>4.47</v>
      </c>
      <c r="CZ579">
        <f t="shared" si="124"/>
        <v>4.47</v>
      </c>
      <c r="DA579">
        <f t="shared" si="125"/>
        <v>1</v>
      </c>
      <c r="DB579">
        <v>0</v>
      </c>
    </row>
    <row r="580" spans="1:106" x14ac:dyDescent="0.2">
      <c r="A580">
        <f>ROW(Source!A148)</f>
        <v>148</v>
      </c>
      <c r="B580">
        <v>28925307</v>
      </c>
      <c r="C580">
        <v>28926054</v>
      </c>
      <c r="D580">
        <v>28254721</v>
      </c>
      <c r="E580">
        <v>1</v>
      </c>
      <c r="F580">
        <v>1</v>
      </c>
      <c r="G580">
        <v>1</v>
      </c>
      <c r="H580">
        <v>3</v>
      </c>
      <c r="I580" t="s">
        <v>510</v>
      </c>
      <c r="J580" t="s">
        <v>511</v>
      </c>
      <c r="K580" t="s">
        <v>512</v>
      </c>
      <c r="L580">
        <v>1348</v>
      </c>
      <c r="N580">
        <v>1009</v>
      </c>
      <c r="O580" t="s">
        <v>61</v>
      </c>
      <c r="P580" t="s">
        <v>61</v>
      </c>
      <c r="Q580">
        <v>1000</v>
      </c>
      <c r="W580">
        <v>0</v>
      </c>
      <c r="X580">
        <v>-1204589871</v>
      </c>
      <c r="Y580">
        <v>1.1999999999999999E-3</v>
      </c>
      <c r="AA580">
        <v>12824.48</v>
      </c>
      <c r="AB580">
        <v>0</v>
      </c>
      <c r="AC580">
        <v>0</v>
      </c>
      <c r="AD580">
        <v>0</v>
      </c>
      <c r="AE580">
        <v>12824.48</v>
      </c>
      <c r="AF580">
        <v>0</v>
      </c>
      <c r="AG580">
        <v>0</v>
      </c>
      <c r="AH580">
        <v>0</v>
      </c>
      <c r="AI580">
        <v>1</v>
      </c>
      <c r="AJ580">
        <v>1</v>
      </c>
      <c r="AK580">
        <v>1</v>
      </c>
      <c r="AL580">
        <v>1</v>
      </c>
      <c r="AN580">
        <v>0</v>
      </c>
      <c r="AO580">
        <v>1</v>
      </c>
      <c r="AP580">
        <v>0</v>
      </c>
      <c r="AQ580">
        <v>0</v>
      </c>
      <c r="AR580">
        <v>0</v>
      </c>
      <c r="AS580" t="s">
        <v>719</v>
      </c>
      <c r="AT580">
        <v>1.1999999999999999E-3</v>
      </c>
      <c r="AU580" t="s">
        <v>719</v>
      </c>
      <c r="AV580">
        <v>0</v>
      </c>
      <c r="AW580">
        <v>2</v>
      </c>
      <c r="AX580">
        <v>28926087</v>
      </c>
      <c r="AY580">
        <v>1</v>
      </c>
      <c r="AZ580">
        <v>0</v>
      </c>
      <c r="BA580">
        <v>590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CX580">
        <f>Y580*Source!I148</f>
        <v>1.1039999999999998E-2</v>
      </c>
      <c r="CY580">
        <f t="shared" si="123"/>
        <v>12824.48</v>
      </c>
      <c r="CZ580">
        <f t="shared" si="124"/>
        <v>12824.48</v>
      </c>
      <c r="DA580">
        <f t="shared" si="125"/>
        <v>1</v>
      </c>
      <c r="DB580">
        <v>0</v>
      </c>
    </row>
    <row r="581" spans="1:106" x14ac:dyDescent="0.2">
      <c r="A581">
        <f>ROW(Source!A148)</f>
        <v>148</v>
      </c>
      <c r="B581">
        <v>28925307</v>
      </c>
      <c r="C581">
        <v>28926054</v>
      </c>
      <c r="D581">
        <v>28276411</v>
      </c>
      <c r="E581">
        <v>1</v>
      </c>
      <c r="F581">
        <v>1</v>
      </c>
      <c r="G581">
        <v>1</v>
      </c>
      <c r="H581">
        <v>3</v>
      </c>
      <c r="I581" t="s">
        <v>513</v>
      </c>
      <c r="J581" t="s">
        <v>514</v>
      </c>
      <c r="K581" t="s">
        <v>515</v>
      </c>
      <c r="L581">
        <v>1348</v>
      </c>
      <c r="N581">
        <v>1009</v>
      </c>
      <c r="O581" t="s">
        <v>61</v>
      </c>
      <c r="P581" t="s">
        <v>61</v>
      </c>
      <c r="Q581">
        <v>1000</v>
      </c>
      <c r="W581">
        <v>0</v>
      </c>
      <c r="X581">
        <v>-1377340231</v>
      </c>
      <c r="Y581">
        <v>0.01</v>
      </c>
      <c r="AA581">
        <v>10175.83</v>
      </c>
      <c r="AB581">
        <v>0</v>
      </c>
      <c r="AC581">
        <v>0</v>
      </c>
      <c r="AD581">
        <v>0</v>
      </c>
      <c r="AE581">
        <v>10175.83</v>
      </c>
      <c r="AF581">
        <v>0</v>
      </c>
      <c r="AG581">
        <v>0</v>
      </c>
      <c r="AH581">
        <v>0</v>
      </c>
      <c r="AI581">
        <v>1</v>
      </c>
      <c r="AJ581">
        <v>1</v>
      </c>
      <c r="AK581">
        <v>1</v>
      </c>
      <c r="AL581">
        <v>1</v>
      </c>
      <c r="AN581">
        <v>0</v>
      </c>
      <c r="AO581">
        <v>1</v>
      </c>
      <c r="AP581">
        <v>0</v>
      </c>
      <c r="AQ581">
        <v>0</v>
      </c>
      <c r="AR581">
        <v>0</v>
      </c>
      <c r="AS581" t="s">
        <v>719</v>
      </c>
      <c r="AT581">
        <v>0.01</v>
      </c>
      <c r="AU581" t="s">
        <v>719</v>
      </c>
      <c r="AV581">
        <v>0</v>
      </c>
      <c r="AW581">
        <v>2</v>
      </c>
      <c r="AX581">
        <v>28926088</v>
      </c>
      <c r="AY581">
        <v>1</v>
      </c>
      <c r="AZ581">
        <v>0</v>
      </c>
      <c r="BA581">
        <v>591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CX581">
        <f>Y581*Source!I148</f>
        <v>9.1999999999999998E-2</v>
      </c>
      <c r="CY581">
        <f t="shared" si="123"/>
        <v>10175.83</v>
      </c>
      <c r="CZ581">
        <f t="shared" si="124"/>
        <v>10175.83</v>
      </c>
      <c r="DA581">
        <f t="shared" si="125"/>
        <v>1</v>
      </c>
      <c r="DB581">
        <v>0</v>
      </c>
    </row>
    <row r="582" spans="1:106" x14ac:dyDescent="0.2">
      <c r="A582">
        <f>ROW(Source!A148)</f>
        <v>148</v>
      </c>
      <c r="B582">
        <v>28925307</v>
      </c>
      <c r="C582">
        <v>28926054</v>
      </c>
      <c r="D582">
        <v>28279355</v>
      </c>
      <c r="E582">
        <v>1</v>
      </c>
      <c r="F582">
        <v>1</v>
      </c>
      <c r="G582">
        <v>1</v>
      </c>
      <c r="H582">
        <v>3</v>
      </c>
      <c r="I582" t="s">
        <v>516</v>
      </c>
      <c r="J582" t="s">
        <v>517</v>
      </c>
      <c r="K582" t="s">
        <v>526</v>
      </c>
      <c r="L582">
        <v>1348</v>
      </c>
      <c r="N582">
        <v>1009</v>
      </c>
      <c r="O582" t="s">
        <v>61</v>
      </c>
      <c r="P582" t="s">
        <v>61</v>
      </c>
      <c r="Q582">
        <v>1000</v>
      </c>
      <c r="W582">
        <v>0</v>
      </c>
      <c r="X582">
        <v>-1448781914</v>
      </c>
      <c r="Y582">
        <v>0.01</v>
      </c>
      <c r="AA582">
        <v>7439.08</v>
      </c>
      <c r="AB582">
        <v>0</v>
      </c>
      <c r="AC582">
        <v>0</v>
      </c>
      <c r="AD582">
        <v>0</v>
      </c>
      <c r="AE582">
        <v>7439.08</v>
      </c>
      <c r="AF582">
        <v>0</v>
      </c>
      <c r="AG582">
        <v>0</v>
      </c>
      <c r="AH582">
        <v>0</v>
      </c>
      <c r="AI582">
        <v>1</v>
      </c>
      <c r="AJ582">
        <v>1</v>
      </c>
      <c r="AK582">
        <v>1</v>
      </c>
      <c r="AL582">
        <v>1</v>
      </c>
      <c r="AN582">
        <v>0</v>
      </c>
      <c r="AO582">
        <v>1</v>
      </c>
      <c r="AP582">
        <v>0</v>
      </c>
      <c r="AQ582">
        <v>0</v>
      </c>
      <c r="AR582">
        <v>0</v>
      </c>
      <c r="AS582" t="s">
        <v>719</v>
      </c>
      <c r="AT582">
        <v>0.01</v>
      </c>
      <c r="AU582" t="s">
        <v>719</v>
      </c>
      <c r="AV582">
        <v>0</v>
      </c>
      <c r="AW582">
        <v>2</v>
      </c>
      <c r="AX582">
        <v>28926089</v>
      </c>
      <c r="AY582">
        <v>1</v>
      </c>
      <c r="AZ582">
        <v>0</v>
      </c>
      <c r="BA582">
        <v>592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CX582">
        <f>Y582*Source!I148</f>
        <v>9.1999999999999998E-2</v>
      </c>
      <c r="CY582">
        <f t="shared" si="123"/>
        <v>7439.08</v>
      </c>
      <c r="CZ582">
        <f t="shared" si="124"/>
        <v>7439.08</v>
      </c>
      <c r="DA582">
        <f t="shared" si="125"/>
        <v>1</v>
      </c>
      <c r="DB582">
        <v>0</v>
      </c>
    </row>
    <row r="583" spans="1:106" x14ac:dyDescent="0.2">
      <c r="A583">
        <f>ROW(Source!A148)</f>
        <v>148</v>
      </c>
      <c r="B583">
        <v>28925307</v>
      </c>
      <c r="C583">
        <v>28926054</v>
      </c>
      <c r="D583">
        <v>28279427</v>
      </c>
      <c r="E583">
        <v>1</v>
      </c>
      <c r="F583">
        <v>1</v>
      </c>
      <c r="G583">
        <v>1</v>
      </c>
      <c r="H583">
        <v>3</v>
      </c>
      <c r="I583" t="s">
        <v>527</v>
      </c>
      <c r="J583" t="s">
        <v>528</v>
      </c>
      <c r="K583" t="s">
        <v>529</v>
      </c>
      <c r="L583">
        <v>1348</v>
      </c>
      <c r="N583">
        <v>1009</v>
      </c>
      <c r="O583" t="s">
        <v>61</v>
      </c>
      <c r="P583" t="s">
        <v>61</v>
      </c>
      <c r="Q583">
        <v>1000</v>
      </c>
      <c r="W583">
        <v>0</v>
      </c>
      <c r="X583">
        <v>-1728450025</v>
      </c>
      <c r="Y583">
        <v>0.01</v>
      </c>
      <c r="AA583">
        <v>5343.1</v>
      </c>
      <c r="AB583">
        <v>0</v>
      </c>
      <c r="AC583">
        <v>0</v>
      </c>
      <c r="AD583">
        <v>0</v>
      </c>
      <c r="AE583">
        <v>5343.1</v>
      </c>
      <c r="AF583">
        <v>0</v>
      </c>
      <c r="AG583">
        <v>0</v>
      </c>
      <c r="AH583">
        <v>0</v>
      </c>
      <c r="AI583">
        <v>1</v>
      </c>
      <c r="AJ583">
        <v>1</v>
      </c>
      <c r="AK583">
        <v>1</v>
      </c>
      <c r="AL583">
        <v>1</v>
      </c>
      <c r="AN583">
        <v>0</v>
      </c>
      <c r="AO583">
        <v>1</v>
      </c>
      <c r="AP583">
        <v>0</v>
      </c>
      <c r="AQ583">
        <v>0</v>
      </c>
      <c r="AR583">
        <v>0</v>
      </c>
      <c r="AS583" t="s">
        <v>719</v>
      </c>
      <c r="AT583">
        <v>0.01</v>
      </c>
      <c r="AU583" t="s">
        <v>719</v>
      </c>
      <c r="AV583">
        <v>0</v>
      </c>
      <c r="AW583">
        <v>2</v>
      </c>
      <c r="AX583">
        <v>28926090</v>
      </c>
      <c r="AY583">
        <v>1</v>
      </c>
      <c r="AZ583">
        <v>0</v>
      </c>
      <c r="BA583">
        <v>593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CX583">
        <f>Y583*Source!I148</f>
        <v>9.1999999999999998E-2</v>
      </c>
      <c r="CY583">
        <f t="shared" si="123"/>
        <v>5343.1</v>
      </c>
      <c r="CZ583">
        <f t="shared" si="124"/>
        <v>5343.1</v>
      </c>
      <c r="DA583">
        <f t="shared" si="125"/>
        <v>1</v>
      </c>
      <c r="DB583">
        <v>0</v>
      </c>
    </row>
    <row r="584" spans="1:106" x14ac:dyDescent="0.2">
      <c r="A584">
        <f>ROW(Source!A148)</f>
        <v>148</v>
      </c>
      <c r="B584">
        <v>28925307</v>
      </c>
      <c r="C584">
        <v>28926054</v>
      </c>
      <c r="D584">
        <v>28324742</v>
      </c>
      <c r="E584">
        <v>1</v>
      </c>
      <c r="F584">
        <v>1</v>
      </c>
      <c r="G584">
        <v>1</v>
      </c>
      <c r="H584">
        <v>3</v>
      </c>
      <c r="I584" t="s">
        <v>530</v>
      </c>
      <c r="J584" t="s">
        <v>531</v>
      </c>
      <c r="K584" t="s">
        <v>532</v>
      </c>
      <c r="L584">
        <v>1354</v>
      </c>
      <c r="N584">
        <v>1010</v>
      </c>
      <c r="O584" t="s">
        <v>106</v>
      </c>
      <c r="P584" t="s">
        <v>106</v>
      </c>
      <c r="Q584">
        <v>1</v>
      </c>
      <c r="W584">
        <v>0</v>
      </c>
      <c r="X584">
        <v>576468319</v>
      </c>
      <c r="Y584">
        <v>1</v>
      </c>
      <c r="AA584">
        <v>50.93</v>
      </c>
      <c r="AB584">
        <v>0</v>
      </c>
      <c r="AC584">
        <v>0</v>
      </c>
      <c r="AD584">
        <v>0</v>
      </c>
      <c r="AE584">
        <v>50.93</v>
      </c>
      <c r="AF584">
        <v>0</v>
      </c>
      <c r="AG584">
        <v>0</v>
      </c>
      <c r="AH584">
        <v>0</v>
      </c>
      <c r="AI584">
        <v>1</v>
      </c>
      <c r="AJ584">
        <v>1</v>
      </c>
      <c r="AK584">
        <v>1</v>
      </c>
      <c r="AL584">
        <v>1</v>
      </c>
      <c r="AN584">
        <v>0</v>
      </c>
      <c r="AO584">
        <v>1</v>
      </c>
      <c r="AP584">
        <v>0</v>
      </c>
      <c r="AQ584">
        <v>0</v>
      </c>
      <c r="AR584">
        <v>0</v>
      </c>
      <c r="AS584" t="s">
        <v>719</v>
      </c>
      <c r="AT584">
        <v>1</v>
      </c>
      <c r="AU584" t="s">
        <v>719</v>
      </c>
      <c r="AV584">
        <v>0</v>
      </c>
      <c r="AW584">
        <v>2</v>
      </c>
      <c r="AX584">
        <v>28926091</v>
      </c>
      <c r="AY584">
        <v>1</v>
      </c>
      <c r="AZ584">
        <v>0</v>
      </c>
      <c r="BA584">
        <v>594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CX584">
        <f>Y584*Source!I148</f>
        <v>9.1999999999999993</v>
      </c>
      <c r="CY584">
        <f t="shared" si="123"/>
        <v>50.93</v>
      </c>
      <c r="CZ584">
        <f t="shared" si="124"/>
        <v>50.93</v>
      </c>
      <c r="DA584">
        <f t="shared" si="125"/>
        <v>1</v>
      </c>
      <c r="DB584">
        <v>0</v>
      </c>
    </row>
    <row r="585" spans="1:106" x14ac:dyDescent="0.2">
      <c r="A585">
        <f>ROW(Source!A148)</f>
        <v>148</v>
      </c>
      <c r="B585">
        <v>28925307</v>
      </c>
      <c r="C585">
        <v>28926054</v>
      </c>
      <c r="D585">
        <v>28247531</v>
      </c>
      <c r="E585">
        <v>21</v>
      </c>
      <c r="F585">
        <v>1</v>
      </c>
      <c r="G585">
        <v>1</v>
      </c>
      <c r="H585">
        <v>3</v>
      </c>
      <c r="I585" t="s">
        <v>533</v>
      </c>
      <c r="J585" t="s">
        <v>719</v>
      </c>
      <c r="K585" t="s">
        <v>534</v>
      </c>
      <c r="L585">
        <v>1374</v>
      </c>
      <c r="N585">
        <v>1013</v>
      </c>
      <c r="O585" t="s">
        <v>535</v>
      </c>
      <c r="P585" t="s">
        <v>535</v>
      </c>
      <c r="Q585">
        <v>1</v>
      </c>
      <c r="W585">
        <v>0</v>
      </c>
      <c r="X585">
        <v>-1731369543</v>
      </c>
      <c r="Y585">
        <v>8.09</v>
      </c>
      <c r="AA585">
        <v>1</v>
      </c>
      <c r="AB585">
        <v>0</v>
      </c>
      <c r="AC585">
        <v>0</v>
      </c>
      <c r="AD585">
        <v>0</v>
      </c>
      <c r="AE585">
        <v>1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N585">
        <v>0</v>
      </c>
      <c r="AO585">
        <v>1</v>
      </c>
      <c r="AP585">
        <v>0</v>
      </c>
      <c r="AQ585">
        <v>0</v>
      </c>
      <c r="AR585">
        <v>0</v>
      </c>
      <c r="AS585" t="s">
        <v>719</v>
      </c>
      <c r="AT585">
        <v>8.09</v>
      </c>
      <c r="AU585" t="s">
        <v>719</v>
      </c>
      <c r="AV585">
        <v>0</v>
      </c>
      <c r="AW585">
        <v>2</v>
      </c>
      <c r="AX585">
        <v>28926092</v>
      </c>
      <c r="AY585">
        <v>1</v>
      </c>
      <c r="AZ585">
        <v>0</v>
      </c>
      <c r="BA585">
        <v>595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X585">
        <f>Y585*Source!I148</f>
        <v>74.427999999999997</v>
      </c>
      <c r="CY585">
        <f t="shared" si="123"/>
        <v>1</v>
      </c>
      <c r="CZ585">
        <f t="shared" si="124"/>
        <v>1</v>
      </c>
      <c r="DA585">
        <f t="shared" si="125"/>
        <v>1</v>
      </c>
      <c r="DB585">
        <v>0</v>
      </c>
    </row>
    <row r="586" spans="1:106" x14ac:dyDescent="0.2">
      <c r="A586">
        <f>ROW(Source!A149)</f>
        <v>149</v>
      </c>
      <c r="B586">
        <v>28925308</v>
      </c>
      <c r="C586">
        <v>28926054</v>
      </c>
      <c r="D586">
        <v>28424815</v>
      </c>
      <c r="E586">
        <v>1</v>
      </c>
      <c r="F586">
        <v>1</v>
      </c>
      <c r="G586">
        <v>1</v>
      </c>
      <c r="H586">
        <v>1</v>
      </c>
      <c r="I586" t="s">
        <v>477</v>
      </c>
      <c r="J586" t="s">
        <v>719</v>
      </c>
      <c r="K586" t="s">
        <v>478</v>
      </c>
      <c r="L586">
        <v>1191</v>
      </c>
      <c r="N586">
        <v>1013</v>
      </c>
      <c r="O586" t="s">
        <v>360</v>
      </c>
      <c r="P586" t="s">
        <v>360</v>
      </c>
      <c r="Q586">
        <v>1</v>
      </c>
      <c r="W586">
        <v>0</v>
      </c>
      <c r="X586">
        <v>-1674563382</v>
      </c>
      <c r="Y586">
        <v>49.68</v>
      </c>
      <c r="AA586">
        <v>0</v>
      </c>
      <c r="AB586">
        <v>0</v>
      </c>
      <c r="AC586">
        <v>0</v>
      </c>
      <c r="AD586">
        <v>181.33</v>
      </c>
      <c r="AE586">
        <v>0</v>
      </c>
      <c r="AF586">
        <v>0</v>
      </c>
      <c r="AG586">
        <v>0</v>
      </c>
      <c r="AH586">
        <v>9.77</v>
      </c>
      <c r="AI586">
        <v>1</v>
      </c>
      <c r="AJ586">
        <v>1</v>
      </c>
      <c r="AK586">
        <v>1</v>
      </c>
      <c r="AL586">
        <v>18.559999999999999</v>
      </c>
      <c r="AN586">
        <v>0</v>
      </c>
      <c r="AO586">
        <v>1</v>
      </c>
      <c r="AP586">
        <v>1</v>
      </c>
      <c r="AQ586">
        <v>0</v>
      </c>
      <c r="AR586">
        <v>0</v>
      </c>
      <c r="AS586" t="s">
        <v>719</v>
      </c>
      <c r="AT586">
        <v>41.4</v>
      </c>
      <c r="AU586" t="s">
        <v>744</v>
      </c>
      <c r="AV586">
        <v>1</v>
      </c>
      <c r="AW586">
        <v>2</v>
      </c>
      <c r="AX586">
        <v>28926074</v>
      </c>
      <c r="AY586">
        <v>1</v>
      </c>
      <c r="AZ586">
        <v>0</v>
      </c>
      <c r="BA586">
        <v>596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CX586">
        <f>Y586*Source!I149</f>
        <v>457.05599999999998</v>
      </c>
      <c r="CY586">
        <f>AD586</f>
        <v>181.33</v>
      </c>
      <c r="CZ586">
        <f>AH586</f>
        <v>9.77</v>
      </c>
      <c r="DA586">
        <f>AL586</f>
        <v>18.559999999999999</v>
      </c>
      <c r="DB586">
        <v>0</v>
      </c>
    </row>
    <row r="587" spans="1:106" x14ac:dyDescent="0.2">
      <c r="A587">
        <f>ROW(Source!A149)</f>
        <v>149</v>
      </c>
      <c r="B587">
        <v>28925308</v>
      </c>
      <c r="C587">
        <v>28926054</v>
      </c>
      <c r="D587">
        <v>28419515</v>
      </c>
      <c r="E587">
        <v>1</v>
      </c>
      <c r="F587">
        <v>1</v>
      </c>
      <c r="G587">
        <v>1</v>
      </c>
      <c r="H587">
        <v>1</v>
      </c>
      <c r="I587" t="s">
        <v>361</v>
      </c>
      <c r="J587" t="s">
        <v>719</v>
      </c>
      <c r="K587" t="s">
        <v>362</v>
      </c>
      <c r="L587">
        <v>1191</v>
      </c>
      <c r="N587">
        <v>1013</v>
      </c>
      <c r="O587" t="s">
        <v>360</v>
      </c>
      <c r="P587" t="s">
        <v>360</v>
      </c>
      <c r="Q587">
        <v>1</v>
      </c>
      <c r="W587">
        <v>0</v>
      </c>
      <c r="X587">
        <v>-383101862</v>
      </c>
      <c r="Y587">
        <v>3.72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18.559999999999999</v>
      </c>
      <c r="AL587">
        <v>1</v>
      </c>
      <c r="AN587">
        <v>0</v>
      </c>
      <c r="AO587">
        <v>1</v>
      </c>
      <c r="AP587">
        <v>0</v>
      </c>
      <c r="AQ587">
        <v>0</v>
      </c>
      <c r="AR587">
        <v>0</v>
      </c>
      <c r="AS587" t="s">
        <v>719</v>
      </c>
      <c r="AT587">
        <v>3.72</v>
      </c>
      <c r="AU587" t="s">
        <v>719</v>
      </c>
      <c r="AV587">
        <v>2</v>
      </c>
      <c r="AW587">
        <v>2</v>
      </c>
      <c r="AX587">
        <v>28926075</v>
      </c>
      <c r="AY587">
        <v>1</v>
      </c>
      <c r="AZ587">
        <v>2048</v>
      </c>
      <c r="BA587">
        <v>597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X587">
        <f>Y587*Source!I149</f>
        <v>34.223999999999997</v>
      </c>
      <c r="CY587">
        <f>AD587</f>
        <v>0</v>
      </c>
      <c r="CZ587">
        <f>AH587</f>
        <v>0</v>
      </c>
      <c r="DA587">
        <f>AL587</f>
        <v>1</v>
      </c>
      <c r="DB587">
        <v>0</v>
      </c>
    </row>
    <row r="588" spans="1:106" x14ac:dyDescent="0.2">
      <c r="A588">
        <f>ROW(Source!A149)</f>
        <v>149</v>
      </c>
      <c r="B588">
        <v>28925308</v>
      </c>
      <c r="C588">
        <v>28926054</v>
      </c>
      <c r="D588">
        <v>28336687</v>
      </c>
      <c r="E588">
        <v>1</v>
      </c>
      <c r="F588">
        <v>1</v>
      </c>
      <c r="G588">
        <v>1</v>
      </c>
      <c r="H588">
        <v>2</v>
      </c>
      <c r="I588" t="s">
        <v>479</v>
      </c>
      <c r="J588" t="s">
        <v>480</v>
      </c>
      <c r="K588" t="s">
        <v>481</v>
      </c>
      <c r="L588">
        <v>1368</v>
      </c>
      <c r="N588">
        <v>1011</v>
      </c>
      <c r="O588" t="s">
        <v>366</v>
      </c>
      <c r="P588" t="s">
        <v>366</v>
      </c>
      <c r="Q588">
        <v>1</v>
      </c>
      <c r="W588">
        <v>0</v>
      </c>
      <c r="X588">
        <v>1922779253</v>
      </c>
      <c r="Y588">
        <v>4.1040000000000001</v>
      </c>
      <c r="AA588">
        <v>0</v>
      </c>
      <c r="AB588">
        <v>871.56</v>
      </c>
      <c r="AC588">
        <v>219.75</v>
      </c>
      <c r="AD588">
        <v>0</v>
      </c>
      <c r="AE588">
        <v>0</v>
      </c>
      <c r="AF588">
        <v>113.19</v>
      </c>
      <c r="AG588">
        <v>11.84</v>
      </c>
      <c r="AH588">
        <v>0</v>
      </c>
      <c r="AI588">
        <v>1</v>
      </c>
      <c r="AJ588">
        <v>7.7</v>
      </c>
      <c r="AK588">
        <v>18.559999999999999</v>
      </c>
      <c r="AL588">
        <v>1</v>
      </c>
      <c r="AN588">
        <v>0</v>
      </c>
      <c r="AO588">
        <v>1</v>
      </c>
      <c r="AP588">
        <v>1</v>
      </c>
      <c r="AQ588">
        <v>0</v>
      </c>
      <c r="AR588">
        <v>0</v>
      </c>
      <c r="AS588" t="s">
        <v>719</v>
      </c>
      <c r="AT588">
        <v>3.42</v>
      </c>
      <c r="AU588" t="s">
        <v>744</v>
      </c>
      <c r="AV588">
        <v>0</v>
      </c>
      <c r="AW588">
        <v>2</v>
      </c>
      <c r="AX588">
        <v>28926076</v>
      </c>
      <c r="AY588">
        <v>1</v>
      </c>
      <c r="AZ588">
        <v>0</v>
      </c>
      <c r="BA588">
        <v>598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CX588">
        <f>Y588*Source!I149</f>
        <v>37.756799999999998</v>
      </c>
      <c r="CY588">
        <f t="shared" ref="CY588:CY595" si="126">AB588</f>
        <v>871.56</v>
      </c>
      <c r="CZ588">
        <f t="shared" ref="CZ588:CZ595" si="127">AF588</f>
        <v>113.19</v>
      </c>
      <c r="DA588">
        <f t="shared" ref="DA588:DA595" si="128">AJ588</f>
        <v>7.7</v>
      </c>
      <c r="DB588">
        <v>0</v>
      </c>
    </row>
    <row r="589" spans="1:106" x14ac:dyDescent="0.2">
      <c r="A589">
        <f>ROW(Source!A149)</f>
        <v>149</v>
      </c>
      <c r="B589">
        <v>28925308</v>
      </c>
      <c r="C589">
        <v>28926054</v>
      </c>
      <c r="D589">
        <v>28336862</v>
      </c>
      <c r="E589">
        <v>1</v>
      </c>
      <c r="F589">
        <v>1</v>
      </c>
      <c r="G589">
        <v>1</v>
      </c>
      <c r="H589">
        <v>2</v>
      </c>
      <c r="I589" t="s">
        <v>482</v>
      </c>
      <c r="J589" t="s">
        <v>483</v>
      </c>
      <c r="K589" t="s">
        <v>484</v>
      </c>
      <c r="L589">
        <v>1368</v>
      </c>
      <c r="N589">
        <v>1011</v>
      </c>
      <c r="O589" t="s">
        <v>366</v>
      </c>
      <c r="P589" t="s">
        <v>366</v>
      </c>
      <c r="Q589">
        <v>1</v>
      </c>
      <c r="W589">
        <v>0</v>
      </c>
      <c r="X589">
        <v>-1684488578</v>
      </c>
      <c r="Y589">
        <v>0.108</v>
      </c>
      <c r="AA589">
        <v>0</v>
      </c>
      <c r="AB589">
        <v>53.82</v>
      </c>
      <c r="AC589">
        <v>0</v>
      </c>
      <c r="AD589">
        <v>0</v>
      </c>
      <c r="AE589">
        <v>0</v>
      </c>
      <c r="AF589">
        <v>6.99</v>
      </c>
      <c r="AG589">
        <v>0</v>
      </c>
      <c r="AH589">
        <v>0</v>
      </c>
      <c r="AI589">
        <v>1</v>
      </c>
      <c r="AJ589">
        <v>7.7</v>
      </c>
      <c r="AK589">
        <v>18.559999999999999</v>
      </c>
      <c r="AL589">
        <v>1</v>
      </c>
      <c r="AN589">
        <v>0</v>
      </c>
      <c r="AO589">
        <v>1</v>
      </c>
      <c r="AP589">
        <v>1</v>
      </c>
      <c r="AQ589">
        <v>0</v>
      </c>
      <c r="AR589">
        <v>0</v>
      </c>
      <c r="AS589" t="s">
        <v>719</v>
      </c>
      <c r="AT589">
        <v>0.09</v>
      </c>
      <c r="AU589" t="s">
        <v>744</v>
      </c>
      <c r="AV589">
        <v>0</v>
      </c>
      <c r="AW589">
        <v>2</v>
      </c>
      <c r="AX589">
        <v>28926077</v>
      </c>
      <c r="AY589">
        <v>1</v>
      </c>
      <c r="AZ589">
        <v>0</v>
      </c>
      <c r="BA589">
        <v>599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CX589">
        <f>Y589*Source!I149</f>
        <v>0.99359999999999993</v>
      </c>
      <c r="CY589">
        <f t="shared" si="126"/>
        <v>53.82</v>
      </c>
      <c r="CZ589">
        <f t="shared" si="127"/>
        <v>6.99</v>
      </c>
      <c r="DA589">
        <f t="shared" si="128"/>
        <v>7.7</v>
      </c>
      <c r="DB589">
        <v>0</v>
      </c>
    </row>
    <row r="590" spans="1:106" x14ac:dyDescent="0.2">
      <c r="A590">
        <f>ROW(Source!A149)</f>
        <v>149</v>
      </c>
      <c r="B590">
        <v>28925308</v>
      </c>
      <c r="C590">
        <v>28926054</v>
      </c>
      <c r="D590">
        <v>28337603</v>
      </c>
      <c r="E590">
        <v>1</v>
      </c>
      <c r="F590">
        <v>1</v>
      </c>
      <c r="G590">
        <v>1</v>
      </c>
      <c r="H590">
        <v>2</v>
      </c>
      <c r="I590" t="s">
        <v>485</v>
      </c>
      <c r="J590" t="s">
        <v>486</v>
      </c>
      <c r="K590" t="s">
        <v>487</v>
      </c>
      <c r="L590">
        <v>1368</v>
      </c>
      <c r="N590">
        <v>1011</v>
      </c>
      <c r="O590" t="s">
        <v>366</v>
      </c>
      <c r="P590" t="s">
        <v>366</v>
      </c>
      <c r="Q590">
        <v>1</v>
      </c>
      <c r="W590">
        <v>0</v>
      </c>
      <c r="X590">
        <v>783996961</v>
      </c>
      <c r="Y590">
        <v>7.1999999999999995E-2</v>
      </c>
      <c r="AA590">
        <v>0</v>
      </c>
      <c r="AB590">
        <v>1207.21</v>
      </c>
      <c r="AC590">
        <v>234.41</v>
      </c>
      <c r="AD590">
        <v>0</v>
      </c>
      <c r="AE590">
        <v>0</v>
      </c>
      <c r="AF590">
        <v>156.78</v>
      </c>
      <c r="AG590">
        <v>12.63</v>
      </c>
      <c r="AH590">
        <v>0</v>
      </c>
      <c r="AI590">
        <v>1</v>
      </c>
      <c r="AJ590">
        <v>7.7</v>
      </c>
      <c r="AK590">
        <v>18.559999999999999</v>
      </c>
      <c r="AL590">
        <v>1</v>
      </c>
      <c r="AN590">
        <v>0</v>
      </c>
      <c r="AO590">
        <v>1</v>
      </c>
      <c r="AP590">
        <v>1</v>
      </c>
      <c r="AQ590">
        <v>0</v>
      </c>
      <c r="AR590">
        <v>0</v>
      </c>
      <c r="AS590" t="s">
        <v>719</v>
      </c>
      <c r="AT590">
        <v>0.06</v>
      </c>
      <c r="AU590" t="s">
        <v>744</v>
      </c>
      <c r="AV590">
        <v>0</v>
      </c>
      <c r="AW590">
        <v>2</v>
      </c>
      <c r="AX590">
        <v>28926078</v>
      </c>
      <c r="AY590">
        <v>1</v>
      </c>
      <c r="AZ590">
        <v>0</v>
      </c>
      <c r="BA590">
        <v>600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CX590">
        <f>Y590*Source!I149</f>
        <v>0.66239999999999988</v>
      </c>
      <c r="CY590">
        <f t="shared" si="126"/>
        <v>1207.21</v>
      </c>
      <c r="CZ590">
        <f t="shared" si="127"/>
        <v>156.78</v>
      </c>
      <c r="DA590">
        <f t="shared" si="128"/>
        <v>7.7</v>
      </c>
      <c r="DB590">
        <v>0</v>
      </c>
    </row>
    <row r="591" spans="1:106" x14ac:dyDescent="0.2">
      <c r="A591">
        <f>ROW(Source!A149)</f>
        <v>149</v>
      </c>
      <c r="B591">
        <v>28925308</v>
      </c>
      <c r="C591">
        <v>28926054</v>
      </c>
      <c r="D591">
        <v>28337857</v>
      </c>
      <c r="E591">
        <v>1</v>
      </c>
      <c r="F591">
        <v>1</v>
      </c>
      <c r="G591">
        <v>1</v>
      </c>
      <c r="H591">
        <v>2</v>
      </c>
      <c r="I591" t="s">
        <v>488</v>
      </c>
      <c r="J591" t="s">
        <v>489</v>
      </c>
      <c r="K591" t="s">
        <v>490</v>
      </c>
      <c r="L591">
        <v>1368</v>
      </c>
      <c r="N591">
        <v>1011</v>
      </c>
      <c r="O591" t="s">
        <v>366</v>
      </c>
      <c r="P591" t="s">
        <v>366</v>
      </c>
      <c r="Q591">
        <v>1</v>
      </c>
      <c r="W591">
        <v>0</v>
      </c>
      <c r="X591">
        <v>-2019686133</v>
      </c>
      <c r="Y591">
        <v>0.156</v>
      </c>
      <c r="AA591">
        <v>0</v>
      </c>
      <c r="AB591">
        <v>984.52</v>
      </c>
      <c r="AC591">
        <v>219.75</v>
      </c>
      <c r="AD591">
        <v>0</v>
      </c>
      <c r="AE591">
        <v>0</v>
      </c>
      <c r="AF591">
        <v>127.86</v>
      </c>
      <c r="AG591">
        <v>11.84</v>
      </c>
      <c r="AH591">
        <v>0</v>
      </c>
      <c r="AI591">
        <v>1</v>
      </c>
      <c r="AJ591">
        <v>7.7</v>
      </c>
      <c r="AK591">
        <v>18.559999999999999</v>
      </c>
      <c r="AL591">
        <v>1</v>
      </c>
      <c r="AN591">
        <v>0</v>
      </c>
      <c r="AO591">
        <v>1</v>
      </c>
      <c r="AP591">
        <v>1</v>
      </c>
      <c r="AQ591">
        <v>0</v>
      </c>
      <c r="AR591">
        <v>0</v>
      </c>
      <c r="AS591" t="s">
        <v>719</v>
      </c>
      <c r="AT591">
        <v>0.13</v>
      </c>
      <c r="AU591" t="s">
        <v>744</v>
      </c>
      <c r="AV591">
        <v>0</v>
      </c>
      <c r="AW591">
        <v>2</v>
      </c>
      <c r="AX591">
        <v>28926079</v>
      </c>
      <c r="AY591">
        <v>1</v>
      </c>
      <c r="AZ591">
        <v>0</v>
      </c>
      <c r="BA591">
        <v>601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0</v>
      </c>
      <c r="BL591">
        <v>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CX591">
        <f>Y591*Source!I149</f>
        <v>1.4351999999999998</v>
      </c>
      <c r="CY591">
        <f t="shared" si="126"/>
        <v>984.52</v>
      </c>
      <c r="CZ591">
        <f t="shared" si="127"/>
        <v>127.86</v>
      </c>
      <c r="DA591">
        <f t="shared" si="128"/>
        <v>7.7</v>
      </c>
      <c r="DB591">
        <v>0</v>
      </c>
    </row>
    <row r="592" spans="1:106" x14ac:dyDescent="0.2">
      <c r="A592">
        <f>ROW(Source!A149)</f>
        <v>149</v>
      </c>
      <c r="B592">
        <v>28925308</v>
      </c>
      <c r="C592">
        <v>28926054</v>
      </c>
      <c r="D592">
        <v>28337866</v>
      </c>
      <c r="E592">
        <v>1</v>
      </c>
      <c r="F592">
        <v>1</v>
      </c>
      <c r="G592">
        <v>1</v>
      </c>
      <c r="H592">
        <v>2</v>
      </c>
      <c r="I592" t="s">
        <v>491</v>
      </c>
      <c r="J592" t="s">
        <v>492</v>
      </c>
      <c r="K592" t="s">
        <v>493</v>
      </c>
      <c r="L592">
        <v>1368</v>
      </c>
      <c r="N592">
        <v>1011</v>
      </c>
      <c r="O592" t="s">
        <v>366</v>
      </c>
      <c r="P592" t="s">
        <v>366</v>
      </c>
      <c r="Q592">
        <v>1</v>
      </c>
      <c r="W592">
        <v>0</v>
      </c>
      <c r="X592">
        <v>1232549298</v>
      </c>
      <c r="Y592">
        <v>0.156</v>
      </c>
      <c r="AA592">
        <v>0</v>
      </c>
      <c r="AB592">
        <v>92.4</v>
      </c>
      <c r="AC592">
        <v>0</v>
      </c>
      <c r="AD592">
        <v>0</v>
      </c>
      <c r="AE592">
        <v>0</v>
      </c>
      <c r="AF592">
        <v>12</v>
      </c>
      <c r="AG592">
        <v>0</v>
      </c>
      <c r="AH592">
        <v>0</v>
      </c>
      <c r="AI592">
        <v>1</v>
      </c>
      <c r="AJ592">
        <v>7.7</v>
      </c>
      <c r="AK592">
        <v>18.559999999999999</v>
      </c>
      <c r="AL592">
        <v>1</v>
      </c>
      <c r="AN592">
        <v>0</v>
      </c>
      <c r="AO592">
        <v>1</v>
      </c>
      <c r="AP592">
        <v>1</v>
      </c>
      <c r="AQ592">
        <v>0</v>
      </c>
      <c r="AR592">
        <v>0</v>
      </c>
      <c r="AS592" t="s">
        <v>719</v>
      </c>
      <c r="AT592">
        <v>0.13</v>
      </c>
      <c r="AU592" t="s">
        <v>744</v>
      </c>
      <c r="AV592">
        <v>0</v>
      </c>
      <c r="AW592">
        <v>2</v>
      </c>
      <c r="AX592">
        <v>28926080</v>
      </c>
      <c r="AY592">
        <v>1</v>
      </c>
      <c r="AZ592">
        <v>0</v>
      </c>
      <c r="BA592">
        <v>602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CX592">
        <f>Y592*Source!I149</f>
        <v>1.4351999999999998</v>
      </c>
      <c r="CY592">
        <f t="shared" si="126"/>
        <v>92.4</v>
      </c>
      <c r="CZ592">
        <f t="shared" si="127"/>
        <v>12</v>
      </c>
      <c r="DA592">
        <f t="shared" si="128"/>
        <v>7.7</v>
      </c>
      <c r="DB592">
        <v>0</v>
      </c>
    </row>
    <row r="593" spans="1:106" x14ac:dyDescent="0.2">
      <c r="A593">
        <f>ROW(Source!A149)</f>
        <v>149</v>
      </c>
      <c r="B593">
        <v>28925308</v>
      </c>
      <c r="C593">
        <v>28926054</v>
      </c>
      <c r="D593">
        <v>28337996</v>
      </c>
      <c r="E593">
        <v>1</v>
      </c>
      <c r="F593">
        <v>1</v>
      </c>
      <c r="G593">
        <v>1</v>
      </c>
      <c r="H593">
        <v>2</v>
      </c>
      <c r="I593" t="s">
        <v>494</v>
      </c>
      <c r="J593" t="s">
        <v>495</v>
      </c>
      <c r="K593" t="s">
        <v>496</v>
      </c>
      <c r="L593">
        <v>1368</v>
      </c>
      <c r="N593">
        <v>1011</v>
      </c>
      <c r="O593" t="s">
        <v>366</v>
      </c>
      <c r="P593" t="s">
        <v>366</v>
      </c>
      <c r="Q593">
        <v>1</v>
      </c>
      <c r="W593">
        <v>0</v>
      </c>
      <c r="X593">
        <v>2006915083</v>
      </c>
      <c r="Y593">
        <v>0.13200000000000001</v>
      </c>
      <c r="AA593">
        <v>0</v>
      </c>
      <c r="AB593">
        <v>57.9</v>
      </c>
      <c r="AC593">
        <v>0</v>
      </c>
      <c r="AD593">
        <v>0</v>
      </c>
      <c r="AE593">
        <v>0</v>
      </c>
      <c r="AF593">
        <v>7.52</v>
      </c>
      <c r="AG593">
        <v>0</v>
      </c>
      <c r="AH593">
        <v>0</v>
      </c>
      <c r="AI593">
        <v>1</v>
      </c>
      <c r="AJ593">
        <v>7.7</v>
      </c>
      <c r="AK593">
        <v>18.559999999999999</v>
      </c>
      <c r="AL593">
        <v>1</v>
      </c>
      <c r="AN593">
        <v>0</v>
      </c>
      <c r="AO593">
        <v>1</v>
      </c>
      <c r="AP593">
        <v>1</v>
      </c>
      <c r="AQ593">
        <v>0</v>
      </c>
      <c r="AR593">
        <v>0</v>
      </c>
      <c r="AS593" t="s">
        <v>719</v>
      </c>
      <c r="AT593">
        <v>0.11</v>
      </c>
      <c r="AU593" t="s">
        <v>744</v>
      </c>
      <c r="AV593">
        <v>0</v>
      </c>
      <c r="AW593">
        <v>2</v>
      </c>
      <c r="AX593">
        <v>28926081</v>
      </c>
      <c r="AY593">
        <v>1</v>
      </c>
      <c r="AZ593">
        <v>0</v>
      </c>
      <c r="BA593">
        <v>603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CX593">
        <f>Y593*Source!I149</f>
        <v>1.2143999999999999</v>
      </c>
      <c r="CY593">
        <f t="shared" si="126"/>
        <v>57.9</v>
      </c>
      <c r="CZ593">
        <f t="shared" si="127"/>
        <v>7.52</v>
      </c>
      <c r="DA593">
        <f t="shared" si="128"/>
        <v>7.7</v>
      </c>
      <c r="DB593">
        <v>0</v>
      </c>
    </row>
    <row r="594" spans="1:106" x14ac:dyDescent="0.2">
      <c r="A594">
        <f>ROW(Source!A149)</f>
        <v>149</v>
      </c>
      <c r="B594">
        <v>28925308</v>
      </c>
      <c r="C594">
        <v>28926054</v>
      </c>
      <c r="D594">
        <v>28338136</v>
      </c>
      <c r="E594">
        <v>1</v>
      </c>
      <c r="F594">
        <v>1</v>
      </c>
      <c r="G594">
        <v>1</v>
      </c>
      <c r="H594">
        <v>2</v>
      </c>
      <c r="I594" t="s">
        <v>401</v>
      </c>
      <c r="J594" t="s">
        <v>402</v>
      </c>
      <c r="K594" t="s">
        <v>403</v>
      </c>
      <c r="L594">
        <v>1368</v>
      </c>
      <c r="N594">
        <v>1011</v>
      </c>
      <c r="O594" t="s">
        <v>366</v>
      </c>
      <c r="P594" t="s">
        <v>366</v>
      </c>
      <c r="Q594">
        <v>1</v>
      </c>
      <c r="W594">
        <v>0</v>
      </c>
      <c r="X594">
        <v>-1277097320</v>
      </c>
      <c r="Y594">
        <v>11.22</v>
      </c>
      <c r="AA594">
        <v>0</v>
      </c>
      <c r="AB594">
        <v>66.84</v>
      </c>
      <c r="AC594">
        <v>0</v>
      </c>
      <c r="AD594">
        <v>0</v>
      </c>
      <c r="AE594">
        <v>0</v>
      </c>
      <c r="AF594">
        <v>8.68</v>
      </c>
      <c r="AG594">
        <v>0</v>
      </c>
      <c r="AH594">
        <v>0</v>
      </c>
      <c r="AI594">
        <v>1</v>
      </c>
      <c r="AJ594">
        <v>7.7</v>
      </c>
      <c r="AK594">
        <v>18.559999999999999</v>
      </c>
      <c r="AL594">
        <v>1</v>
      </c>
      <c r="AN594">
        <v>0</v>
      </c>
      <c r="AO594">
        <v>1</v>
      </c>
      <c r="AP594">
        <v>1</v>
      </c>
      <c r="AQ594">
        <v>0</v>
      </c>
      <c r="AR594">
        <v>0</v>
      </c>
      <c r="AS594" t="s">
        <v>719</v>
      </c>
      <c r="AT594">
        <v>9.35</v>
      </c>
      <c r="AU594" t="s">
        <v>744</v>
      </c>
      <c r="AV594">
        <v>0</v>
      </c>
      <c r="AW594">
        <v>2</v>
      </c>
      <c r="AX594">
        <v>28926082</v>
      </c>
      <c r="AY594">
        <v>1</v>
      </c>
      <c r="AZ594">
        <v>0</v>
      </c>
      <c r="BA594">
        <v>604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CX594">
        <f>Y594*Source!I149</f>
        <v>103.224</v>
      </c>
      <c r="CY594">
        <f t="shared" si="126"/>
        <v>66.84</v>
      </c>
      <c r="CZ594">
        <f t="shared" si="127"/>
        <v>8.68</v>
      </c>
      <c r="DA594">
        <f t="shared" si="128"/>
        <v>7.7</v>
      </c>
      <c r="DB594">
        <v>0</v>
      </c>
    </row>
    <row r="595" spans="1:106" x14ac:dyDescent="0.2">
      <c r="A595">
        <f>ROW(Source!A149)</f>
        <v>149</v>
      </c>
      <c r="B595">
        <v>28925308</v>
      </c>
      <c r="C595">
        <v>28926054</v>
      </c>
      <c r="D595">
        <v>28338781</v>
      </c>
      <c r="E595">
        <v>1</v>
      </c>
      <c r="F595">
        <v>1</v>
      </c>
      <c r="G595">
        <v>1</v>
      </c>
      <c r="H595">
        <v>2</v>
      </c>
      <c r="I595" t="s">
        <v>497</v>
      </c>
      <c r="J595" t="s">
        <v>498</v>
      </c>
      <c r="K595" t="s">
        <v>499</v>
      </c>
      <c r="L595">
        <v>1368</v>
      </c>
      <c r="N595">
        <v>1011</v>
      </c>
      <c r="O595" t="s">
        <v>366</v>
      </c>
      <c r="P595" t="s">
        <v>366</v>
      </c>
      <c r="Q595">
        <v>1</v>
      </c>
      <c r="W595">
        <v>0</v>
      </c>
      <c r="X595">
        <v>1984034196</v>
      </c>
      <c r="Y595">
        <v>0.13200000000000001</v>
      </c>
      <c r="AA595">
        <v>0</v>
      </c>
      <c r="AB595">
        <v>142.37</v>
      </c>
      <c r="AC595">
        <v>188.01</v>
      </c>
      <c r="AD595">
        <v>0</v>
      </c>
      <c r="AE595">
        <v>0</v>
      </c>
      <c r="AF595">
        <v>18.489999999999998</v>
      </c>
      <c r="AG595">
        <v>10.130000000000001</v>
      </c>
      <c r="AH595">
        <v>0</v>
      </c>
      <c r="AI595">
        <v>1</v>
      </c>
      <c r="AJ595">
        <v>7.7</v>
      </c>
      <c r="AK595">
        <v>18.559999999999999</v>
      </c>
      <c r="AL595">
        <v>1</v>
      </c>
      <c r="AN595">
        <v>0</v>
      </c>
      <c r="AO595">
        <v>1</v>
      </c>
      <c r="AP595">
        <v>1</v>
      </c>
      <c r="AQ595">
        <v>0</v>
      </c>
      <c r="AR595">
        <v>0</v>
      </c>
      <c r="AS595" t="s">
        <v>719</v>
      </c>
      <c r="AT595">
        <v>0.11</v>
      </c>
      <c r="AU595" t="s">
        <v>744</v>
      </c>
      <c r="AV595">
        <v>0</v>
      </c>
      <c r="AW595">
        <v>2</v>
      </c>
      <c r="AX595">
        <v>28926083</v>
      </c>
      <c r="AY595">
        <v>1</v>
      </c>
      <c r="AZ595">
        <v>0</v>
      </c>
      <c r="BA595">
        <v>605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CX595">
        <f>Y595*Source!I149</f>
        <v>1.2143999999999999</v>
      </c>
      <c r="CY595">
        <f t="shared" si="126"/>
        <v>142.37</v>
      </c>
      <c r="CZ595">
        <f t="shared" si="127"/>
        <v>18.489999999999998</v>
      </c>
      <c r="DA595">
        <f t="shared" si="128"/>
        <v>7.7</v>
      </c>
      <c r="DB595">
        <v>0</v>
      </c>
    </row>
    <row r="596" spans="1:106" x14ac:dyDescent="0.2">
      <c r="A596">
        <f>ROW(Source!A149)</f>
        <v>149</v>
      </c>
      <c r="B596">
        <v>28925308</v>
      </c>
      <c r="C596">
        <v>28926054</v>
      </c>
      <c r="D596">
        <v>28251457</v>
      </c>
      <c r="E596">
        <v>1</v>
      </c>
      <c r="F596">
        <v>1</v>
      </c>
      <c r="G596">
        <v>1</v>
      </c>
      <c r="H596">
        <v>3</v>
      </c>
      <c r="I596" t="s">
        <v>500</v>
      </c>
      <c r="J596" t="s">
        <v>501</v>
      </c>
      <c r="K596" t="s">
        <v>502</v>
      </c>
      <c r="L596">
        <v>1339</v>
      </c>
      <c r="N596">
        <v>1007</v>
      </c>
      <c r="O596" t="s">
        <v>742</v>
      </c>
      <c r="P596" t="s">
        <v>742</v>
      </c>
      <c r="Q596">
        <v>1</v>
      </c>
      <c r="W596">
        <v>0</v>
      </c>
      <c r="X596">
        <v>-1718793076</v>
      </c>
      <c r="Y596">
        <v>0.61</v>
      </c>
      <c r="AA596">
        <v>121.97</v>
      </c>
      <c r="AB596">
        <v>0</v>
      </c>
      <c r="AC596">
        <v>0</v>
      </c>
      <c r="AD596">
        <v>0</v>
      </c>
      <c r="AE596">
        <v>23.41</v>
      </c>
      <c r="AF596">
        <v>0</v>
      </c>
      <c r="AG596">
        <v>0</v>
      </c>
      <c r="AH596">
        <v>0</v>
      </c>
      <c r="AI596">
        <v>5.21</v>
      </c>
      <c r="AJ596">
        <v>1</v>
      </c>
      <c r="AK596">
        <v>1</v>
      </c>
      <c r="AL596">
        <v>1</v>
      </c>
      <c r="AN596">
        <v>0</v>
      </c>
      <c r="AO596">
        <v>1</v>
      </c>
      <c r="AP596">
        <v>0</v>
      </c>
      <c r="AQ596">
        <v>0</v>
      </c>
      <c r="AR596">
        <v>0</v>
      </c>
      <c r="AS596" t="s">
        <v>719</v>
      </c>
      <c r="AT596">
        <v>0.61</v>
      </c>
      <c r="AU596" t="s">
        <v>719</v>
      </c>
      <c r="AV596">
        <v>0</v>
      </c>
      <c r="AW596">
        <v>2</v>
      </c>
      <c r="AX596">
        <v>28926084</v>
      </c>
      <c r="AY596">
        <v>1</v>
      </c>
      <c r="AZ596">
        <v>0</v>
      </c>
      <c r="BA596">
        <v>606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X596">
        <f>Y596*Source!I149</f>
        <v>5.6119999999999992</v>
      </c>
      <c r="CY596">
        <f t="shared" ref="CY596:CY604" si="129">AA596</f>
        <v>121.97</v>
      </c>
      <c r="CZ596">
        <f t="shared" ref="CZ596:CZ604" si="130">AE596</f>
        <v>23.41</v>
      </c>
      <c r="DA596">
        <f t="shared" ref="DA596:DA604" si="131">AI596</f>
        <v>5.21</v>
      </c>
      <c r="DB596">
        <v>0</v>
      </c>
    </row>
    <row r="597" spans="1:106" x14ac:dyDescent="0.2">
      <c r="A597">
        <f>ROW(Source!A149)</f>
        <v>149</v>
      </c>
      <c r="B597">
        <v>28925308</v>
      </c>
      <c r="C597">
        <v>28926054</v>
      </c>
      <c r="D597">
        <v>28251479</v>
      </c>
      <c r="E597">
        <v>1</v>
      </c>
      <c r="F597">
        <v>1</v>
      </c>
      <c r="G597">
        <v>1</v>
      </c>
      <c r="H597">
        <v>3</v>
      </c>
      <c r="I597" t="s">
        <v>503</v>
      </c>
      <c r="J597" t="s">
        <v>504</v>
      </c>
      <c r="K597" t="s">
        <v>505</v>
      </c>
      <c r="L597">
        <v>1339</v>
      </c>
      <c r="N597">
        <v>1007</v>
      </c>
      <c r="O597" t="s">
        <v>742</v>
      </c>
      <c r="P597" t="s">
        <v>742</v>
      </c>
      <c r="Q597">
        <v>1</v>
      </c>
      <c r="W597">
        <v>0</v>
      </c>
      <c r="X597">
        <v>1597319531</v>
      </c>
      <c r="Y597">
        <v>1.95</v>
      </c>
      <c r="AA597">
        <v>45.8</v>
      </c>
      <c r="AB597">
        <v>0</v>
      </c>
      <c r="AC597">
        <v>0</v>
      </c>
      <c r="AD597">
        <v>0</v>
      </c>
      <c r="AE597">
        <v>8.7899999999999991</v>
      </c>
      <c r="AF597">
        <v>0</v>
      </c>
      <c r="AG597">
        <v>0</v>
      </c>
      <c r="AH597">
        <v>0</v>
      </c>
      <c r="AI597">
        <v>5.21</v>
      </c>
      <c r="AJ597">
        <v>1</v>
      </c>
      <c r="AK597">
        <v>1</v>
      </c>
      <c r="AL597">
        <v>1</v>
      </c>
      <c r="AN597">
        <v>0</v>
      </c>
      <c r="AO597">
        <v>1</v>
      </c>
      <c r="AP597">
        <v>0</v>
      </c>
      <c r="AQ597">
        <v>0</v>
      </c>
      <c r="AR597">
        <v>0</v>
      </c>
      <c r="AS597" t="s">
        <v>719</v>
      </c>
      <c r="AT597">
        <v>1.95</v>
      </c>
      <c r="AU597" t="s">
        <v>719</v>
      </c>
      <c r="AV597">
        <v>0</v>
      </c>
      <c r="AW597">
        <v>2</v>
      </c>
      <c r="AX597">
        <v>28926085</v>
      </c>
      <c r="AY597">
        <v>1</v>
      </c>
      <c r="AZ597">
        <v>0</v>
      </c>
      <c r="BA597">
        <v>607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CX597">
        <f>Y597*Source!I149</f>
        <v>17.939999999999998</v>
      </c>
      <c r="CY597">
        <f t="shared" si="129"/>
        <v>45.8</v>
      </c>
      <c r="CZ597">
        <f t="shared" si="130"/>
        <v>8.7899999999999991</v>
      </c>
      <c r="DA597">
        <f t="shared" si="131"/>
        <v>5.21</v>
      </c>
      <c r="DB597">
        <v>0</v>
      </c>
    </row>
    <row r="598" spans="1:106" x14ac:dyDescent="0.2">
      <c r="A598">
        <f>ROW(Source!A149)</f>
        <v>149</v>
      </c>
      <c r="B598">
        <v>28925308</v>
      </c>
      <c r="C598">
        <v>28926054</v>
      </c>
      <c r="D598">
        <v>28251486</v>
      </c>
      <c r="E598">
        <v>1</v>
      </c>
      <c r="F598">
        <v>1</v>
      </c>
      <c r="G598">
        <v>1</v>
      </c>
      <c r="H598">
        <v>3</v>
      </c>
      <c r="I598" t="s">
        <v>506</v>
      </c>
      <c r="J598" t="s">
        <v>507</v>
      </c>
      <c r="K598" t="s">
        <v>508</v>
      </c>
      <c r="L598">
        <v>1346</v>
      </c>
      <c r="N598">
        <v>1009</v>
      </c>
      <c r="O598" t="s">
        <v>509</v>
      </c>
      <c r="P598" t="s">
        <v>509</v>
      </c>
      <c r="Q598">
        <v>1</v>
      </c>
      <c r="W598">
        <v>0</v>
      </c>
      <c r="X598">
        <v>-1411127917</v>
      </c>
      <c r="Y598">
        <v>0.55000000000000004</v>
      </c>
      <c r="AA598">
        <v>23.29</v>
      </c>
      <c r="AB598">
        <v>0</v>
      </c>
      <c r="AC598">
        <v>0</v>
      </c>
      <c r="AD598">
        <v>0</v>
      </c>
      <c r="AE598">
        <v>4.47</v>
      </c>
      <c r="AF598">
        <v>0</v>
      </c>
      <c r="AG598">
        <v>0</v>
      </c>
      <c r="AH598">
        <v>0</v>
      </c>
      <c r="AI598">
        <v>5.21</v>
      </c>
      <c r="AJ598">
        <v>1</v>
      </c>
      <c r="AK598">
        <v>1</v>
      </c>
      <c r="AL598">
        <v>1</v>
      </c>
      <c r="AN598">
        <v>0</v>
      </c>
      <c r="AO598">
        <v>1</v>
      </c>
      <c r="AP598">
        <v>0</v>
      </c>
      <c r="AQ598">
        <v>0</v>
      </c>
      <c r="AR598">
        <v>0</v>
      </c>
      <c r="AS598" t="s">
        <v>719</v>
      </c>
      <c r="AT598">
        <v>0.55000000000000004</v>
      </c>
      <c r="AU598" t="s">
        <v>719</v>
      </c>
      <c r="AV598">
        <v>0</v>
      </c>
      <c r="AW598">
        <v>2</v>
      </c>
      <c r="AX598">
        <v>28926086</v>
      </c>
      <c r="AY598">
        <v>1</v>
      </c>
      <c r="AZ598">
        <v>0</v>
      </c>
      <c r="BA598">
        <v>608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X598">
        <f>Y598*Source!I149</f>
        <v>5.0599999999999996</v>
      </c>
      <c r="CY598">
        <f t="shared" si="129"/>
        <v>23.29</v>
      </c>
      <c r="CZ598">
        <f t="shared" si="130"/>
        <v>4.47</v>
      </c>
      <c r="DA598">
        <f t="shared" si="131"/>
        <v>5.21</v>
      </c>
      <c r="DB598">
        <v>0</v>
      </c>
    </row>
    <row r="599" spans="1:106" x14ac:dyDescent="0.2">
      <c r="A599">
        <f>ROW(Source!A149)</f>
        <v>149</v>
      </c>
      <c r="B599">
        <v>28925308</v>
      </c>
      <c r="C599">
        <v>28926054</v>
      </c>
      <c r="D599">
        <v>28254721</v>
      </c>
      <c r="E599">
        <v>1</v>
      </c>
      <c r="F599">
        <v>1</v>
      </c>
      <c r="G599">
        <v>1</v>
      </c>
      <c r="H599">
        <v>3</v>
      </c>
      <c r="I599" t="s">
        <v>510</v>
      </c>
      <c r="J599" t="s">
        <v>511</v>
      </c>
      <c r="K599" t="s">
        <v>512</v>
      </c>
      <c r="L599">
        <v>1348</v>
      </c>
      <c r="N599">
        <v>1009</v>
      </c>
      <c r="O599" t="s">
        <v>61</v>
      </c>
      <c r="P599" t="s">
        <v>61</v>
      </c>
      <c r="Q599">
        <v>1000</v>
      </c>
      <c r="W599">
        <v>0</v>
      </c>
      <c r="X599">
        <v>-1204589871</v>
      </c>
      <c r="Y599">
        <v>1.1999999999999999E-3</v>
      </c>
      <c r="AA599">
        <v>66815.539999999994</v>
      </c>
      <c r="AB599">
        <v>0</v>
      </c>
      <c r="AC599">
        <v>0</v>
      </c>
      <c r="AD599">
        <v>0</v>
      </c>
      <c r="AE599">
        <v>12824.48</v>
      </c>
      <c r="AF599">
        <v>0</v>
      </c>
      <c r="AG599">
        <v>0</v>
      </c>
      <c r="AH599">
        <v>0</v>
      </c>
      <c r="AI599">
        <v>5.21</v>
      </c>
      <c r="AJ599">
        <v>1</v>
      </c>
      <c r="AK599">
        <v>1</v>
      </c>
      <c r="AL599">
        <v>1</v>
      </c>
      <c r="AN599">
        <v>0</v>
      </c>
      <c r="AO599">
        <v>1</v>
      </c>
      <c r="AP599">
        <v>0</v>
      </c>
      <c r="AQ599">
        <v>0</v>
      </c>
      <c r="AR599">
        <v>0</v>
      </c>
      <c r="AS599" t="s">
        <v>719</v>
      </c>
      <c r="AT599">
        <v>1.1999999999999999E-3</v>
      </c>
      <c r="AU599" t="s">
        <v>719</v>
      </c>
      <c r="AV599">
        <v>0</v>
      </c>
      <c r="AW599">
        <v>2</v>
      </c>
      <c r="AX599">
        <v>28926087</v>
      </c>
      <c r="AY599">
        <v>1</v>
      </c>
      <c r="AZ599">
        <v>0</v>
      </c>
      <c r="BA599">
        <v>609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0</v>
      </c>
      <c r="BL599">
        <v>0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CX599">
        <f>Y599*Source!I149</f>
        <v>1.1039999999999998E-2</v>
      </c>
      <c r="CY599">
        <f t="shared" si="129"/>
        <v>66815.539999999994</v>
      </c>
      <c r="CZ599">
        <f t="shared" si="130"/>
        <v>12824.48</v>
      </c>
      <c r="DA599">
        <f t="shared" si="131"/>
        <v>5.21</v>
      </c>
      <c r="DB599">
        <v>0</v>
      </c>
    </row>
    <row r="600" spans="1:106" x14ac:dyDescent="0.2">
      <c r="A600">
        <f>ROW(Source!A149)</f>
        <v>149</v>
      </c>
      <c r="B600">
        <v>28925308</v>
      </c>
      <c r="C600">
        <v>28926054</v>
      </c>
      <c r="D600">
        <v>28276411</v>
      </c>
      <c r="E600">
        <v>1</v>
      </c>
      <c r="F600">
        <v>1</v>
      </c>
      <c r="G600">
        <v>1</v>
      </c>
      <c r="H600">
        <v>3</v>
      </c>
      <c r="I600" t="s">
        <v>513</v>
      </c>
      <c r="J600" t="s">
        <v>514</v>
      </c>
      <c r="K600" t="s">
        <v>515</v>
      </c>
      <c r="L600">
        <v>1348</v>
      </c>
      <c r="N600">
        <v>1009</v>
      </c>
      <c r="O600" t="s">
        <v>61</v>
      </c>
      <c r="P600" t="s">
        <v>61</v>
      </c>
      <c r="Q600">
        <v>1000</v>
      </c>
      <c r="W600">
        <v>0</v>
      </c>
      <c r="X600">
        <v>-1377340231</v>
      </c>
      <c r="Y600">
        <v>0.01</v>
      </c>
      <c r="AA600">
        <v>53016.07</v>
      </c>
      <c r="AB600">
        <v>0</v>
      </c>
      <c r="AC600">
        <v>0</v>
      </c>
      <c r="AD600">
        <v>0</v>
      </c>
      <c r="AE600">
        <v>10175.83</v>
      </c>
      <c r="AF600">
        <v>0</v>
      </c>
      <c r="AG600">
        <v>0</v>
      </c>
      <c r="AH600">
        <v>0</v>
      </c>
      <c r="AI600">
        <v>5.21</v>
      </c>
      <c r="AJ600">
        <v>1</v>
      </c>
      <c r="AK600">
        <v>1</v>
      </c>
      <c r="AL600">
        <v>1</v>
      </c>
      <c r="AN600">
        <v>0</v>
      </c>
      <c r="AO600">
        <v>1</v>
      </c>
      <c r="AP600">
        <v>0</v>
      </c>
      <c r="AQ600">
        <v>0</v>
      </c>
      <c r="AR600">
        <v>0</v>
      </c>
      <c r="AS600" t="s">
        <v>719</v>
      </c>
      <c r="AT600">
        <v>0.01</v>
      </c>
      <c r="AU600" t="s">
        <v>719</v>
      </c>
      <c r="AV600">
        <v>0</v>
      </c>
      <c r="AW600">
        <v>2</v>
      </c>
      <c r="AX600">
        <v>28926088</v>
      </c>
      <c r="AY600">
        <v>1</v>
      </c>
      <c r="AZ600">
        <v>0</v>
      </c>
      <c r="BA600">
        <v>610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0</v>
      </c>
      <c r="BL600">
        <v>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CX600">
        <f>Y600*Source!I149</f>
        <v>9.1999999999999998E-2</v>
      </c>
      <c r="CY600">
        <f t="shared" si="129"/>
        <v>53016.07</v>
      </c>
      <c r="CZ600">
        <f t="shared" si="130"/>
        <v>10175.83</v>
      </c>
      <c r="DA600">
        <f t="shared" si="131"/>
        <v>5.21</v>
      </c>
      <c r="DB600">
        <v>0</v>
      </c>
    </row>
    <row r="601" spans="1:106" x14ac:dyDescent="0.2">
      <c r="A601">
        <f>ROW(Source!A149)</f>
        <v>149</v>
      </c>
      <c r="B601">
        <v>28925308</v>
      </c>
      <c r="C601">
        <v>28926054</v>
      </c>
      <c r="D601">
        <v>28279355</v>
      </c>
      <c r="E601">
        <v>1</v>
      </c>
      <c r="F601">
        <v>1</v>
      </c>
      <c r="G601">
        <v>1</v>
      </c>
      <c r="H601">
        <v>3</v>
      </c>
      <c r="I601" t="s">
        <v>516</v>
      </c>
      <c r="J601" t="s">
        <v>517</v>
      </c>
      <c r="K601" t="s">
        <v>526</v>
      </c>
      <c r="L601">
        <v>1348</v>
      </c>
      <c r="N601">
        <v>1009</v>
      </c>
      <c r="O601" t="s">
        <v>61</v>
      </c>
      <c r="P601" t="s">
        <v>61</v>
      </c>
      <c r="Q601">
        <v>1000</v>
      </c>
      <c r="W601">
        <v>0</v>
      </c>
      <c r="X601">
        <v>-1448781914</v>
      </c>
      <c r="Y601">
        <v>0.01</v>
      </c>
      <c r="AA601">
        <v>38757.61</v>
      </c>
      <c r="AB601">
        <v>0</v>
      </c>
      <c r="AC601">
        <v>0</v>
      </c>
      <c r="AD601">
        <v>0</v>
      </c>
      <c r="AE601">
        <v>7439.08</v>
      </c>
      <c r="AF601">
        <v>0</v>
      </c>
      <c r="AG601">
        <v>0</v>
      </c>
      <c r="AH601">
        <v>0</v>
      </c>
      <c r="AI601">
        <v>5.21</v>
      </c>
      <c r="AJ601">
        <v>1</v>
      </c>
      <c r="AK601">
        <v>1</v>
      </c>
      <c r="AL601">
        <v>1</v>
      </c>
      <c r="AN601">
        <v>0</v>
      </c>
      <c r="AO601">
        <v>1</v>
      </c>
      <c r="AP601">
        <v>0</v>
      </c>
      <c r="AQ601">
        <v>0</v>
      </c>
      <c r="AR601">
        <v>0</v>
      </c>
      <c r="AS601" t="s">
        <v>719</v>
      </c>
      <c r="AT601">
        <v>0.01</v>
      </c>
      <c r="AU601" t="s">
        <v>719</v>
      </c>
      <c r="AV601">
        <v>0</v>
      </c>
      <c r="AW601">
        <v>2</v>
      </c>
      <c r="AX601">
        <v>28926089</v>
      </c>
      <c r="AY601">
        <v>1</v>
      </c>
      <c r="AZ601">
        <v>0</v>
      </c>
      <c r="BA601">
        <v>611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0</v>
      </c>
      <c r="BL601">
        <v>0</v>
      </c>
      <c r="BM601">
        <v>0</v>
      </c>
      <c r="BN601">
        <v>0</v>
      </c>
      <c r="BO601">
        <v>0</v>
      </c>
      <c r="BP601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CX601">
        <f>Y601*Source!I149</f>
        <v>9.1999999999999998E-2</v>
      </c>
      <c r="CY601">
        <f t="shared" si="129"/>
        <v>38757.61</v>
      </c>
      <c r="CZ601">
        <f t="shared" si="130"/>
        <v>7439.08</v>
      </c>
      <c r="DA601">
        <f t="shared" si="131"/>
        <v>5.21</v>
      </c>
      <c r="DB601">
        <v>0</v>
      </c>
    </row>
    <row r="602" spans="1:106" x14ac:dyDescent="0.2">
      <c r="A602">
        <f>ROW(Source!A149)</f>
        <v>149</v>
      </c>
      <c r="B602">
        <v>28925308</v>
      </c>
      <c r="C602">
        <v>28926054</v>
      </c>
      <c r="D602">
        <v>28279427</v>
      </c>
      <c r="E602">
        <v>1</v>
      </c>
      <c r="F602">
        <v>1</v>
      </c>
      <c r="G602">
        <v>1</v>
      </c>
      <c r="H602">
        <v>3</v>
      </c>
      <c r="I602" t="s">
        <v>527</v>
      </c>
      <c r="J602" t="s">
        <v>528</v>
      </c>
      <c r="K602" t="s">
        <v>529</v>
      </c>
      <c r="L602">
        <v>1348</v>
      </c>
      <c r="N602">
        <v>1009</v>
      </c>
      <c r="O602" t="s">
        <v>61</v>
      </c>
      <c r="P602" t="s">
        <v>61</v>
      </c>
      <c r="Q602">
        <v>1000</v>
      </c>
      <c r="W602">
        <v>0</v>
      </c>
      <c r="X602">
        <v>-1728450025</v>
      </c>
      <c r="Y602">
        <v>0.01</v>
      </c>
      <c r="AA602">
        <v>27837.55</v>
      </c>
      <c r="AB602">
        <v>0</v>
      </c>
      <c r="AC602">
        <v>0</v>
      </c>
      <c r="AD602">
        <v>0</v>
      </c>
      <c r="AE602">
        <v>5343.1</v>
      </c>
      <c r="AF602">
        <v>0</v>
      </c>
      <c r="AG602">
        <v>0</v>
      </c>
      <c r="AH602">
        <v>0</v>
      </c>
      <c r="AI602">
        <v>5.21</v>
      </c>
      <c r="AJ602">
        <v>1</v>
      </c>
      <c r="AK602">
        <v>1</v>
      </c>
      <c r="AL602">
        <v>1</v>
      </c>
      <c r="AN602">
        <v>0</v>
      </c>
      <c r="AO602">
        <v>1</v>
      </c>
      <c r="AP602">
        <v>0</v>
      </c>
      <c r="AQ602">
        <v>0</v>
      </c>
      <c r="AR602">
        <v>0</v>
      </c>
      <c r="AS602" t="s">
        <v>719</v>
      </c>
      <c r="AT602">
        <v>0.01</v>
      </c>
      <c r="AU602" t="s">
        <v>719</v>
      </c>
      <c r="AV602">
        <v>0</v>
      </c>
      <c r="AW602">
        <v>2</v>
      </c>
      <c r="AX602">
        <v>28926090</v>
      </c>
      <c r="AY602">
        <v>1</v>
      </c>
      <c r="AZ602">
        <v>0</v>
      </c>
      <c r="BA602">
        <v>612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CX602">
        <f>Y602*Source!I149</f>
        <v>9.1999999999999998E-2</v>
      </c>
      <c r="CY602">
        <f t="shared" si="129"/>
        <v>27837.55</v>
      </c>
      <c r="CZ602">
        <f t="shared" si="130"/>
        <v>5343.1</v>
      </c>
      <c r="DA602">
        <f t="shared" si="131"/>
        <v>5.21</v>
      </c>
      <c r="DB602">
        <v>0</v>
      </c>
    </row>
    <row r="603" spans="1:106" x14ac:dyDescent="0.2">
      <c r="A603">
        <f>ROW(Source!A149)</f>
        <v>149</v>
      </c>
      <c r="B603">
        <v>28925308</v>
      </c>
      <c r="C603">
        <v>28926054</v>
      </c>
      <c r="D603">
        <v>28324742</v>
      </c>
      <c r="E603">
        <v>1</v>
      </c>
      <c r="F603">
        <v>1</v>
      </c>
      <c r="G603">
        <v>1</v>
      </c>
      <c r="H603">
        <v>3</v>
      </c>
      <c r="I603" t="s">
        <v>530</v>
      </c>
      <c r="J603" t="s">
        <v>531</v>
      </c>
      <c r="K603" t="s">
        <v>532</v>
      </c>
      <c r="L603">
        <v>1354</v>
      </c>
      <c r="N603">
        <v>1010</v>
      </c>
      <c r="O603" t="s">
        <v>106</v>
      </c>
      <c r="P603" t="s">
        <v>106</v>
      </c>
      <c r="Q603">
        <v>1</v>
      </c>
      <c r="W603">
        <v>0</v>
      </c>
      <c r="X603">
        <v>576468319</v>
      </c>
      <c r="Y603">
        <v>1</v>
      </c>
      <c r="AA603">
        <v>265.35000000000002</v>
      </c>
      <c r="AB603">
        <v>0</v>
      </c>
      <c r="AC603">
        <v>0</v>
      </c>
      <c r="AD603">
        <v>0</v>
      </c>
      <c r="AE603">
        <v>50.93</v>
      </c>
      <c r="AF603">
        <v>0</v>
      </c>
      <c r="AG603">
        <v>0</v>
      </c>
      <c r="AH603">
        <v>0</v>
      </c>
      <c r="AI603">
        <v>5.21</v>
      </c>
      <c r="AJ603">
        <v>1</v>
      </c>
      <c r="AK603">
        <v>1</v>
      </c>
      <c r="AL603">
        <v>1</v>
      </c>
      <c r="AN603">
        <v>0</v>
      </c>
      <c r="AO603">
        <v>1</v>
      </c>
      <c r="AP603">
        <v>0</v>
      </c>
      <c r="AQ603">
        <v>0</v>
      </c>
      <c r="AR603">
        <v>0</v>
      </c>
      <c r="AS603" t="s">
        <v>719</v>
      </c>
      <c r="AT603">
        <v>1</v>
      </c>
      <c r="AU603" t="s">
        <v>719</v>
      </c>
      <c r="AV603">
        <v>0</v>
      </c>
      <c r="AW603">
        <v>2</v>
      </c>
      <c r="AX603">
        <v>28926091</v>
      </c>
      <c r="AY603">
        <v>1</v>
      </c>
      <c r="AZ603">
        <v>0</v>
      </c>
      <c r="BA603">
        <v>613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0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CX603">
        <f>Y603*Source!I149</f>
        <v>9.1999999999999993</v>
      </c>
      <c r="CY603">
        <f t="shared" si="129"/>
        <v>265.35000000000002</v>
      </c>
      <c r="CZ603">
        <f t="shared" si="130"/>
        <v>50.93</v>
      </c>
      <c r="DA603">
        <f t="shared" si="131"/>
        <v>5.21</v>
      </c>
      <c r="DB603">
        <v>0</v>
      </c>
    </row>
    <row r="604" spans="1:106" x14ac:dyDescent="0.2">
      <c r="A604">
        <f>ROW(Source!A149)</f>
        <v>149</v>
      </c>
      <c r="B604">
        <v>28925308</v>
      </c>
      <c r="C604">
        <v>28926054</v>
      </c>
      <c r="D604">
        <v>28247531</v>
      </c>
      <c r="E604">
        <v>21</v>
      </c>
      <c r="F604">
        <v>1</v>
      </c>
      <c r="G604">
        <v>1</v>
      </c>
      <c r="H604">
        <v>3</v>
      </c>
      <c r="I604" t="s">
        <v>533</v>
      </c>
      <c r="J604" t="s">
        <v>719</v>
      </c>
      <c r="K604" t="s">
        <v>534</v>
      </c>
      <c r="L604">
        <v>1374</v>
      </c>
      <c r="N604">
        <v>1013</v>
      </c>
      <c r="O604" t="s">
        <v>535</v>
      </c>
      <c r="P604" t="s">
        <v>535</v>
      </c>
      <c r="Q604">
        <v>1</v>
      </c>
      <c r="W604">
        <v>0</v>
      </c>
      <c r="X604">
        <v>-1731369543</v>
      </c>
      <c r="Y604">
        <v>8.09</v>
      </c>
      <c r="AA604">
        <v>1</v>
      </c>
      <c r="AB604">
        <v>0</v>
      </c>
      <c r="AC604">
        <v>0</v>
      </c>
      <c r="AD604">
        <v>0</v>
      </c>
      <c r="AE604">
        <v>1</v>
      </c>
      <c r="AF604">
        <v>0</v>
      </c>
      <c r="AG604">
        <v>0</v>
      </c>
      <c r="AH604">
        <v>0</v>
      </c>
      <c r="AI604">
        <v>1</v>
      </c>
      <c r="AJ604">
        <v>1</v>
      </c>
      <c r="AK604">
        <v>1</v>
      </c>
      <c r="AL604">
        <v>1</v>
      </c>
      <c r="AN604">
        <v>0</v>
      </c>
      <c r="AO604">
        <v>1</v>
      </c>
      <c r="AP604">
        <v>0</v>
      </c>
      <c r="AQ604">
        <v>0</v>
      </c>
      <c r="AR604">
        <v>0</v>
      </c>
      <c r="AS604" t="s">
        <v>719</v>
      </c>
      <c r="AT604">
        <v>8.09</v>
      </c>
      <c r="AU604" t="s">
        <v>719</v>
      </c>
      <c r="AV604">
        <v>0</v>
      </c>
      <c r="AW604">
        <v>2</v>
      </c>
      <c r="AX604">
        <v>28926092</v>
      </c>
      <c r="AY604">
        <v>1</v>
      </c>
      <c r="AZ604">
        <v>0</v>
      </c>
      <c r="BA604">
        <v>614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0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CX604">
        <f>Y604*Source!I149</f>
        <v>74.427999999999997</v>
      </c>
      <c r="CY604">
        <f t="shared" si="129"/>
        <v>1</v>
      </c>
      <c r="CZ604">
        <f t="shared" si="130"/>
        <v>1</v>
      </c>
      <c r="DA604">
        <f t="shared" si="131"/>
        <v>1</v>
      </c>
      <c r="DB604">
        <v>0</v>
      </c>
    </row>
    <row r="605" spans="1:106" x14ac:dyDescent="0.2">
      <c r="A605">
        <f>ROW(Source!A150)</f>
        <v>150</v>
      </c>
      <c r="B605">
        <v>28925307</v>
      </c>
      <c r="C605">
        <v>28926093</v>
      </c>
      <c r="D605">
        <v>28425676</v>
      </c>
      <c r="E605">
        <v>1</v>
      </c>
      <c r="F605">
        <v>1</v>
      </c>
      <c r="G605">
        <v>1</v>
      </c>
      <c r="H605">
        <v>1</v>
      </c>
      <c r="I605" t="s">
        <v>536</v>
      </c>
      <c r="J605" t="s">
        <v>719</v>
      </c>
      <c r="K605" t="s">
        <v>537</v>
      </c>
      <c r="L605">
        <v>1191</v>
      </c>
      <c r="N605">
        <v>1013</v>
      </c>
      <c r="O605" t="s">
        <v>360</v>
      </c>
      <c r="P605" t="s">
        <v>360</v>
      </c>
      <c r="Q605">
        <v>1</v>
      </c>
      <c r="W605">
        <v>0</v>
      </c>
      <c r="X605">
        <v>-1853062777</v>
      </c>
      <c r="Y605">
        <v>22.2</v>
      </c>
      <c r="AA605">
        <v>0</v>
      </c>
      <c r="AB605">
        <v>0</v>
      </c>
      <c r="AC605">
        <v>0</v>
      </c>
      <c r="AD605">
        <v>8.59</v>
      </c>
      <c r="AE605">
        <v>0</v>
      </c>
      <c r="AF605">
        <v>0</v>
      </c>
      <c r="AG605">
        <v>0</v>
      </c>
      <c r="AH605">
        <v>8.59</v>
      </c>
      <c r="AI605">
        <v>1</v>
      </c>
      <c r="AJ605">
        <v>1</v>
      </c>
      <c r="AK605">
        <v>1</v>
      </c>
      <c r="AL605">
        <v>1</v>
      </c>
      <c r="AN605">
        <v>0</v>
      </c>
      <c r="AO605">
        <v>1</v>
      </c>
      <c r="AP605">
        <v>1</v>
      </c>
      <c r="AQ605">
        <v>0</v>
      </c>
      <c r="AR605">
        <v>0</v>
      </c>
      <c r="AS605" t="s">
        <v>719</v>
      </c>
      <c r="AT605">
        <v>18.5</v>
      </c>
      <c r="AU605" t="s">
        <v>744</v>
      </c>
      <c r="AV605">
        <v>1</v>
      </c>
      <c r="AW605">
        <v>2</v>
      </c>
      <c r="AX605">
        <v>28926111</v>
      </c>
      <c r="AY605">
        <v>1</v>
      </c>
      <c r="AZ605">
        <v>0</v>
      </c>
      <c r="BA605">
        <v>615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0</v>
      </c>
      <c r="BQ605">
        <v>0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CX605">
        <f>Y605*Source!I150</f>
        <v>75.47999999999999</v>
      </c>
      <c r="CY605">
        <f>AD605</f>
        <v>8.59</v>
      </c>
      <c r="CZ605">
        <f>AH605</f>
        <v>8.59</v>
      </c>
      <c r="DA605">
        <f>AL605</f>
        <v>1</v>
      </c>
      <c r="DB605">
        <v>0</v>
      </c>
    </row>
    <row r="606" spans="1:106" x14ac:dyDescent="0.2">
      <c r="A606">
        <f>ROW(Source!A150)</f>
        <v>150</v>
      </c>
      <c r="B606">
        <v>28925307</v>
      </c>
      <c r="C606">
        <v>28926093</v>
      </c>
      <c r="D606">
        <v>28419515</v>
      </c>
      <c r="E606">
        <v>1</v>
      </c>
      <c r="F606">
        <v>1</v>
      </c>
      <c r="G606">
        <v>1</v>
      </c>
      <c r="H606">
        <v>1</v>
      </c>
      <c r="I606" t="s">
        <v>361</v>
      </c>
      <c r="J606" t="s">
        <v>719</v>
      </c>
      <c r="K606" t="s">
        <v>362</v>
      </c>
      <c r="L606">
        <v>1191</v>
      </c>
      <c r="N606">
        <v>1013</v>
      </c>
      <c r="O606" t="s">
        <v>360</v>
      </c>
      <c r="P606" t="s">
        <v>360</v>
      </c>
      <c r="Q606">
        <v>1</v>
      </c>
      <c r="W606">
        <v>0</v>
      </c>
      <c r="X606">
        <v>-383101862</v>
      </c>
      <c r="Y606">
        <v>2.95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1</v>
      </c>
      <c r="AJ606">
        <v>1</v>
      </c>
      <c r="AK606">
        <v>1</v>
      </c>
      <c r="AL606">
        <v>1</v>
      </c>
      <c r="AN606">
        <v>0</v>
      </c>
      <c r="AO606">
        <v>1</v>
      </c>
      <c r="AP606">
        <v>0</v>
      </c>
      <c r="AQ606">
        <v>0</v>
      </c>
      <c r="AR606">
        <v>0</v>
      </c>
      <c r="AS606" t="s">
        <v>719</v>
      </c>
      <c r="AT606">
        <v>2.95</v>
      </c>
      <c r="AU606" t="s">
        <v>719</v>
      </c>
      <c r="AV606">
        <v>2</v>
      </c>
      <c r="AW606">
        <v>2</v>
      </c>
      <c r="AX606">
        <v>28926112</v>
      </c>
      <c r="AY606">
        <v>1</v>
      </c>
      <c r="AZ606">
        <v>2048</v>
      </c>
      <c r="BA606">
        <v>616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CX606">
        <f>Y606*Source!I150</f>
        <v>10.030000000000001</v>
      </c>
      <c r="CY606">
        <f>AD606</f>
        <v>0</v>
      </c>
      <c r="CZ606">
        <f>AH606</f>
        <v>0</v>
      </c>
      <c r="DA606">
        <f>AL606</f>
        <v>1</v>
      </c>
      <c r="DB606">
        <v>0</v>
      </c>
    </row>
    <row r="607" spans="1:106" x14ac:dyDescent="0.2">
      <c r="A607">
        <f>ROW(Source!A150)</f>
        <v>150</v>
      </c>
      <c r="B607">
        <v>28925307</v>
      </c>
      <c r="C607">
        <v>28926093</v>
      </c>
      <c r="D607">
        <v>28336687</v>
      </c>
      <c r="E607">
        <v>1</v>
      </c>
      <c r="F607">
        <v>1</v>
      </c>
      <c r="G607">
        <v>1</v>
      </c>
      <c r="H607">
        <v>2</v>
      </c>
      <c r="I607" t="s">
        <v>479</v>
      </c>
      <c r="J607" t="s">
        <v>480</v>
      </c>
      <c r="K607" t="s">
        <v>481</v>
      </c>
      <c r="L607">
        <v>1368</v>
      </c>
      <c r="N607">
        <v>1011</v>
      </c>
      <c r="O607" t="s">
        <v>366</v>
      </c>
      <c r="P607" t="s">
        <v>366</v>
      </c>
      <c r="Q607">
        <v>1</v>
      </c>
      <c r="W607">
        <v>0</v>
      </c>
      <c r="X607">
        <v>1922779253</v>
      </c>
      <c r="Y607">
        <v>3.2759999999999998</v>
      </c>
      <c r="AA607">
        <v>0</v>
      </c>
      <c r="AB607">
        <v>113.19</v>
      </c>
      <c r="AC607">
        <v>11.84</v>
      </c>
      <c r="AD607">
        <v>0</v>
      </c>
      <c r="AE607">
        <v>0</v>
      </c>
      <c r="AF607">
        <v>113.19</v>
      </c>
      <c r="AG607">
        <v>11.84</v>
      </c>
      <c r="AH607">
        <v>0</v>
      </c>
      <c r="AI607">
        <v>1</v>
      </c>
      <c r="AJ607">
        <v>1</v>
      </c>
      <c r="AK607">
        <v>1</v>
      </c>
      <c r="AL607">
        <v>1</v>
      </c>
      <c r="AN607">
        <v>0</v>
      </c>
      <c r="AO607">
        <v>1</v>
      </c>
      <c r="AP607">
        <v>1</v>
      </c>
      <c r="AQ607">
        <v>0</v>
      </c>
      <c r="AR607">
        <v>0</v>
      </c>
      <c r="AS607" t="s">
        <v>719</v>
      </c>
      <c r="AT607">
        <v>2.73</v>
      </c>
      <c r="AU607" t="s">
        <v>744</v>
      </c>
      <c r="AV607">
        <v>0</v>
      </c>
      <c r="AW607">
        <v>2</v>
      </c>
      <c r="AX607">
        <v>28926113</v>
      </c>
      <c r="AY607">
        <v>1</v>
      </c>
      <c r="AZ607">
        <v>0</v>
      </c>
      <c r="BA607">
        <v>617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X607">
        <f>Y607*Source!I150</f>
        <v>11.138399999999999</v>
      </c>
      <c r="CY607">
        <f t="shared" ref="CY607:CY612" si="132">AB607</f>
        <v>113.19</v>
      </c>
      <c r="CZ607">
        <f t="shared" ref="CZ607:CZ612" si="133">AF607</f>
        <v>113.19</v>
      </c>
      <c r="DA607">
        <f t="shared" ref="DA607:DA612" si="134">AJ607</f>
        <v>1</v>
      </c>
      <c r="DB607">
        <v>0</v>
      </c>
    </row>
    <row r="608" spans="1:106" x14ac:dyDescent="0.2">
      <c r="A608">
        <f>ROW(Source!A150)</f>
        <v>150</v>
      </c>
      <c r="B608">
        <v>28925307</v>
      </c>
      <c r="C608">
        <v>28926093</v>
      </c>
      <c r="D608">
        <v>28337857</v>
      </c>
      <c r="E608">
        <v>1</v>
      </c>
      <c r="F608">
        <v>1</v>
      </c>
      <c r="G608">
        <v>1</v>
      </c>
      <c r="H608">
        <v>2</v>
      </c>
      <c r="I608" t="s">
        <v>488</v>
      </c>
      <c r="J608" t="s">
        <v>489</v>
      </c>
      <c r="K608" t="s">
        <v>490</v>
      </c>
      <c r="L608">
        <v>1368</v>
      </c>
      <c r="N608">
        <v>1011</v>
      </c>
      <c r="O608" t="s">
        <v>366</v>
      </c>
      <c r="P608" t="s">
        <v>366</v>
      </c>
      <c r="Q608">
        <v>1</v>
      </c>
      <c r="W608">
        <v>0</v>
      </c>
      <c r="X608">
        <v>-2019686133</v>
      </c>
      <c r="Y608">
        <v>0.18</v>
      </c>
      <c r="AA608">
        <v>0</v>
      </c>
      <c r="AB608">
        <v>127.86</v>
      </c>
      <c r="AC608">
        <v>11.84</v>
      </c>
      <c r="AD608">
        <v>0</v>
      </c>
      <c r="AE608">
        <v>0</v>
      </c>
      <c r="AF608">
        <v>127.86</v>
      </c>
      <c r="AG608">
        <v>11.84</v>
      </c>
      <c r="AH608">
        <v>0</v>
      </c>
      <c r="AI608">
        <v>1</v>
      </c>
      <c r="AJ608">
        <v>1</v>
      </c>
      <c r="AK608">
        <v>1</v>
      </c>
      <c r="AL608">
        <v>1</v>
      </c>
      <c r="AN608">
        <v>0</v>
      </c>
      <c r="AO608">
        <v>1</v>
      </c>
      <c r="AP608">
        <v>1</v>
      </c>
      <c r="AQ608">
        <v>0</v>
      </c>
      <c r="AR608">
        <v>0</v>
      </c>
      <c r="AS608" t="s">
        <v>719</v>
      </c>
      <c r="AT608">
        <v>0.15</v>
      </c>
      <c r="AU608" t="s">
        <v>744</v>
      </c>
      <c r="AV608">
        <v>0</v>
      </c>
      <c r="AW608">
        <v>2</v>
      </c>
      <c r="AX608">
        <v>28926114</v>
      </c>
      <c r="AY608">
        <v>1</v>
      </c>
      <c r="AZ608">
        <v>0</v>
      </c>
      <c r="BA608">
        <v>618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0</v>
      </c>
      <c r="BN608">
        <v>0</v>
      </c>
      <c r="BO608">
        <v>0</v>
      </c>
      <c r="BP608">
        <v>0</v>
      </c>
      <c r="BQ608">
        <v>0</v>
      </c>
      <c r="BR608">
        <v>0</v>
      </c>
      <c r="BS608">
        <v>0</v>
      </c>
      <c r="BT608">
        <v>0</v>
      </c>
      <c r="BU608">
        <v>0</v>
      </c>
      <c r="BV608">
        <v>0</v>
      </c>
      <c r="BW608">
        <v>0</v>
      </c>
      <c r="CX608">
        <f>Y608*Source!I150</f>
        <v>0.61199999999999999</v>
      </c>
      <c r="CY608">
        <f t="shared" si="132"/>
        <v>127.86</v>
      </c>
      <c r="CZ608">
        <f t="shared" si="133"/>
        <v>127.86</v>
      </c>
      <c r="DA608">
        <f t="shared" si="134"/>
        <v>1</v>
      </c>
      <c r="DB608">
        <v>0</v>
      </c>
    </row>
    <row r="609" spans="1:106" x14ac:dyDescent="0.2">
      <c r="A609">
        <f>ROW(Source!A150)</f>
        <v>150</v>
      </c>
      <c r="B609">
        <v>28925307</v>
      </c>
      <c r="C609">
        <v>28926093</v>
      </c>
      <c r="D609">
        <v>28337866</v>
      </c>
      <c r="E609">
        <v>1</v>
      </c>
      <c r="F609">
        <v>1</v>
      </c>
      <c r="G609">
        <v>1</v>
      </c>
      <c r="H609">
        <v>2</v>
      </c>
      <c r="I609" t="s">
        <v>491</v>
      </c>
      <c r="J609" t="s">
        <v>492</v>
      </c>
      <c r="K609" t="s">
        <v>493</v>
      </c>
      <c r="L609">
        <v>1368</v>
      </c>
      <c r="N609">
        <v>1011</v>
      </c>
      <c r="O609" t="s">
        <v>366</v>
      </c>
      <c r="P609" t="s">
        <v>366</v>
      </c>
      <c r="Q609">
        <v>1</v>
      </c>
      <c r="W609">
        <v>0</v>
      </c>
      <c r="X609">
        <v>1232549298</v>
      </c>
      <c r="Y609">
        <v>0.18</v>
      </c>
      <c r="AA609">
        <v>0</v>
      </c>
      <c r="AB609">
        <v>12</v>
      </c>
      <c r="AC609">
        <v>0</v>
      </c>
      <c r="AD609">
        <v>0</v>
      </c>
      <c r="AE609">
        <v>0</v>
      </c>
      <c r="AF609">
        <v>12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N609">
        <v>0</v>
      </c>
      <c r="AO609">
        <v>1</v>
      </c>
      <c r="AP609">
        <v>1</v>
      </c>
      <c r="AQ609">
        <v>0</v>
      </c>
      <c r="AR609">
        <v>0</v>
      </c>
      <c r="AS609" t="s">
        <v>719</v>
      </c>
      <c r="AT609">
        <v>0.15</v>
      </c>
      <c r="AU609" t="s">
        <v>744</v>
      </c>
      <c r="AV609">
        <v>0</v>
      </c>
      <c r="AW609">
        <v>2</v>
      </c>
      <c r="AX609">
        <v>28926115</v>
      </c>
      <c r="AY609">
        <v>1</v>
      </c>
      <c r="AZ609">
        <v>0</v>
      </c>
      <c r="BA609">
        <v>619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X609">
        <f>Y609*Source!I150</f>
        <v>0.61199999999999999</v>
      </c>
      <c r="CY609">
        <f t="shared" si="132"/>
        <v>12</v>
      </c>
      <c r="CZ609">
        <f t="shared" si="133"/>
        <v>12</v>
      </c>
      <c r="DA609">
        <f t="shared" si="134"/>
        <v>1</v>
      </c>
      <c r="DB609">
        <v>0</v>
      </c>
    </row>
    <row r="610" spans="1:106" x14ac:dyDescent="0.2">
      <c r="A610">
        <f>ROW(Source!A150)</f>
        <v>150</v>
      </c>
      <c r="B610">
        <v>28925307</v>
      </c>
      <c r="C610">
        <v>28926093</v>
      </c>
      <c r="D610">
        <v>28337996</v>
      </c>
      <c r="E610">
        <v>1</v>
      </c>
      <c r="F610">
        <v>1</v>
      </c>
      <c r="G610">
        <v>1</v>
      </c>
      <c r="H610">
        <v>2</v>
      </c>
      <c r="I610" t="s">
        <v>494</v>
      </c>
      <c r="J610" t="s">
        <v>495</v>
      </c>
      <c r="K610" t="s">
        <v>496</v>
      </c>
      <c r="L610">
        <v>1368</v>
      </c>
      <c r="N610">
        <v>1011</v>
      </c>
      <c r="O610" t="s">
        <v>366</v>
      </c>
      <c r="P610" t="s">
        <v>366</v>
      </c>
      <c r="Q610">
        <v>1</v>
      </c>
      <c r="W610">
        <v>0</v>
      </c>
      <c r="X610">
        <v>2006915083</v>
      </c>
      <c r="Y610">
        <v>0.16800000000000001</v>
      </c>
      <c r="AA610">
        <v>0</v>
      </c>
      <c r="AB610">
        <v>7.52</v>
      </c>
      <c r="AC610">
        <v>0</v>
      </c>
      <c r="AD610">
        <v>0</v>
      </c>
      <c r="AE610">
        <v>0</v>
      </c>
      <c r="AF610">
        <v>7.52</v>
      </c>
      <c r="AG610">
        <v>0</v>
      </c>
      <c r="AH610">
        <v>0</v>
      </c>
      <c r="AI610">
        <v>1</v>
      </c>
      <c r="AJ610">
        <v>1</v>
      </c>
      <c r="AK610">
        <v>1</v>
      </c>
      <c r="AL610">
        <v>1</v>
      </c>
      <c r="AN610">
        <v>0</v>
      </c>
      <c r="AO610">
        <v>1</v>
      </c>
      <c r="AP610">
        <v>1</v>
      </c>
      <c r="AQ610">
        <v>0</v>
      </c>
      <c r="AR610">
        <v>0</v>
      </c>
      <c r="AS610" t="s">
        <v>719</v>
      </c>
      <c r="AT610">
        <v>0.14000000000000001</v>
      </c>
      <c r="AU610" t="s">
        <v>744</v>
      </c>
      <c r="AV610">
        <v>0</v>
      </c>
      <c r="AW610">
        <v>2</v>
      </c>
      <c r="AX610">
        <v>28926116</v>
      </c>
      <c r="AY610">
        <v>1</v>
      </c>
      <c r="AZ610">
        <v>0</v>
      </c>
      <c r="BA610">
        <v>620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0</v>
      </c>
      <c r="BQ610">
        <v>0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0</v>
      </c>
      <c r="CX610">
        <f>Y610*Source!I150</f>
        <v>0.57120000000000004</v>
      </c>
      <c r="CY610">
        <f t="shared" si="132"/>
        <v>7.52</v>
      </c>
      <c r="CZ610">
        <f t="shared" si="133"/>
        <v>7.52</v>
      </c>
      <c r="DA610">
        <f t="shared" si="134"/>
        <v>1</v>
      </c>
      <c r="DB610">
        <v>0</v>
      </c>
    </row>
    <row r="611" spans="1:106" x14ac:dyDescent="0.2">
      <c r="A611">
        <f>ROW(Source!A150)</f>
        <v>150</v>
      </c>
      <c r="B611">
        <v>28925307</v>
      </c>
      <c r="C611">
        <v>28926093</v>
      </c>
      <c r="D611">
        <v>28338136</v>
      </c>
      <c r="E611">
        <v>1</v>
      </c>
      <c r="F611">
        <v>1</v>
      </c>
      <c r="G611">
        <v>1</v>
      </c>
      <c r="H611">
        <v>2</v>
      </c>
      <c r="I611" t="s">
        <v>401</v>
      </c>
      <c r="J611" t="s">
        <v>402</v>
      </c>
      <c r="K611" t="s">
        <v>403</v>
      </c>
      <c r="L611">
        <v>1368</v>
      </c>
      <c r="N611">
        <v>1011</v>
      </c>
      <c r="O611" t="s">
        <v>366</v>
      </c>
      <c r="P611" t="s">
        <v>366</v>
      </c>
      <c r="Q611">
        <v>1</v>
      </c>
      <c r="W611">
        <v>0</v>
      </c>
      <c r="X611">
        <v>-1277097320</v>
      </c>
      <c r="Y611">
        <v>2.988</v>
      </c>
      <c r="AA611">
        <v>0</v>
      </c>
      <c r="AB611">
        <v>8.68</v>
      </c>
      <c r="AC611">
        <v>0</v>
      </c>
      <c r="AD611">
        <v>0</v>
      </c>
      <c r="AE611">
        <v>0</v>
      </c>
      <c r="AF611">
        <v>8.68</v>
      </c>
      <c r="AG611">
        <v>0</v>
      </c>
      <c r="AH611">
        <v>0</v>
      </c>
      <c r="AI611">
        <v>1</v>
      </c>
      <c r="AJ611">
        <v>1</v>
      </c>
      <c r="AK611">
        <v>1</v>
      </c>
      <c r="AL611">
        <v>1</v>
      </c>
      <c r="AN611">
        <v>0</v>
      </c>
      <c r="AO611">
        <v>1</v>
      </c>
      <c r="AP611">
        <v>1</v>
      </c>
      <c r="AQ611">
        <v>0</v>
      </c>
      <c r="AR611">
        <v>0</v>
      </c>
      <c r="AS611" t="s">
        <v>719</v>
      </c>
      <c r="AT611">
        <v>2.4900000000000002</v>
      </c>
      <c r="AU611" t="s">
        <v>744</v>
      </c>
      <c r="AV611">
        <v>0</v>
      </c>
      <c r="AW611">
        <v>2</v>
      </c>
      <c r="AX611">
        <v>28926117</v>
      </c>
      <c r="AY611">
        <v>1</v>
      </c>
      <c r="AZ611">
        <v>0</v>
      </c>
      <c r="BA611">
        <v>621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0</v>
      </c>
      <c r="BL611">
        <v>0</v>
      </c>
      <c r="BM611">
        <v>0</v>
      </c>
      <c r="BN611">
        <v>0</v>
      </c>
      <c r="BO611">
        <v>0</v>
      </c>
      <c r="BP611">
        <v>0</v>
      </c>
      <c r="BQ611">
        <v>0</v>
      </c>
      <c r="BR611">
        <v>0</v>
      </c>
      <c r="BS611">
        <v>0</v>
      </c>
      <c r="BT611">
        <v>0</v>
      </c>
      <c r="BU611">
        <v>0</v>
      </c>
      <c r="BV611">
        <v>0</v>
      </c>
      <c r="BW611">
        <v>0</v>
      </c>
      <c r="CX611">
        <f>Y611*Source!I150</f>
        <v>10.1592</v>
      </c>
      <c r="CY611">
        <f t="shared" si="132"/>
        <v>8.68</v>
      </c>
      <c r="CZ611">
        <f t="shared" si="133"/>
        <v>8.68</v>
      </c>
      <c r="DA611">
        <f t="shared" si="134"/>
        <v>1</v>
      </c>
      <c r="DB611">
        <v>0</v>
      </c>
    </row>
    <row r="612" spans="1:106" x14ac:dyDescent="0.2">
      <c r="A612">
        <f>ROW(Source!A150)</f>
        <v>150</v>
      </c>
      <c r="B612">
        <v>28925307</v>
      </c>
      <c r="C612">
        <v>28926093</v>
      </c>
      <c r="D612">
        <v>28338781</v>
      </c>
      <c r="E612">
        <v>1</v>
      </c>
      <c r="F612">
        <v>1</v>
      </c>
      <c r="G612">
        <v>1</v>
      </c>
      <c r="H612">
        <v>2</v>
      </c>
      <c r="I612" t="s">
        <v>497</v>
      </c>
      <c r="J612" t="s">
        <v>498</v>
      </c>
      <c r="K612" t="s">
        <v>499</v>
      </c>
      <c r="L612">
        <v>1368</v>
      </c>
      <c r="N612">
        <v>1011</v>
      </c>
      <c r="O612" t="s">
        <v>366</v>
      </c>
      <c r="P612" t="s">
        <v>366</v>
      </c>
      <c r="Q612">
        <v>1</v>
      </c>
      <c r="W612">
        <v>0</v>
      </c>
      <c r="X612">
        <v>1984034196</v>
      </c>
      <c r="Y612">
        <v>8.4000000000000005E-2</v>
      </c>
      <c r="AA612">
        <v>0</v>
      </c>
      <c r="AB612">
        <v>18.489999999999998</v>
      </c>
      <c r="AC612">
        <v>10.130000000000001</v>
      </c>
      <c r="AD612">
        <v>0</v>
      </c>
      <c r="AE612">
        <v>0</v>
      </c>
      <c r="AF612">
        <v>18.489999999999998</v>
      </c>
      <c r="AG612">
        <v>10.130000000000001</v>
      </c>
      <c r="AH612">
        <v>0</v>
      </c>
      <c r="AI612">
        <v>1</v>
      </c>
      <c r="AJ612">
        <v>1</v>
      </c>
      <c r="AK612">
        <v>1</v>
      </c>
      <c r="AL612">
        <v>1</v>
      </c>
      <c r="AN612">
        <v>0</v>
      </c>
      <c r="AO612">
        <v>1</v>
      </c>
      <c r="AP612">
        <v>1</v>
      </c>
      <c r="AQ612">
        <v>0</v>
      </c>
      <c r="AR612">
        <v>0</v>
      </c>
      <c r="AS612" t="s">
        <v>719</v>
      </c>
      <c r="AT612">
        <v>7.0000000000000007E-2</v>
      </c>
      <c r="AU612" t="s">
        <v>744</v>
      </c>
      <c r="AV612">
        <v>0</v>
      </c>
      <c r="AW612">
        <v>2</v>
      </c>
      <c r="AX612">
        <v>28926118</v>
      </c>
      <c r="AY612">
        <v>1</v>
      </c>
      <c r="AZ612">
        <v>0</v>
      </c>
      <c r="BA612">
        <v>622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0</v>
      </c>
      <c r="BQ612">
        <v>0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0</v>
      </c>
      <c r="CX612">
        <f>Y612*Source!I150</f>
        <v>0.28560000000000002</v>
      </c>
      <c r="CY612">
        <f t="shared" si="132"/>
        <v>18.489999999999998</v>
      </c>
      <c r="CZ612">
        <f t="shared" si="133"/>
        <v>18.489999999999998</v>
      </c>
      <c r="DA612">
        <f t="shared" si="134"/>
        <v>1</v>
      </c>
      <c r="DB612">
        <v>0</v>
      </c>
    </row>
    <row r="613" spans="1:106" x14ac:dyDescent="0.2">
      <c r="A613">
        <f>ROW(Source!A150)</f>
        <v>150</v>
      </c>
      <c r="B613">
        <v>28925307</v>
      </c>
      <c r="C613">
        <v>28926093</v>
      </c>
      <c r="D613">
        <v>28251457</v>
      </c>
      <c r="E613">
        <v>1</v>
      </c>
      <c r="F613">
        <v>1</v>
      </c>
      <c r="G613">
        <v>1</v>
      </c>
      <c r="H613">
        <v>3</v>
      </c>
      <c r="I613" t="s">
        <v>500</v>
      </c>
      <c r="J613" t="s">
        <v>501</v>
      </c>
      <c r="K613" t="s">
        <v>502</v>
      </c>
      <c r="L613">
        <v>1339</v>
      </c>
      <c r="N613">
        <v>1007</v>
      </c>
      <c r="O613" t="s">
        <v>742</v>
      </c>
      <c r="P613" t="s">
        <v>742</v>
      </c>
      <c r="Q613">
        <v>1</v>
      </c>
      <c r="W613">
        <v>0</v>
      </c>
      <c r="X613">
        <v>-1718793076</v>
      </c>
      <c r="Y613">
        <v>0.08</v>
      </c>
      <c r="AA613">
        <v>23.41</v>
      </c>
      <c r="AB613">
        <v>0</v>
      </c>
      <c r="AC613">
        <v>0</v>
      </c>
      <c r="AD613">
        <v>0</v>
      </c>
      <c r="AE613">
        <v>23.41</v>
      </c>
      <c r="AF613">
        <v>0</v>
      </c>
      <c r="AG613">
        <v>0</v>
      </c>
      <c r="AH613">
        <v>0</v>
      </c>
      <c r="AI613">
        <v>1</v>
      </c>
      <c r="AJ613">
        <v>1</v>
      </c>
      <c r="AK613">
        <v>1</v>
      </c>
      <c r="AL613">
        <v>1</v>
      </c>
      <c r="AN613">
        <v>0</v>
      </c>
      <c r="AO613">
        <v>1</v>
      </c>
      <c r="AP613">
        <v>0</v>
      </c>
      <c r="AQ613">
        <v>0</v>
      </c>
      <c r="AR613">
        <v>0</v>
      </c>
      <c r="AS613" t="s">
        <v>719</v>
      </c>
      <c r="AT613">
        <v>0.08</v>
      </c>
      <c r="AU613" t="s">
        <v>719</v>
      </c>
      <c r="AV613">
        <v>0</v>
      </c>
      <c r="AW613">
        <v>2</v>
      </c>
      <c r="AX613">
        <v>28926119</v>
      </c>
      <c r="AY613">
        <v>1</v>
      </c>
      <c r="AZ613">
        <v>0</v>
      </c>
      <c r="BA613">
        <v>623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CX613">
        <f>Y613*Source!I150</f>
        <v>0.27200000000000002</v>
      </c>
      <c r="CY613">
        <f t="shared" ref="CY613:CY621" si="135">AA613</f>
        <v>23.41</v>
      </c>
      <c r="CZ613">
        <f t="shared" ref="CZ613:CZ621" si="136">AE613</f>
        <v>23.41</v>
      </c>
      <c r="DA613">
        <f t="shared" ref="DA613:DA621" si="137">AI613</f>
        <v>1</v>
      </c>
      <c r="DB613">
        <v>0</v>
      </c>
    </row>
    <row r="614" spans="1:106" x14ac:dyDescent="0.2">
      <c r="A614">
        <f>ROW(Source!A150)</f>
        <v>150</v>
      </c>
      <c r="B614">
        <v>28925307</v>
      </c>
      <c r="C614">
        <v>28926093</v>
      </c>
      <c r="D614">
        <v>28251479</v>
      </c>
      <c r="E614">
        <v>1</v>
      </c>
      <c r="F614">
        <v>1</v>
      </c>
      <c r="G614">
        <v>1</v>
      </c>
      <c r="H614">
        <v>3</v>
      </c>
      <c r="I614" t="s">
        <v>503</v>
      </c>
      <c r="J614" t="s">
        <v>504</v>
      </c>
      <c r="K614" t="s">
        <v>505</v>
      </c>
      <c r="L614">
        <v>1339</v>
      </c>
      <c r="N614">
        <v>1007</v>
      </c>
      <c r="O614" t="s">
        <v>742</v>
      </c>
      <c r="P614" t="s">
        <v>742</v>
      </c>
      <c r="Q614">
        <v>1</v>
      </c>
      <c r="W614">
        <v>0</v>
      </c>
      <c r="X614">
        <v>1597319531</v>
      </c>
      <c r="Y614">
        <v>1.64</v>
      </c>
      <c r="AA614">
        <v>8.7899999999999991</v>
      </c>
      <c r="AB614">
        <v>0</v>
      </c>
      <c r="AC614">
        <v>0</v>
      </c>
      <c r="AD614">
        <v>0</v>
      </c>
      <c r="AE614">
        <v>8.7899999999999991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N614">
        <v>0</v>
      </c>
      <c r="AO614">
        <v>1</v>
      </c>
      <c r="AP614">
        <v>0</v>
      </c>
      <c r="AQ614">
        <v>0</v>
      </c>
      <c r="AR614">
        <v>0</v>
      </c>
      <c r="AS614" t="s">
        <v>719</v>
      </c>
      <c r="AT614">
        <v>1.64</v>
      </c>
      <c r="AU614" t="s">
        <v>719</v>
      </c>
      <c r="AV614">
        <v>0</v>
      </c>
      <c r="AW614">
        <v>2</v>
      </c>
      <c r="AX614">
        <v>28926120</v>
      </c>
      <c r="AY614">
        <v>1</v>
      </c>
      <c r="AZ614">
        <v>0</v>
      </c>
      <c r="BA614">
        <v>624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0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0</v>
      </c>
      <c r="CX614">
        <f>Y614*Source!I150</f>
        <v>5.5759999999999996</v>
      </c>
      <c r="CY614">
        <f t="shared" si="135"/>
        <v>8.7899999999999991</v>
      </c>
      <c r="CZ614">
        <f t="shared" si="136"/>
        <v>8.7899999999999991</v>
      </c>
      <c r="DA614">
        <f t="shared" si="137"/>
        <v>1</v>
      </c>
      <c r="DB614">
        <v>0</v>
      </c>
    </row>
    <row r="615" spans="1:106" x14ac:dyDescent="0.2">
      <c r="A615">
        <f>ROW(Source!A150)</f>
        <v>150</v>
      </c>
      <c r="B615">
        <v>28925307</v>
      </c>
      <c r="C615">
        <v>28926093</v>
      </c>
      <c r="D615">
        <v>28251486</v>
      </c>
      <c r="E615">
        <v>1</v>
      </c>
      <c r="F615">
        <v>1</v>
      </c>
      <c r="G615">
        <v>1</v>
      </c>
      <c r="H615">
        <v>3</v>
      </c>
      <c r="I615" t="s">
        <v>506</v>
      </c>
      <c r="J615" t="s">
        <v>507</v>
      </c>
      <c r="K615" t="s">
        <v>508</v>
      </c>
      <c r="L615">
        <v>1346</v>
      </c>
      <c r="N615">
        <v>1009</v>
      </c>
      <c r="O615" t="s">
        <v>509</v>
      </c>
      <c r="P615" t="s">
        <v>509</v>
      </c>
      <c r="Q615">
        <v>1</v>
      </c>
      <c r="W615">
        <v>0</v>
      </c>
      <c r="X615">
        <v>-1411127917</v>
      </c>
      <c r="Y615">
        <v>0.47</v>
      </c>
      <c r="AA615">
        <v>4.47</v>
      </c>
      <c r="AB615">
        <v>0</v>
      </c>
      <c r="AC615">
        <v>0</v>
      </c>
      <c r="AD615">
        <v>0</v>
      </c>
      <c r="AE615">
        <v>4.47</v>
      </c>
      <c r="AF615">
        <v>0</v>
      </c>
      <c r="AG615">
        <v>0</v>
      </c>
      <c r="AH615">
        <v>0</v>
      </c>
      <c r="AI615">
        <v>1</v>
      </c>
      <c r="AJ615">
        <v>1</v>
      </c>
      <c r="AK615">
        <v>1</v>
      </c>
      <c r="AL615">
        <v>1</v>
      </c>
      <c r="AN615">
        <v>0</v>
      </c>
      <c r="AO615">
        <v>1</v>
      </c>
      <c r="AP615">
        <v>0</v>
      </c>
      <c r="AQ615">
        <v>0</v>
      </c>
      <c r="AR615">
        <v>0</v>
      </c>
      <c r="AS615" t="s">
        <v>719</v>
      </c>
      <c r="AT615">
        <v>0.47</v>
      </c>
      <c r="AU615" t="s">
        <v>719</v>
      </c>
      <c r="AV615">
        <v>0</v>
      </c>
      <c r="AW615">
        <v>2</v>
      </c>
      <c r="AX615">
        <v>28926121</v>
      </c>
      <c r="AY615">
        <v>1</v>
      </c>
      <c r="AZ615">
        <v>0</v>
      </c>
      <c r="BA615">
        <v>625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CX615">
        <f>Y615*Source!I150</f>
        <v>1.5979999999999999</v>
      </c>
      <c r="CY615">
        <f t="shared" si="135"/>
        <v>4.47</v>
      </c>
      <c r="CZ615">
        <f t="shared" si="136"/>
        <v>4.47</v>
      </c>
      <c r="DA615">
        <f t="shared" si="137"/>
        <v>1</v>
      </c>
      <c r="DB615">
        <v>0</v>
      </c>
    </row>
    <row r="616" spans="1:106" x14ac:dyDescent="0.2">
      <c r="A616">
        <f>ROW(Source!A150)</f>
        <v>150</v>
      </c>
      <c r="B616">
        <v>28925307</v>
      </c>
      <c r="C616">
        <v>28926093</v>
      </c>
      <c r="D616">
        <v>28254721</v>
      </c>
      <c r="E616">
        <v>1</v>
      </c>
      <c r="F616">
        <v>1</v>
      </c>
      <c r="G616">
        <v>1</v>
      </c>
      <c r="H616">
        <v>3</v>
      </c>
      <c r="I616" t="s">
        <v>510</v>
      </c>
      <c r="J616" t="s">
        <v>511</v>
      </c>
      <c r="K616" t="s">
        <v>512</v>
      </c>
      <c r="L616">
        <v>1348</v>
      </c>
      <c r="N616">
        <v>1009</v>
      </c>
      <c r="O616" t="s">
        <v>61</v>
      </c>
      <c r="P616" t="s">
        <v>61</v>
      </c>
      <c r="Q616">
        <v>1000</v>
      </c>
      <c r="W616">
        <v>0</v>
      </c>
      <c r="X616">
        <v>-1204589871</v>
      </c>
      <c r="Y616">
        <v>1.24E-3</v>
      </c>
      <c r="AA616">
        <v>12824.48</v>
      </c>
      <c r="AB616">
        <v>0</v>
      </c>
      <c r="AC616">
        <v>0</v>
      </c>
      <c r="AD616">
        <v>0</v>
      </c>
      <c r="AE616">
        <v>12824.48</v>
      </c>
      <c r="AF616">
        <v>0</v>
      </c>
      <c r="AG616">
        <v>0</v>
      </c>
      <c r="AH616">
        <v>0</v>
      </c>
      <c r="AI616">
        <v>1</v>
      </c>
      <c r="AJ616">
        <v>1</v>
      </c>
      <c r="AK616">
        <v>1</v>
      </c>
      <c r="AL616">
        <v>1</v>
      </c>
      <c r="AN616">
        <v>0</v>
      </c>
      <c r="AO616">
        <v>1</v>
      </c>
      <c r="AP616">
        <v>0</v>
      </c>
      <c r="AQ616">
        <v>0</v>
      </c>
      <c r="AR616">
        <v>0</v>
      </c>
      <c r="AS616" t="s">
        <v>719</v>
      </c>
      <c r="AT616">
        <v>1.24E-3</v>
      </c>
      <c r="AU616" t="s">
        <v>719</v>
      </c>
      <c r="AV616">
        <v>0</v>
      </c>
      <c r="AW616">
        <v>2</v>
      </c>
      <c r="AX616">
        <v>28926122</v>
      </c>
      <c r="AY616">
        <v>1</v>
      </c>
      <c r="AZ616">
        <v>0</v>
      </c>
      <c r="BA616">
        <v>626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0</v>
      </c>
      <c r="BQ616">
        <v>0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0</v>
      </c>
      <c r="CX616">
        <f>Y616*Source!I150</f>
        <v>4.2160000000000001E-3</v>
      </c>
      <c r="CY616">
        <f t="shared" si="135"/>
        <v>12824.48</v>
      </c>
      <c r="CZ616">
        <f t="shared" si="136"/>
        <v>12824.48</v>
      </c>
      <c r="DA616">
        <f t="shared" si="137"/>
        <v>1</v>
      </c>
      <c r="DB616">
        <v>0</v>
      </c>
    </row>
    <row r="617" spans="1:106" x14ac:dyDescent="0.2">
      <c r="A617">
        <f>ROW(Source!A150)</f>
        <v>150</v>
      </c>
      <c r="B617">
        <v>28925307</v>
      </c>
      <c r="C617">
        <v>28926093</v>
      </c>
      <c r="D617">
        <v>28276411</v>
      </c>
      <c r="E617">
        <v>1</v>
      </c>
      <c r="F617">
        <v>1</v>
      </c>
      <c r="G617">
        <v>1</v>
      </c>
      <c r="H617">
        <v>3</v>
      </c>
      <c r="I617" t="s">
        <v>513</v>
      </c>
      <c r="J617" t="s">
        <v>514</v>
      </c>
      <c r="K617" t="s">
        <v>515</v>
      </c>
      <c r="L617">
        <v>1348</v>
      </c>
      <c r="N617">
        <v>1009</v>
      </c>
      <c r="O617" t="s">
        <v>61</v>
      </c>
      <c r="P617" t="s">
        <v>61</v>
      </c>
      <c r="Q617">
        <v>1000</v>
      </c>
      <c r="W617">
        <v>0</v>
      </c>
      <c r="X617">
        <v>-1377340231</v>
      </c>
      <c r="Y617">
        <v>0.01</v>
      </c>
      <c r="AA617">
        <v>10175.83</v>
      </c>
      <c r="AB617">
        <v>0</v>
      </c>
      <c r="AC617">
        <v>0</v>
      </c>
      <c r="AD617">
        <v>0</v>
      </c>
      <c r="AE617">
        <v>10175.83</v>
      </c>
      <c r="AF617">
        <v>0</v>
      </c>
      <c r="AG617">
        <v>0</v>
      </c>
      <c r="AH617">
        <v>0</v>
      </c>
      <c r="AI617">
        <v>1</v>
      </c>
      <c r="AJ617">
        <v>1</v>
      </c>
      <c r="AK617">
        <v>1</v>
      </c>
      <c r="AL617">
        <v>1</v>
      </c>
      <c r="AN617">
        <v>0</v>
      </c>
      <c r="AO617">
        <v>1</v>
      </c>
      <c r="AP617">
        <v>0</v>
      </c>
      <c r="AQ617">
        <v>0</v>
      </c>
      <c r="AR617">
        <v>0</v>
      </c>
      <c r="AS617" t="s">
        <v>719</v>
      </c>
      <c r="AT617">
        <v>0.01</v>
      </c>
      <c r="AU617" t="s">
        <v>719</v>
      </c>
      <c r="AV617">
        <v>0</v>
      </c>
      <c r="AW617">
        <v>2</v>
      </c>
      <c r="AX617">
        <v>28926123</v>
      </c>
      <c r="AY617">
        <v>1</v>
      </c>
      <c r="AZ617">
        <v>0</v>
      </c>
      <c r="BA617">
        <v>627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CX617">
        <f>Y617*Source!I150</f>
        <v>3.4000000000000002E-2</v>
      </c>
      <c r="CY617">
        <f t="shared" si="135"/>
        <v>10175.83</v>
      </c>
      <c r="CZ617">
        <f t="shared" si="136"/>
        <v>10175.83</v>
      </c>
      <c r="DA617">
        <f t="shared" si="137"/>
        <v>1</v>
      </c>
      <c r="DB617">
        <v>0</v>
      </c>
    </row>
    <row r="618" spans="1:106" x14ac:dyDescent="0.2">
      <c r="A618">
        <f>ROW(Source!A150)</f>
        <v>150</v>
      </c>
      <c r="B618">
        <v>28925307</v>
      </c>
      <c r="C618">
        <v>28926093</v>
      </c>
      <c r="D618">
        <v>28279355</v>
      </c>
      <c r="E618">
        <v>1</v>
      </c>
      <c r="F618">
        <v>1</v>
      </c>
      <c r="G618">
        <v>1</v>
      </c>
      <c r="H618">
        <v>3</v>
      </c>
      <c r="I618" t="s">
        <v>516</v>
      </c>
      <c r="J618" t="s">
        <v>517</v>
      </c>
      <c r="K618" t="s">
        <v>526</v>
      </c>
      <c r="L618">
        <v>1348</v>
      </c>
      <c r="N618">
        <v>1009</v>
      </c>
      <c r="O618" t="s">
        <v>61</v>
      </c>
      <c r="P618" t="s">
        <v>61</v>
      </c>
      <c r="Q618">
        <v>1000</v>
      </c>
      <c r="W618">
        <v>0</v>
      </c>
      <c r="X618">
        <v>-1448781914</v>
      </c>
      <c r="Y618">
        <v>0.01</v>
      </c>
      <c r="AA618">
        <v>7439.08</v>
      </c>
      <c r="AB618">
        <v>0</v>
      </c>
      <c r="AC618">
        <v>0</v>
      </c>
      <c r="AD618">
        <v>0</v>
      </c>
      <c r="AE618">
        <v>7439.08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N618">
        <v>0</v>
      </c>
      <c r="AO618">
        <v>1</v>
      </c>
      <c r="AP618">
        <v>0</v>
      </c>
      <c r="AQ618">
        <v>0</v>
      </c>
      <c r="AR618">
        <v>0</v>
      </c>
      <c r="AS618" t="s">
        <v>719</v>
      </c>
      <c r="AT618">
        <v>0.01</v>
      </c>
      <c r="AU618" t="s">
        <v>719</v>
      </c>
      <c r="AV618">
        <v>0</v>
      </c>
      <c r="AW618">
        <v>2</v>
      </c>
      <c r="AX618">
        <v>28926124</v>
      </c>
      <c r="AY618">
        <v>1</v>
      </c>
      <c r="AZ618">
        <v>0</v>
      </c>
      <c r="BA618">
        <v>628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X618">
        <f>Y618*Source!I150</f>
        <v>3.4000000000000002E-2</v>
      </c>
      <c r="CY618">
        <f t="shared" si="135"/>
        <v>7439.08</v>
      </c>
      <c r="CZ618">
        <f t="shared" si="136"/>
        <v>7439.08</v>
      </c>
      <c r="DA618">
        <f t="shared" si="137"/>
        <v>1</v>
      </c>
      <c r="DB618">
        <v>0</v>
      </c>
    </row>
    <row r="619" spans="1:106" x14ac:dyDescent="0.2">
      <c r="A619">
        <f>ROW(Source!A150)</f>
        <v>150</v>
      </c>
      <c r="B619">
        <v>28925307</v>
      </c>
      <c r="C619">
        <v>28926093</v>
      </c>
      <c r="D619">
        <v>28279427</v>
      </c>
      <c r="E619">
        <v>1</v>
      </c>
      <c r="F619">
        <v>1</v>
      </c>
      <c r="G619">
        <v>1</v>
      </c>
      <c r="H619">
        <v>3</v>
      </c>
      <c r="I619" t="s">
        <v>527</v>
      </c>
      <c r="J619" t="s">
        <v>528</v>
      </c>
      <c r="K619" t="s">
        <v>529</v>
      </c>
      <c r="L619">
        <v>1348</v>
      </c>
      <c r="N619">
        <v>1009</v>
      </c>
      <c r="O619" t="s">
        <v>61</v>
      </c>
      <c r="P619" t="s">
        <v>61</v>
      </c>
      <c r="Q619">
        <v>1000</v>
      </c>
      <c r="W619">
        <v>0</v>
      </c>
      <c r="X619">
        <v>-1728450025</v>
      </c>
      <c r="Y619">
        <v>0.01</v>
      </c>
      <c r="AA619">
        <v>5343.1</v>
      </c>
      <c r="AB619">
        <v>0</v>
      </c>
      <c r="AC619">
        <v>0</v>
      </c>
      <c r="AD619">
        <v>0</v>
      </c>
      <c r="AE619">
        <v>5343.1</v>
      </c>
      <c r="AF619">
        <v>0</v>
      </c>
      <c r="AG619">
        <v>0</v>
      </c>
      <c r="AH619">
        <v>0</v>
      </c>
      <c r="AI619">
        <v>1</v>
      </c>
      <c r="AJ619">
        <v>1</v>
      </c>
      <c r="AK619">
        <v>1</v>
      </c>
      <c r="AL619">
        <v>1</v>
      </c>
      <c r="AN619">
        <v>0</v>
      </c>
      <c r="AO619">
        <v>1</v>
      </c>
      <c r="AP619">
        <v>0</v>
      </c>
      <c r="AQ619">
        <v>0</v>
      </c>
      <c r="AR619">
        <v>0</v>
      </c>
      <c r="AS619" t="s">
        <v>719</v>
      </c>
      <c r="AT619">
        <v>0.01</v>
      </c>
      <c r="AU619" t="s">
        <v>719</v>
      </c>
      <c r="AV619">
        <v>0</v>
      </c>
      <c r="AW619">
        <v>2</v>
      </c>
      <c r="AX619">
        <v>28926125</v>
      </c>
      <c r="AY619">
        <v>1</v>
      </c>
      <c r="AZ619">
        <v>0</v>
      </c>
      <c r="BA619">
        <v>629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CX619">
        <f>Y619*Source!I150</f>
        <v>3.4000000000000002E-2</v>
      </c>
      <c r="CY619">
        <f t="shared" si="135"/>
        <v>5343.1</v>
      </c>
      <c r="CZ619">
        <f t="shared" si="136"/>
        <v>5343.1</v>
      </c>
      <c r="DA619">
        <f t="shared" si="137"/>
        <v>1</v>
      </c>
      <c r="DB619">
        <v>0</v>
      </c>
    </row>
    <row r="620" spans="1:106" x14ac:dyDescent="0.2">
      <c r="A620">
        <f>ROW(Source!A150)</f>
        <v>150</v>
      </c>
      <c r="B620">
        <v>28925307</v>
      </c>
      <c r="C620">
        <v>28926093</v>
      </c>
      <c r="D620">
        <v>28324742</v>
      </c>
      <c r="E620">
        <v>1</v>
      </c>
      <c r="F620">
        <v>1</v>
      </c>
      <c r="G620">
        <v>1</v>
      </c>
      <c r="H620">
        <v>3</v>
      </c>
      <c r="I620" t="s">
        <v>530</v>
      </c>
      <c r="J620" t="s">
        <v>531</v>
      </c>
      <c r="K620" t="s">
        <v>532</v>
      </c>
      <c r="L620">
        <v>1354</v>
      </c>
      <c r="N620">
        <v>1010</v>
      </c>
      <c r="O620" t="s">
        <v>106</v>
      </c>
      <c r="P620" t="s">
        <v>106</v>
      </c>
      <c r="Q620">
        <v>1</v>
      </c>
      <c r="W620">
        <v>0</v>
      </c>
      <c r="X620">
        <v>576468319</v>
      </c>
      <c r="Y620">
        <v>9</v>
      </c>
      <c r="AA620">
        <v>50.93</v>
      </c>
      <c r="AB620">
        <v>0</v>
      </c>
      <c r="AC620">
        <v>0</v>
      </c>
      <c r="AD620">
        <v>0</v>
      </c>
      <c r="AE620">
        <v>50.93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N620">
        <v>0</v>
      </c>
      <c r="AO620">
        <v>1</v>
      </c>
      <c r="AP620">
        <v>0</v>
      </c>
      <c r="AQ620">
        <v>0</v>
      </c>
      <c r="AR620">
        <v>0</v>
      </c>
      <c r="AS620" t="s">
        <v>719</v>
      </c>
      <c r="AT620">
        <v>9</v>
      </c>
      <c r="AU620" t="s">
        <v>719</v>
      </c>
      <c r="AV620">
        <v>0</v>
      </c>
      <c r="AW620">
        <v>2</v>
      </c>
      <c r="AX620">
        <v>28926126</v>
      </c>
      <c r="AY620">
        <v>1</v>
      </c>
      <c r="AZ620">
        <v>0</v>
      </c>
      <c r="BA620">
        <v>630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X620">
        <f>Y620*Source!I150</f>
        <v>30.599999999999998</v>
      </c>
      <c r="CY620">
        <f t="shared" si="135"/>
        <v>50.93</v>
      </c>
      <c r="CZ620">
        <f t="shared" si="136"/>
        <v>50.93</v>
      </c>
      <c r="DA620">
        <f t="shared" si="137"/>
        <v>1</v>
      </c>
      <c r="DB620">
        <v>0</v>
      </c>
    </row>
    <row r="621" spans="1:106" x14ac:dyDescent="0.2">
      <c r="A621">
        <f>ROW(Source!A150)</f>
        <v>150</v>
      </c>
      <c r="B621">
        <v>28925307</v>
      </c>
      <c r="C621">
        <v>28926093</v>
      </c>
      <c r="D621">
        <v>28247531</v>
      </c>
      <c r="E621">
        <v>21</v>
      </c>
      <c r="F621">
        <v>1</v>
      </c>
      <c r="G621">
        <v>1</v>
      </c>
      <c r="H621">
        <v>3</v>
      </c>
      <c r="I621" t="s">
        <v>533</v>
      </c>
      <c r="J621" t="s">
        <v>719</v>
      </c>
      <c r="K621" t="s">
        <v>534</v>
      </c>
      <c r="L621">
        <v>1374</v>
      </c>
      <c r="N621">
        <v>1013</v>
      </c>
      <c r="O621" t="s">
        <v>535</v>
      </c>
      <c r="P621" t="s">
        <v>535</v>
      </c>
      <c r="Q621">
        <v>1</v>
      </c>
      <c r="W621">
        <v>0</v>
      </c>
      <c r="X621">
        <v>-1731369543</v>
      </c>
      <c r="Y621">
        <v>3.18</v>
      </c>
      <c r="AA621">
        <v>1</v>
      </c>
      <c r="AB621">
        <v>0</v>
      </c>
      <c r="AC621">
        <v>0</v>
      </c>
      <c r="AD621">
        <v>0</v>
      </c>
      <c r="AE621">
        <v>1</v>
      </c>
      <c r="AF621">
        <v>0</v>
      </c>
      <c r="AG621">
        <v>0</v>
      </c>
      <c r="AH621">
        <v>0</v>
      </c>
      <c r="AI621">
        <v>1</v>
      </c>
      <c r="AJ621">
        <v>1</v>
      </c>
      <c r="AK621">
        <v>1</v>
      </c>
      <c r="AL621">
        <v>1</v>
      </c>
      <c r="AN621">
        <v>0</v>
      </c>
      <c r="AO621">
        <v>1</v>
      </c>
      <c r="AP621">
        <v>0</v>
      </c>
      <c r="AQ621">
        <v>0</v>
      </c>
      <c r="AR621">
        <v>0</v>
      </c>
      <c r="AS621" t="s">
        <v>719</v>
      </c>
      <c r="AT621">
        <v>3.18</v>
      </c>
      <c r="AU621" t="s">
        <v>719</v>
      </c>
      <c r="AV621">
        <v>0</v>
      </c>
      <c r="AW621">
        <v>2</v>
      </c>
      <c r="AX621">
        <v>28926127</v>
      </c>
      <c r="AY621">
        <v>1</v>
      </c>
      <c r="AZ621">
        <v>0</v>
      </c>
      <c r="BA621">
        <v>631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</v>
      </c>
      <c r="BL621">
        <v>0</v>
      </c>
      <c r="BM621">
        <v>0</v>
      </c>
      <c r="BN621">
        <v>0</v>
      </c>
      <c r="BO621">
        <v>0</v>
      </c>
      <c r="BP621">
        <v>0</v>
      </c>
      <c r="BQ621">
        <v>0</v>
      </c>
      <c r="BR621">
        <v>0</v>
      </c>
      <c r="BS621">
        <v>0</v>
      </c>
      <c r="BT621">
        <v>0</v>
      </c>
      <c r="BU621">
        <v>0</v>
      </c>
      <c r="BV621">
        <v>0</v>
      </c>
      <c r="BW621">
        <v>0</v>
      </c>
      <c r="CX621">
        <f>Y621*Source!I150</f>
        <v>10.811999999999999</v>
      </c>
      <c r="CY621">
        <f t="shared" si="135"/>
        <v>1</v>
      </c>
      <c r="CZ621">
        <f t="shared" si="136"/>
        <v>1</v>
      </c>
      <c r="DA621">
        <f t="shared" si="137"/>
        <v>1</v>
      </c>
      <c r="DB621">
        <v>0</v>
      </c>
    </row>
    <row r="622" spans="1:106" x14ac:dyDescent="0.2">
      <c r="A622">
        <f>ROW(Source!A151)</f>
        <v>151</v>
      </c>
      <c r="B622">
        <v>28925308</v>
      </c>
      <c r="C622">
        <v>28926093</v>
      </c>
      <c r="D622">
        <v>28425676</v>
      </c>
      <c r="E622">
        <v>1</v>
      </c>
      <c r="F622">
        <v>1</v>
      </c>
      <c r="G622">
        <v>1</v>
      </c>
      <c r="H622">
        <v>1</v>
      </c>
      <c r="I622" t="s">
        <v>536</v>
      </c>
      <c r="J622" t="s">
        <v>719</v>
      </c>
      <c r="K622" t="s">
        <v>537</v>
      </c>
      <c r="L622">
        <v>1191</v>
      </c>
      <c r="N622">
        <v>1013</v>
      </c>
      <c r="O622" t="s">
        <v>360</v>
      </c>
      <c r="P622" t="s">
        <v>360</v>
      </c>
      <c r="Q622">
        <v>1</v>
      </c>
      <c r="W622">
        <v>0</v>
      </c>
      <c r="X622">
        <v>-1853062777</v>
      </c>
      <c r="Y622">
        <v>22.2</v>
      </c>
      <c r="AA622">
        <v>0</v>
      </c>
      <c r="AB622">
        <v>0</v>
      </c>
      <c r="AC622">
        <v>0</v>
      </c>
      <c r="AD622">
        <v>159.43</v>
      </c>
      <c r="AE622">
        <v>0</v>
      </c>
      <c r="AF622">
        <v>0</v>
      </c>
      <c r="AG622">
        <v>0</v>
      </c>
      <c r="AH622">
        <v>8.59</v>
      </c>
      <c r="AI622">
        <v>1</v>
      </c>
      <c r="AJ622">
        <v>1</v>
      </c>
      <c r="AK622">
        <v>1</v>
      </c>
      <c r="AL622">
        <v>18.559999999999999</v>
      </c>
      <c r="AN622">
        <v>0</v>
      </c>
      <c r="AO622">
        <v>1</v>
      </c>
      <c r="AP622">
        <v>1</v>
      </c>
      <c r="AQ622">
        <v>0</v>
      </c>
      <c r="AR622">
        <v>0</v>
      </c>
      <c r="AS622" t="s">
        <v>719</v>
      </c>
      <c r="AT622">
        <v>18.5</v>
      </c>
      <c r="AU622" t="s">
        <v>744</v>
      </c>
      <c r="AV622">
        <v>1</v>
      </c>
      <c r="AW622">
        <v>2</v>
      </c>
      <c r="AX622">
        <v>28926111</v>
      </c>
      <c r="AY622">
        <v>1</v>
      </c>
      <c r="AZ622">
        <v>0</v>
      </c>
      <c r="BA622">
        <v>632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0</v>
      </c>
      <c r="BM622">
        <v>0</v>
      </c>
      <c r="BN622">
        <v>0</v>
      </c>
      <c r="BO622">
        <v>0</v>
      </c>
      <c r="BP622">
        <v>0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0</v>
      </c>
      <c r="BW622">
        <v>0</v>
      </c>
      <c r="CX622">
        <f>Y622*Source!I151</f>
        <v>75.47999999999999</v>
      </c>
      <c r="CY622">
        <f>AD622</f>
        <v>159.43</v>
      </c>
      <c r="CZ622">
        <f>AH622</f>
        <v>8.59</v>
      </c>
      <c r="DA622">
        <f>AL622</f>
        <v>18.559999999999999</v>
      </c>
      <c r="DB622">
        <v>0</v>
      </c>
    </row>
    <row r="623" spans="1:106" x14ac:dyDescent="0.2">
      <c r="A623">
        <f>ROW(Source!A151)</f>
        <v>151</v>
      </c>
      <c r="B623">
        <v>28925308</v>
      </c>
      <c r="C623">
        <v>28926093</v>
      </c>
      <c r="D623">
        <v>28419515</v>
      </c>
      <c r="E623">
        <v>1</v>
      </c>
      <c r="F623">
        <v>1</v>
      </c>
      <c r="G623">
        <v>1</v>
      </c>
      <c r="H623">
        <v>1</v>
      </c>
      <c r="I623" t="s">
        <v>361</v>
      </c>
      <c r="J623" t="s">
        <v>719</v>
      </c>
      <c r="K623" t="s">
        <v>362</v>
      </c>
      <c r="L623">
        <v>1191</v>
      </c>
      <c r="N623">
        <v>1013</v>
      </c>
      <c r="O623" t="s">
        <v>360</v>
      </c>
      <c r="P623" t="s">
        <v>360</v>
      </c>
      <c r="Q623">
        <v>1</v>
      </c>
      <c r="W623">
        <v>0</v>
      </c>
      <c r="X623">
        <v>-383101862</v>
      </c>
      <c r="Y623">
        <v>2.95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1</v>
      </c>
      <c r="AJ623">
        <v>1</v>
      </c>
      <c r="AK623">
        <v>18.559999999999999</v>
      </c>
      <c r="AL623">
        <v>1</v>
      </c>
      <c r="AN623">
        <v>0</v>
      </c>
      <c r="AO623">
        <v>1</v>
      </c>
      <c r="AP623">
        <v>0</v>
      </c>
      <c r="AQ623">
        <v>0</v>
      </c>
      <c r="AR623">
        <v>0</v>
      </c>
      <c r="AS623" t="s">
        <v>719</v>
      </c>
      <c r="AT623">
        <v>2.95</v>
      </c>
      <c r="AU623" t="s">
        <v>719</v>
      </c>
      <c r="AV623">
        <v>2</v>
      </c>
      <c r="AW623">
        <v>2</v>
      </c>
      <c r="AX623">
        <v>28926112</v>
      </c>
      <c r="AY623">
        <v>1</v>
      </c>
      <c r="AZ623">
        <v>2048</v>
      </c>
      <c r="BA623">
        <v>633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0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CX623">
        <f>Y623*Source!I151</f>
        <v>10.030000000000001</v>
      </c>
      <c r="CY623">
        <f>AD623</f>
        <v>0</v>
      </c>
      <c r="CZ623">
        <f>AH623</f>
        <v>0</v>
      </c>
      <c r="DA623">
        <f>AL623</f>
        <v>1</v>
      </c>
      <c r="DB623">
        <v>0</v>
      </c>
    </row>
    <row r="624" spans="1:106" x14ac:dyDescent="0.2">
      <c r="A624">
        <f>ROW(Source!A151)</f>
        <v>151</v>
      </c>
      <c r="B624">
        <v>28925308</v>
      </c>
      <c r="C624">
        <v>28926093</v>
      </c>
      <c r="D624">
        <v>28336687</v>
      </c>
      <c r="E624">
        <v>1</v>
      </c>
      <c r="F624">
        <v>1</v>
      </c>
      <c r="G624">
        <v>1</v>
      </c>
      <c r="H624">
        <v>2</v>
      </c>
      <c r="I624" t="s">
        <v>479</v>
      </c>
      <c r="J624" t="s">
        <v>480</v>
      </c>
      <c r="K624" t="s">
        <v>481</v>
      </c>
      <c r="L624">
        <v>1368</v>
      </c>
      <c r="N624">
        <v>1011</v>
      </c>
      <c r="O624" t="s">
        <v>366</v>
      </c>
      <c r="P624" t="s">
        <v>366</v>
      </c>
      <c r="Q624">
        <v>1</v>
      </c>
      <c r="W624">
        <v>0</v>
      </c>
      <c r="X624">
        <v>1922779253</v>
      </c>
      <c r="Y624">
        <v>3.2759999999999998</v>
      </c>
      <c r="AA624">
        <v>0</v>
      </c>
      <c r="AB624">
        <v>871.56</v>
      </c>
      <c r="AC624">
        <v>219.75</v>
      </c>
      <c r="AD624">
        <v>0</v>
      </c>
      <c r="AE624">
        <v>0</v>
      </c>
      <c r="AF624">
        <v>113.19</v>
      </c>
      <c r="AG624">
        <v>11.84</v>
      </c>
      <c r="AH624">
        <v>0</v>
      </c>
      <c r="AI624">
        <v>1</v>
      </c>
      <c r="AJ624">
        <v>7.7</v>
      </c>
      <c r="AK624">
        <v>18.559999999999999</v>
      </c>
      <c r="AL624">
        <v>1</v>
      </c>
      <c r="AN624">
        <v>0</v>
      </c>
      <c r="AO624">
        <v>1</v>
      </c>
      <c r="AP624">
        <v>1</v>
      </c>
      <c r="AQ624">
        <v>0</v>
      </c>
      <c r="AR624">
        <v>0</v>
      </c>
      <c r="AS624" t="s">
        <v>719</v>
      </c>
      <c r="AT624">
        <v>2.73</v>
      </c>
      <c r="AU624" t="s">
        <v>744</v>
      </c>
      <c r="AV624">
        <v>0</v>
      </c>
      <c r="AW624">
        <v>2</v>
      </c>
      <c r="AX624">
        <v>28926113</v>
      </c>
      <c r="AY624">
        <v>1</v>
      </c>
      <c r="AZ624">
        <v>0</v>
      </c>
      <c r="BA624">
        <v>634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CX624">
        <f>Y624*Source!I151</f>
        <v>11.138399999999999</v>
      </c>
      <c r="CY624">
        <f t="shared" ref="CY624:CY629" si="138">AB624</f>
        <v>871.56</v>
      </c>
      <c r="CZ624">
        <f t="shared" ref="CZ624:CZ629" si="139">AF624</f>
        <v>113.19</v>
      </c>
      <c r="DA624">
        <f t="shared" ref="DA624:DA629" si="140">AJ624</f>
        <v>7.7</v>
      </c>
      <c r="DB624">
        <v>0</v>
      </c>
    </row>
    <row r="625" spans="1:106" x14ac:dyDescent="0.2">
      <c r="A625">
        <f>ROW(Source!A151)</f>
        <v>151</v>
      </c>
      <c r="B625">
        <v>28925308</v>
      </c>
      <c r="C625">
        <v>28926093</v>
      </c>
      <c r="D625">
        <v>28337857</v>
      </c>
      <c r="E625">
        <v>1</v>
      </c>
      <c r="F625">
        <v>1</v>
      </c>
      <c r="G625">
        <v>1</v>
      </c>
      <c r="H625">
        <v>2</v>
      </c>
      <c r="I625" t="s">
        <v>488</v>
      </c>
      <c r="J625" t="s">
        <v>489</v>
      </c>
      <c r="K625" t="s">
        <v>490</v>
      </c>
      <c r="L625">
        <v>1368</v>
      </c>
      <c r="N625">
        <v>1011</v>
      </c>
      <c r="O625" t="s">
        <v>366</v>
      </c>
      <c r="P625" t="s">
        <v>366</v>
      </c>
      <c r="Q625">
        <v>1</v>
      </c>
      <c r="W625">
        <v>0</v>
      </c>
      <c r="X625">
        <v>-2019686133</v>
      </c>
      <c r="Y625">
        <v>0.18</v>
      </c>
      <c r="AA625">
        <v>0</v>
      </c>
      <c r="AB625">
        <v>984.52</v>
      </c>
      <c r="AC625">
        <v>219.75</v>
      </c>
      <c r="AD625">
        <v>0</v>
      </c>
      <c r="AE625">
        <v>0</v>
      </c>
      <c r="AF625">
        <v>127.86</v>
      </c>
      <c r="AG625">
        <v>11.84</v>
      </c>
      <c r="AH625">
        <v>0</v>
      </c>
      <c r="AI625">
        <v>1</v>
      </c>
      <c r="AJ625">
        <v>7.7</v>
      </c>
      <c r="AK625">
        <v>18.559999999999999</v>
      </c>
      <c r="AL625">
        <v>1</v>
      </c>
      <c r="AN625">
        <v>0</v>
      </c>
      <c r="AO625">
        <v>1</v>
      </c>
      <c r="AP625">
        <v>1</v>
      </c>
      <c r="AQ625">
        <v>0</v>
      </c>
      <c r="AR625">
        <v>0</v>
      </c>
      <c r="AS625" t="s">
        <v>719</v>
      </c>
      <c r="AT625">
        <v>0.15</v>
      </c>
      <c r="AU625" t="s">
        <v>744</v>
      </c>
      <c r="AV625">
        <v>0</v>
      </c>
      <c r="AW625">
        <v>2</v>
      </c>
      <c r="AX625">
        <v>28926114</v>
      </c>
      <c r="AY625">
        <v>1</v>
      </c>
      <c r="AZ625">
        <v>0</v>
      </c>
      <c r="BA625">
        <v>635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0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CX625">
        <f>Y625*Source!I151</f>
        <v>0.61199999999999999</v>
      </c>
      <c r="CY625">
        <f t="shared" si="138"/>
        <v>984.52</v>
      </c>
      <c r="CZ625">
        <f t="shared" si="139"/>
        <v>127.86</v>
      </c>
      <c r="DA625">
        <f t="shared" si="140"/>
        <v>7.7</v>
      </c>
      <c r="DB625">
        <v>0</v>
      </c>
    </row>
    <row r="626" spans="1:106" x14ac:dyDescent="0.2">
      <c r="A626">
        <f>ROW(Source!A151)</f>
        <v>151</v>
      </c>
      <c r="B626">
        <v>28925308</v>
      </c>
      <c r="C626">
        <v>28926093</v>
      </c>
      <c r="D626">
        <v>28337866</v>
      </c>
      <c r="E626">
        <v>1</v>
      </c>
      <c r="F626">
        <v>1</v>
      </c>
      <c r="G626">
        <v>1</v>
      </c>
      <c r="H626">
        <v>2</v>
      </c>
      <c r="I626" t="s">
        <v>491</v>
      </c>
      <c r="J626" t="s">
        <v>492</v>
      </c>
      <c r="K626" t="s">
        <v>493</v>
      </c>
      <c r="L626">
        <v>1368</v>
      </c>
      <c r="N626">
        <v>1011</v>
      </c>
      <c r="O626" t="s">
        <v>366</v>
      </c>
      <c r="P626" t="s">
        <v>366</v>
      </c>
      <c r="Q626">
        <v>1</v>
      </c>
      <c r="W626">
        <v>0</v>
      </c>
      <c r="X626">
        <v>1232549298</v>
      </c>
      <c r="Y626">
        <v>0.18</v>
      </c>
      <c r="AA626">
        <v>0</v>
      </c>
      <c r="AB626">
        <v>92.4</v>
      </c>
      <c r="AC626">
        <v>0</v>
      </c>
      <c r="AD626">
        <v>0</v>
      </c>
      <c r="AE626">
        <v>0</v>
      </c>
      <c r="AF626">
        <v>12</v>
      </c>
      <c r="AG626">
        <v>0</v>
      </c>
      <c r="AH626">
        <v>0</v>
      </c>
      <c r="AI626">
        <v>1</v>
      </c>
      <c r="AJ626">
        <v>7.7</v>
      </c>
      <c r="AK626">
        <v>18.559999999999999</v>
      </c>
      <c r="AL626">
        <v>1</v>
      </c>
      <c r="AN626">
        <v>0</v>
      </c>
      <c r="AO626">
        <v>1</v>
      </c>
      <c r="AP626">
        <v>1</v>
      </c>
      <c r="AQ626">
        <v>0</v>
      </c>
      <c r="AR626">
        <v>0</v>
      </c>
      <c r="AS626" t="s">
        <v>719</v>
      </c>
      <c r="AT626">
        <v>0.15</v>
      </c>
      <c r="AU626" t="s">
        <v>744</v>
      </c>
      <c r="AV626">
        <v>0</v>
      </c>
      <c r="AW626">
        <v>2</v>
      </c>
      <c r="AX626">
        <v>28926115</v>
      </c>
      <c r="AY626">
        <v>1</v>
      </c>
      <c r="AZ626">
        <v>0</v>
      </c>
      <c r="BA626">
        <v>636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CX626">
        <f>Y626*Source!I151</f>
        <v>0.61199999999999999</v>
      </c>
      <c r="CY626">
        <f t="shared" si="138"/>
        <v>92.4</v>
      </c>
      <c r="CZ626">
        <f t="shared" si="139"/>
        <v>12</v>
      </c>
      <c r="DA626">
        <f t="shared" si="140"/>
        <v>7.7</v>
      </c>
      <c r="DB626">
        <v>0</v>
      </c>
    </row>
    <row r="627" spans="1:106" x14ac:dyDescent="0.2">
      <c r="A627">
        <f>ROW(Source!A151)</f>
        <v>151</v>
      </c>
      <c r="B627">
        <v>28925308</v>
      </c>
      <c r="C627">
        <v>28926093</v>
      </c>
      <c r="D627">
        <v>28337996</v>
      </c>
      <c r="E627">
        <v>1</v>
      </c>
      <c r="F627">
        <v>1</v>
      </c>
      <c r="G627">
        <v>1</v>
      </c>
      <c r="H627">
        <v>2</v>
      </c>
      <c r="I627" t="s">
        <v>494</v>
      </c>
      <c r="J627" t="s">
        <v>495</v>
      </c>
      <c r="K627" t="s">
        <v>496</v>
      </c>
      <c r="L627">
        <v>1368</v>
      </c>
      <c r="N627">
        <v>1011</v>
      </c>
      <c r="O627" t="s">
        <v>366</v>
      </c>
      <c r="P627" t="s">
        <v>366</v>
      </c>
      <c r="Q627">
        <v>1</v>
      </c>
      <c r="W627">
        <v>0</v>
      </c>
      <c r="X627">
        <v>2006915083</v>
      </c>
      <c r="Y627">
        <v>0.16800000000000001</v>
      </c>
      <c r="AA627">
        <v>0</v>
      </c>
      <c r="AB627">
        <v>57.9</v>
      </c>
      <c r="AC627">
        <v>0</v>
      </c>
      <c r="AD627">
        <v>0</v>
      </c>
      <c r="AE627">
        <v>0</v>
      </c>
      <c r="AF627">
        <v>7.52</v>
      </c>
      <c r="AG627">
        <v>0</v>
      </c>
      <c r="AH627">
        <v>0</v>
      </c>
      <c r="AI627">
        <v>1</v>
      </c>
      <c r="AJ627">
        <v>7.7</v>
      </c>
      <c r="AK627">
        <v>18.559999999999999</v>
      </c>
      <c r="AL627">
        <v>1</v>
      </c>
      <c r="AN627">
        <v>0</v>
      </c>
      <c r="AO627">
        <v>1</v>
      </c>
      <c r="AP627">
        <v>1</v>
      </c>
      <c r="AQ627">
        <v>0</v>
      </c>
      <c r="AR627">
        <v>0</v>
      </c>
      <c r="AS627" t="s">
        <v>719</v>
      </c>
      <c r="AT627">
        <v>0.14000000000000001</v>
      </c>
      <c r="AU627" t="s">
        <v>744</v>
      </c>
      <c r="AV627">
        <v>0</v>
      </c>
      <c r="AW627">
        <v>2</v>
      </c>
      <c r="AX627">
        <v>28926116</v>
      </c>
      <c r="AY627">
        <v>1</v>
      </c>
      <c r="AZ627">
        <v>0</v>
      </c>
      <c r="BA627">
        <v>637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CX627">
        <f>Y627*Source!I151</f>
        <v>0.57120000000000004</v>
      </c>
      <c r="CY627">
        <f t="shared" si="138"/>
        <v>57.9</v>
      </c>
      <c r="CZ627">
        <f t="shared" si="139"/>
        <v>7.52</v>
      </c>
      <c r="DA627">
        <f t="shared" si="140"/>
        <v>7.7</v>
      </c>
      <c r="DB627">
        <v>0</v>
      </c>
    </row>
    <row r="628" spans="1:106" x14ac:dyDescent="0.2">
      <c r="A628">
        <f>ROW(Source!A151)</f>
        <v>151</v>
      </c>
      <c r="B628">
        <v>28925308</v>
      </c>
      <c r="C628">
        <v>28926093</v>
      </c>
      <c r="D628">
        <v>28338136</v>
      </c>
      <c r="E628">
        <v>1</v>
      </c>
      <c r="F628">
        <v>1</v>
      </c>
      <c r="G628">
        <v>1</v>
      </c>
      <c r="H628">
        <v>2</v>
      </c>
      <c r="I628" t="s">
        <v>401</v>
      </c>
      <c r="J628" t="s">
        <v>402</v>
      </c>
      <c r="K628" t="s">
        <v>403</v>
      </c>
      <c r="L628">
        <v>1368</v>
      </c>
      <c r="N628">
        <v>1011</v>
      </c>
      <c r="O628" t="s">
        <v>366</v>
      </c>
      <c r="P628" t="s">
        <v>366</v>
      </c>
      <c r="Q628">
        <v>1</v>
      </c>
      <c r="W628">
        <v>0</v>
      </c>
      <c r="X628">
        <v>-1277097320</v>
      </c>
      <c r="Y628">
        <v>2.988</v>
      </c>
      <c r="AA628">
        <v>0</v>
      </c>
      <c r="AB628">
        <v>66.84</v>
      </c>
      <c r="AC628">
        <v>0</v>
      </c>
      <c r="AD628">
        <v>0</v>
      </c>
      <c r="AE628">
        <v>0</v>
      </c>
      <c r="AF628">
        <v>8.68</v>
      </c>
      <c r="AG628">
        <v>0</v>
      </c>
      <c r="AH628">
        <v>0</v>
      </c>
      <c r="AI628">
        <v>1</v>
      </c>
      <c r="AJ628">
        <v>7.7</v>
      </c>
      <c r="AK628">
        <v>18.559999999999999</v>
      </c>
      <c r="AL628">
        <v>1</v>
      </c>
      <c r="AN628">
        <v>0</v>
      </c>
      <c r="AO628">
        <v>1</v>
      </c>
      <c r="AP628">
        <v>1</v>
      </c>
      <c r="AQ628">
        <v>0</v>
      </c>
      <c r="AR628">
        <v>0</v>
      </c>
      <c r="AS628" t="s">
        <v>719</v>
      </c>
      <c r="AT628">
        <v>2.4900000000000002</v>
      </c>
      <c r="AU628" t="s">
        <v>744</v>
      </c>
      <c r="AV628">
        <v>0</v>
      </c>
      <c r="AW628">
        <v>2</v>
      </c>
      <c r="AX628">
        <v>28926117</v>
      </c>
      <c r="AY628">
        <v>1</v>
      </c>
      <c r="AZ628">
        <v>0</v>
      </c>
      <c r="BA628">
        <v>638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X628">
        <f>Y628*Source!I151</f>
        <v>10.1592</v>
      </c>
      <c r="CY628">
        <f t="shared" si="138"/>
        <v>66.84</v>
      </c>
      <c r="CZ628">
        <f t="shared" si="139"/>
        <v>8.68</v>
      </c>
      <c r="DA628">
        <f t="shared" si="140"/>
        <v>7.7</v>
      </c>
      <c r="DB628">
        <v>0</v>
      </c>
    </row>
    <row r="629" spans="1:106" x14ac:dyDescent="0.2">
      <c r="A629">
        <f>ROW(Source!A151)</f>
        <v>151</v>
      </c>
      <c r="B629">
        <v>28925308</v>
      </c>
      <c r="C629">
        <v>28926093</v>
      </c>
      <c r="D629">
        <v>28338781</v>
      </c>
      <c r="E629">
        <v>1</v>
      </c>
      <c r="F629">
        <v>1</v>
      </c>
      <c r="G629">
        <v>1</v>
      </c>
      <c r="H629">
        <v>2</v>
      </c>
      <c r="I629" t="s">
        <v>497</v>
      </c>
      <c r="J629" t="s">
        <v>498</v>
      </c>
      <c r="K629" t="s">
        <v>499</v>
      </c>
      <c r="L629">
        <v>1368</v>
      </c>
      <c r="N629">
        <v>1011</v>
      </c>
      <c r="O629" t="s">
        <v>366</v>
      </c>
      <c r="P629" t="s">
        <v>366</v>
      </c>
      <c r="Q629">
        <v>1</v>
      </c>
      <c r="W629">
        <v>0</v>
      </c>
      <c r="X629">
        <v>1984034196</v>
      </c>
      <c r="Y629">
        <v>8.4000000000000005E-2</v>
      </c>
      <c r="AA629">
        <v>0</v>
      </c>
      <c r="AB629">
        <v>142.37</v>
      </c>
      <c r="AC629">
        <v>188.01</v>
      </c>
      <c r="AD629">
        <v>0</v>
      </c>
      <c r="AE629">
        <v>0</v>
      </c>
      <c r="AF629">
        <v>18.489999999999998</v>
      </c>
      <c r="AG629">
        <v>10.130000000000001</v>
      </c>
      <c r="AH629">
        <v>0</v>
      </c>
      <c r="AI629">
        <v>1</v>
      </c>
      <c r="AJ629">
        <v>7.7</v>
      </c>
      <c r="AK629">
        <v>18.559999999999999</v>
      </c>
      <c r="AL629">
        <v>1</v>
      </c>
      <c r="AN629">
        <v>0</v>
      </c>
      <c r="AO629">
        <v>1</v>
      </c>
      <c r="AP629">
        <v>1</v>
      </c>
      <c r="AQ629">
        <v>0</v>
      </c>
      <c r="AR629">
        <v>0</v>
      </c>
      <c r="AS629" t="s">
        <v>719</v>
      </c>
      <c r="AT629">
        <v>7.0000000000000007E-2</v>
      </c>
      <c r="AU629" t="s">
        <v>744</v>
      </c>
      <c r="AV629">
        <v>0</v>
      </c>
      <c r="AW629">
        <v>2</v>
      </c>
      <c r="AX629">
        <v>28926118</v>
      </c>
      <c r="AY629">
        <v>1</v>
      </c>
      <c r="AZ629">
        <v>0</v>
      </c>
      <c r="BA629">
        <v>639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CX629">
        <f>Y629*Source!I151</f>
        <v>0.28560000000000002</v>
      </c>
      <c r="CY629">
        <f t="shared" si="138"/>
        <v>142.37</v>
      </c>
      <c r="CZ629">
        <f t="shared" si="139"/>
        <v>18.489999999999998</v>
      </c>
      <c r="DA629">
        <f t="shared" si="140"/>
        <v>7.7</v>
      </c>
      <c r="DB629">
        <v>0</v>
      </c>
    </row>
    <row r="630" spans="1:106" x14ac:dyDescent="0.2">
      <c r="A630">
        <f>ROW(Source!A151)</f>
        <v>151</v>
      </c>
      <c r="B630">
        <v>28925308</v>
      </c>
      <c r="C630">
        <v>28926093</v>
      </c>
      <c r="D630">
        <v>28251457</v>
      </c>
      <c r="E630">
        <v>1</v>
      </c>
      <c r="F630">
        <v>1</v>
      </c>
      <c r="G630">
        <v>1</v>
      </c>
      <c r="H630">
        <v>3</v>
      </c>
      <c r="I630" t="s">
        <v>500</v>
      </c>
      <c r="J630" t="s">
        <v>501</v>
      </c>
      <c r="K630" t="s">
        <v>502</v>
      </c>
      <c r="L630">
        <v>1339</v>
      </c>
      <c r="N630">
        <v>1007</v>
      </c>
      <c r="O630" t="s">
        <v>742</v>
      </c>
      <c r="P630" t="s">
        <v>742</v>
      </c>
      <c r="Q630">
        <v>1</v>
      </c>
      <c r="W630">
        <v>0</v>
      </c>
      <c r="X630">
        <v>-1718793076</v>
      </c>
      <c r="Y630">
        <v>0.08</v>
      </c>
      <c r="AA630">
        <v>121.97</v>
      </c>
      <c r="AB630">
        <v>0</v>
      </c>
      <c r="AC630">
        <v>0</v>
      </c>
      <c r="AD630">
        <v>0</v>
      </c>
      <c r="AE630">
        <v>23.41</v>
      </c>
      <c r="AF630">
        <v>0</v>
      </c>
      <c r="AG630">
        <v>0</v>
      </c>
      <c r="AH630">
        <v>0</v>
      </c>
      <c r="AI630">
        <v>5.21</v>
      </c>
      <c r="AJ630">
        <v>1</v>
      </c>
      <c r="AK630">
        <v>1</v>
      </c>
      <c r="AL630">
        <v>1</v>
      </c>
      <c r="AN630">
        <v>0</v>
      </c>
      <c r="AO630">
        <v>1</v>
      </c>
      <c r="AP630">
        <v>0</v>
      </c>
      <c r="AQ630">
        <v>0</v>
      </c>
      <c r="AR630">
        <v>0</v>
      </c>
      <c r="AS630" t="s">
        <v>719</v>
      </c>
      <c r="AT630">
        <v>0.08</v>
      </c>
      <c r="AU630" t="s">
        <v>719</v>
      </c>
      <c r="AV630">
        <v>0</v>
      </c>
      <c r="AW630">
        <v>2</v>
      </c>
      <c r="AX630">
        <v>28926119</v>
      </c>
      <c r="AY630">
        <v>1</v>
      </c>
      <c r="AZ630">
        <v>0</v>
      </c>
      <c r="BA630">
        <v>640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0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CX630">
        <f>Y630*Source!I151</f>
        <v>0.27200000000000002</v>
      </c>
      <c r="CY630">
        <f t="shared" ref="CY630:CY638" si="141">AA630</f>
        <v>121.97</v>
      </c>
      <c r="CZ630">
        <f t="shared" ref="CZ630:CZ638" si="142">AE630</f>
        <v>23.41</v>
      </c>
      <c r="DA630">
        <f t="shared" ref="DA630:DA638" si="143">AI630</f>
        <v>5.21</v>
      </c>
      <c r="DB630">
        <v>0</v>
      </c>
    </row>
    <row r="631" spans="1:106" x14ac:dyDescent="0.2">
      <c r="A631">
        <f>ROW(Source!A151)</f>
        <v>151</v>
      </c>
      <c r="B631">
        <v>28925308</v>
      </c>
      <c r="C631">
        <v>28926093</v>
      </c>
      <c r="D631">
        <v>28251479</v>
      </c>
      <c r="E631">
        <v>1</v>
      </c>
      <c r="F631">
        <v>1</v>
      </c>
      <c r="G631">
        <v>1</v>
      </c>
      <c r="H631">
        <v>3</v>
      </c>
      <c r="I631" t="s">
        <v>503</v>
      </c>
      <c r="J631" t="s">
        <v>504</v>
      </c>
      <c r="K631" t="s">
        <v>505</v>
      </c>
      <c r="L631">
        <v>1339</v>
      </c>
      <c r="N631">
        <v>1007</v>
      </c>
      <c r="O631" t="s">
        <v>742</v>
      </c>
      <c r="P631" t="s">
        <v>742</v>
      </c>
      <c r="Q631">
        <v>1</v>
      </c>
      <c r="W631">
        <v>0</v>
      </c>
      <c r="X631">
        <v>1597319531</v>
      </c>
      <c r="Y631">
        <v>1.64</v>
      </c>
      <c r="AA631">
        <v>45.8</v>
      </c>
      <c r="AB631">
        <v>0</v>
      </c>
      <c r="AC631">
        <v>0</v>
      </c>
      <c r="AD631">
        <v>0</v>
      </c>
      <c r="AE631">
        <v>8.7899999999999991</v>
      </c>
      <c r="AF631">
        <v>0</v>
      </c>
      <c r="AG631">
        <v>0</v>
      </c>
      <c r="AH631">
        <v>0</v>
      </c>
      <c r="AI631">
        <v>5.21</v>
      </c>
      <c r="AJ631">
        <v>1</v>
      </c>
      <c r="AK631">
        <v>1</v>
      </c>
      <c r="AL631">
        <v>1</v>
      </c>
      <c r="AN631">
        <v>0</v>
      </c>
      <c r="AO631">
        <v>1</v>
      </c>
      <c r="AP631">
        <v>0</v>
      </c>
      <c r="AQ631">
        <v>0</v>
      </c>
      <c r="AR631">
        <v>0</v>
      </c>
      <c r="AS631" t="s">
        <v>719</v>
      </c>
      <c r="AT631">
        <v>1.64</v>
      </c>
      <c r="AU631" t="s">
        <v>719</v>
      </c>
      <c r="AV631">
        <v>0</v>
      </c>
      <c r="AW631">
        <v>2</v>
      </c>
      <c r="AX631">
        <v>28926120</v>
      </c>
      <c r="AY631">
        <v>1</v>
      </c>
      <c r="AZ631">
        <v>0</v>
      </c>
      <c r="BA631">
        <v>641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CX631">
        <f>Y631*Source!I151</f>
        <v>5.5759999999999996</v>
      </c>
      <c r="CY631">
        <f t="shared" si="141"/>
        <v>45.8</v>
      </c>
      <c r="CZ631">
        <f t="shared" si="142"/>
        <v>8.7899999999999991</v>
      </c>
      <c r="DA631">
        <f t="shared" si="143"/>
        <v>5.21</v>
      </c>
      <c r="DB631">
        <v>0</v>
      </c>
    </row>
    <row r="632" spans="1:106" x14ac:dyDescent="0.2">
      <c r="A632">
        <f>ROW(Source!A151)</f>
        <v>151</v>
      </c>
      <c r="B632">
        <v>28925308</v>
      </c>
      <c r="C632">
        <v>28926093</v>
      </c>
      <c r="D632">
        <v>28251486</v>
      </c>
      <c r="E632">
        <v>1</v>
      </c>
      <c r="F632">
        <v>1</v>
      </c>
      <c r="G632">
        <v>1</v>
      </c>
      <c r="H632">
        <v>3</v>
      </c>
      <c r="I632" t="s">
        <v>506</v>
      </c>
      <c r="J632" t="s">
        <v>507</v>
      </c>
      <c r="K632" t="s">
        <v>508</v>
      </c>
      <c r="L632">
        <v>1346</v>
      </c>
      <c r="N632">
        <v>1009</v>
      </c>
      <c r="O632" t="s">
        <v>509</v>
      </c>
      <c r="P632" t="s">
        <v>509</v>
      </c>
      <c r="Q632">
        <v>1</v>
      </c>
      <c r="W632">
        <v>0</v>
      </c>
      <c r="X632">
        <v>-1411127917</v>
      </c>
      <c r="Y632">
        <v>0.47</v>
      </c>
      <c r="AA632">
        <v>23.29</v>
      </c>
      <c r="AB632">
        <v>0</v>
      </c>
      <c r="AC632">
        <v>0</v>
      </c>
      <c r="AD632">
        <v>0</v>
      </c>
      <c r="AE632">
        <v>4.47</v>
      </c>
      <c r="AF632">
        <v>0</v>
      </c>
      <c r="AG632">
        <v>0</v>
      </c>
      <c r="AH632">
        <v>0</v>
      </c>
      <c r="AI632">
        <v>5.21</v>
      </c>
      <c r="AJ632">
        <v>1</v>
      </c>
      <c r="AK632">
        <v>1</v>
      </c>
      <c r="AL632">
        <v>1</v>
      </c>
      <c r="AN632">
        <v>0</v>
      </c>
      <c r="AO632">
        <v>1</v>
      </c>
      <c r="AP632">
        <v>0</v>
      </c>
      <c r="AQ632">
        <v>0</v>
      </c>
      <c r="AR632">
        <v>0</v>
      </c>
      <c r="AS632" t="s">
        <v>719</v>
      </c>
      <c r="AT632">
        <v>0.47</v>
      </c>
      <c r="AU632" t="s">
        <v>719</v>
      </c>
      <c r="AV632">
        <v>0</v>
      </c>
      <c r="AW632">
        <v>2</v>
      </c>
      <c r="AX632">
        <v>28926121</v>
      </c>
      <c r="AY632">
        <v>1</v>
      </c>
      <c r="AZ632">
        <v>0</v>
      </c>
      <c r="BA632">
        <v>642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CX632">
        <f>Y632*Source!I151</f>
        <v>1.5979999999999999</v>
      </c>
      <c r="CY632">
        <f t="shared" si="141"/>
        <v>23.29</v>
      </c>
      <c r="CZ632">
        <f t="shared" si="142"/>
        <v>4.47</v>
      </c>
      <c r="DA632">
        <f t="shared" si="143"/>
        <v>5.21</v>
      </c>
      <c r="DB632">
        <v>0</v>
      </c>
    </row>
    <row r="633" spans="1:106" x14ac:dyDescent="0.2">
      <c r="A633">
        <f>ROW(Source!A151)</f>
        <v>151</v>
      </c>
      <c r="B633">
        <v>28925308</v>
      </c>
      <c r="C633">
        <v>28926093</v>
      </c>
      <c r="D633">
        <v>28254721</v>
      </c>
      <c r="E633">
        <v>1</v>
      </c>
      <c r="F633">
        <v>1</v>
      </c>
      <c r="G633">
        <v>1</v>
      </c>
      <c r="H633">
        <v>3</v>
      </c>
      <c r="I633" t="s">
        <v>510</v>
      </c>
      <c r="J633" t="s">
        <v>511</v>
      </c>
      <c r="K633" t="s">
        <v>512</v>
      </c>
      <c r="L633">
        <v>1348</v>
      </c>
      <c r="N633">
        <v>1009</v>
      </c>
      <c r="O633" t="s">
        <v>61</v>
      </c>
      <c r="P633" t="s">
        <v>61</v>
      </c>
      <c r="Q633">
        <v>1000</v>
      </c>
      <c r="W633">
        <v>0</v>
      </c>
      <c r="X633">
        <v>-1204589871</v>
      </c>
      <c r="Y633">
        <v>1.24E-3</v>
      </c>
      <c r="AA633">
        <v>66815.539999999994</v>
      </c>
      <c r="AB633">
        <v>0</v>
      </c>
      <c r="AC633">
        <v>0</v>
      </c>
      <c r="AD633">
        <v>0</v>
      </c>
      <c r="AE633">
        <v>12824.48</v>
      </c>
      <c r="AF633">
        <v>0</v>
      </c>
      <c r="AG633">
        <v>0</v>
      </c>
      <c r="AH633">
        <v>0</v>
      </c>
      <c r="AI633">
        <v>5.21</v>
      </c>
      <c r="AJ633">
        <v>1</v>
      </c>
      <c r="AK633">
        <v>1</v>
      </c>
      <c r="AL633">
        <v>1</v>
      </c>
      <c r="AN633">
        <v>0</v>
      </c>
      <c r="AO633">
        <v>1</v>
      </c>
      <c r="AP633">
        <v>0</v>
      </c>
      <c r="AQ633">
        <v>0</v>
      </c>
      <c r="AR633">
        <v>0</v>
      </c>
      <c r="AS633" t="s">
        <v>719</v>
      </c>
      <c r="AT633">
        <v>1.24E-3</v>
      </c>
      <c r="AU633" t="s">
        <v>719</v>
      </c>
      <c r="AV633">
        <v>0</v>
      </c>
      <c r="AW633">
        <v>2</v>
      </c>
      <c r="AX633">
        <v>28926122</v>
      </c>
      <c r="AY633">
        <v>1</v>
      </c>
      <c r="AZ633">
        <v>0</v>
      </c>
      <c r="BA633">
        <v>643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CX633">
        <f>Y633*Source!I151</f>
        <v>4.2160000000000001E-3</v>
      </c>
      <c r="CY633">
        <f t="shared" si="141"/>
        <v>66815.539999999994</v>
      </c>
      <c r="CZ633">
        <f t="shared" si="142"/>
        <v>12824.48</v>
      </c>
      <c r="DA633">
        <f t="shared" si="143"/>
        <v>5.21</v>
      </c>
      <c r="DB633">
        <v>0</v>
      </c>
    </row>
    <row r="634" spans="1:106" x14ac:dyDescent="0.2">
      <c r="A634">
        <f>ROW(Source!A151)</f>
        <v>151</v>
      </c>
      <c r="B634">
        <v>28925308</v>
      </c>
      <c r="C634">
        <v>28926093</v>
      </c>
      <c r="D634">
        <v>28276411</v>
      </c>
      <c r="E634">
        <v>1</v>
      </c>
      <c r="F634">
        <v>1</v>
      </c>
      <c r="G634">
        <v>1</v>
      </c>
      <c r="H634">
        <v>3</v>
      </c>
      <c r="I634" t="s">
        <v>513</v>
      </c>
      <c r="J634" t="s">
        <v>514</v>
      </c>
      <c r="K634" t="s">
        <v>515</v>
      </c>
      <c r="L634">
        <v>1348</v>
      </c>
      <c r="N634">
        <v>1009</v>
      </c>
      <c r="O634" t="s">
        <v>61</v>
      </c>
      <c r="P634" t="s">
        <v>61</v>
      </c>
      <c r="Q634">
        <v>1000</v>
      </c>
      <c r="W634">
        <v>0</v>
      </c>
      <c r="X634">
        <v>-1377340231</v>
      </c>
      <c r="Y634">
        <v>0.01</v>
      </c>
      <c r="AA634">
        <v>53016.07</v>
      </c>
      <c r="AB634">
        <v>0</v>
      </c>
      <c r="AC634">
        <v>0</v>
      </c>
      <c r="AD634">
        <v>0</v>
      </c>
      <c r="AE634">
        <v>10175.83</v>
      </c>
      <c r="AF634">
        <v>0</v>
      </c>
      <c r="AG634">
        <v>0</v>
      </c>
      <c r="AH634">
        <v>0</v>
      </c>
      <c r="AI634">
        <v>5.21</v>
      </c>
      <c r="AJ634">
        <v>1</v>
      </c>
      <c r="AK634">
        <v>1</v>
      </c>
      <c r="AL634">
        <v>1</v>
      </c>
      <c r="AN634">
        <v>0</v>
      </c>
      <c r="AO634">
        <v>1</v>
      </c>
      <c r="AP634">
        <v>0</v>
      </c>
      <c r="AQ634">
        <v>0</v>
      </c>
      <c r="AR634">
        <v>0</v>
      </c>
      <c r="AS634" t="s">
        <v>719</v>
      </c>
      <c r="AT634">
        <v>0.01</v>
      </c>
      <c r="AU634" t="s">
        <v>719</v>
      </c>
      <c r="AV634">
        <v>0</v>
      </c>
      <c r="AW634">
        <v>2</v>
      </c>
      <c r="AX634">
        <v>28926123</v>
      </c>
      <c r="AY634">
        <v>1</v>
      </c>
      <c r="AZ634">
        <v>0</v>
      </c>
      <c r="BA634">
        <v>644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CX634">
        <f>Y634*Source!I151</f>
        <v>3.4000000000000002E-2</v>
      </c>
      <c r="CY634">
        <f t="shared" si="141"/>
        <v>53016.07</v>
      </c>
      <c r="CZ634">
        <f t="shared" si="142"/>
        <v>10175.83</v>
      </c>
      <c r="DA634">
        <f t="shared" si="143"/>
        <v>5.21</v>
      </c>
      <c r="DB634">
        <v>0</v>
      </c>
    </row>
    <row r="635" spans="1:106" x14ac:dyDescent="0.2">
      <c r="A635">
        <f>ROW(Source!A151)</f>
        <v>151</v>
      </c>
      <c r="B635">
        <v>28925308</v>
      </c>
      <c r="C635">
        <v>28926093</v>
      </c>
      <c r="D635">
        <v>28279355</v>
      </c>
      <c r="E635">
        <v>1</v>
      </c>
      <c r="F635">
        <v>1</v>
      </c>
      <c r="G635">
        <v>1</v>
      </c>
      <c r="H635">
        <v>3</v>
      </c>
      <c r="I635" t="s">
        <v>516</v>
      </c>
      <c r="J635" t="s">
        <v>517</v>
      </c>
      <c r="K635" t="s">
        <v>526</v>
      </c>
      <c r="L635">
        <v>1348</v>
      </c>
      <c r="N635">
        <v>1009</v>
      </c>
      <c r="O635" t="s">
        <v>61</v>
      </c>
      <c r="P635" t="s">
        <v>61</v>
      </c>
      <c r="Q635">
        <v>1000</v>
      </c>
      <c r="W635">
        <v>0</v>
      </c>
      <c r="X635">
        <v>-1448781914</v>
      </c>
      <c r="Y635">
        <v>0.01</v>
      </c>
      <c r="AA635">
        <v>38757.61</v>
      </c>
      <c r="AB635">
        <v>0</v>
      </c>
      <c r="AC635">
        <v>0</v>
      </c>
      <c r="AD635">
        <v>0</v>
      </c>
      <c r="AE635">
        <v>7439.08</v>
      </c>
      <c r="AF635">
        <v>0</v>
      </c>
      <c r="AG635">
        <v>0</v>
      </c>
      <c r="AH635">
        <v>0</v>
      </c>
      <c r="AI635">
        <v>5.21</v>
      </c>
      <c r="AJ635">
        <v>1</v>
      </c>
      <c r="AK635">
        <v>1</v>
      </c>
      <c r="AL635">
        <v>1</v>
      </c>
      <c r="AN635">
        <v>0</v>
      </c>
      <c r="AO635">
        <v>1</v>
      </c>
      <c r="AP635">
        <v>0</v>
      </c>
      <c r="AQ635">
        <v>0</v>
      </c>
      <c r="AR635">
        <v>0</v>
      </c>
      <c r="AS635" t="s">
        <v>719</v>
      </c>
      <c r="AT635">
        <v>0.01</v>
      </c>
      <c r="AU635" t="s">
        <v>719</v>
      </c>
      <c r="AV635">
        <v>0</v>
      </c>
      <c r="AW635">
        <v>2</v>
      </c>
      <c r="AX635">
        <v>28926124</v>
      </c>
      <c r="AY635">
        <v>1</v>
      </c>
      <c r="AZ635">
        <v>0</v>
      </c>
      <c r="BA635">
        <v>645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0</v>
      </c>
      <c r="BN635">
        <v>0</v>
      </c>
      <c r="BO635">
        <v>0</v>
      </c>
      <c r="BP635">
        <v>0</v>
      </c>
      <c r="BQ635">
        <v>0</v>
      </c>
      <c r="BR635">
        <v>0</v>
      </c>
      <c r="BS635">
        <v>0</v>
      </c>
      <c r="BT635">
        <v>0</v>
      </c>
      <c r="BU635">
        <v>0</v>
      </c>
      <c r="BV635">
        <v>0</v>
      </c>
      <c r="BW635">
        <v>0</v>
      </c>
      <c r="CX635">
        <f>Y635*Source!I151</f>
        <v>3.4000000000000002E-2</v>
      </c>
      <c r="CY635">
        <f t="shared" si="141"/>
        <v>38757.61</v>
      </c>
      <c r="CZ635">
        <f t="shared" si="142"/>
        <v>7439.08</v>
      </c>
      <c r="DA635">
        <f t="shared" si="143"/>
        <v>5.21</v>
      </c>
      <c r="DB635">
        <v>0</v>
      </c>
    </row>
    <row r="636" spans="1:106" x14ac:dyDescent="0.2">
      <c r="A636">
        <f>ROW(Source!A151)</f>
        <v>151</v>
      </c>
      <c r="B636">
        <v>28925308</v>
      </c>
      <c r="C636">
        <v>28926093</v>
      </c>
      <c r="D636">
        <v>28279427</v>
      </c>
      <c r="E636">
        <v>1</v>
      </c>
      <c r="F636">
        <v>1</v>
      </c>
      <c r="G636">
        <v>1</v>
      </c>
      <c r="H636">
        <v>3</v>
      </c>
      <c r="I636" t="s">
        <v>527</v>
      </c>
      <c r="J636" t="s">
        <v>528</v>
      </c>
      <c r="K636" t="s">
        <v>529</v>
      </c>
      <c r="L636">
        <v>1348</v>
      </c>
      <c r="N636">
        <v>1009</v>
      </c>
      <c r="O636" t="s">
        <v>61</v>
      </c>
      <c r="P636" t="s">
        <v>61</v>
      </c>
      <c r="Q636">
        <v>1000</v>
      </c>
      <c r="W636">
        <v>0</v>
      </c>
      <c r="X636">
        <v>-1728450025</v>
      </c>
      <c r="Y636">
        <v>0.01</v>
      </c>
      <c r="AA636">
        <v>27837.55</v>
      </c>
      <c r="AB636">
        <v>0</v>
      </c>
      <c r="AC636">
        <v>0</v>
      </c>
      <c r="AD636">
        <v>0</v>
      </c>
      <c r="AE636">
        <v>5343.1</v>
      </c>
      <c r="AF636">
        <v>0</v>
      </c>
      <c r="AG636">
        <v>0</v>
      </c>
      <c r="AH636">
        <v>0</v>
      </c>
      <c r="AI636">
        <v>5.21</v>
      </c>
      <c r="AJ636">
        <v>1</v>
      </c>
      <c r="AK636">
        <v>1</v>
      </c>
      <c r="AL636">
        <v>1</v>
      </c>
      <c r="AN636">
        <v>0</v>
      </c>
      <c r="AO636">
        <v>1</v>
      </c>
      <c r="AP636">
        <v>0</v>
      </c>
      <c r="AQ636">
        <v>0</v>
      </c>
      <c r="AR636">
        <v>0</v>
      </c>
      <c r="AS636" t="s">
        <v>719</v>
      </c>
      <c r="AT636">
        <v>0.01</v>
      </c>
      <c r="AU636" t="s">
        <v>719</v>
      </c>
      <c r="AV636">
        <v>0</v>
      </c>
      <c r="AW636">
        <v>2</v>
      </c>
      <c r="AX636">
        <v>28926125</v>
      </c>
      <c r="AY636">
        <v>1</v>
      </c>
      <c r="AZ636">
        <v>0</v>
      </c>
      <c r="BA636">
        <v>646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X636">
        <f>Y636*Source!I151</f>
        <v>3.4000000000000002E-2</v>
      </c>
      <c r="CY636">
        <f t="shared" si="141"/>
        <v>27837.55</v>
      </c>
      <c r="CZ636">
        <f t="shared" si="142"/>
        <v>5343.1</v>
      </c>
      <c r="DA636">
        <f t="shared" si="143"/>
        <v>5.21</v>
      </c>
      <c r="DB636">
        <v>0</v>
      </c>
    </row>
    <row r="637" spans="1:106" x14ac:dyDescent="0.2">
      <c r="A637">
        <f>ROW(Source!A151)</f>
        <v>151</v>
      </c>
      <c r="B637">
        <v>28925308</v>
      </c>
      <c r="C637">
        <v>28926093</v>
      </c>
      <c r="D637">
        <v>28324742</v>
      </c>
      <c r="E637">
        <v>1</v>
      </c>
      <c r="F637">
        <v>1</v>
      </c>
      <c r="G637">
        <v>1</v>
      </c>
      <c r="H637">
        <v>3</v>
      </c>
      <c r="I637" t="s">
        <v>530</v>
      </c>
      <c r="J637" t="s">
        <v>531</v>
      </c>
      <c r="K637" t="s">
        <v>532</v>
      </c>
      <c r="L637">
        <v>1354</v>
      </c>
      <c r="N637">
        <v>1010</v>
      </c>
      <c r="O637" t="s">
        <v>106</v>
      </c>
      <c r="P637" t="s">
        <v>106</v>
      </c>
      <c r="Q637">
        <v>1</v>
      </c>
      <c r="W637">
        <v>0</v>
      </c>
      <c r="X637">
        <v>576468319</v>
      </c>
      <c r="Y637">
        <v>9</v>
      </c>
      <c r="AA637">
        <v>265.35000000000002</v>
      </c>
      <c r="AB637">
        <v>0</v>
      </c>
      <c r="AC637">
        <v>0</v>
      </c>
      <c r="AD637">
        <v>0</v>
      </c>
      <c r="AE637">
        <v>50.93</v>
      </c>
      <c r="AF637">
        <v>0</v>
      </c>
      <c r="AG637">
        <v>0</v>
      </c>
      <c r="AH637">
        <v>0</v>
      </c>
      <c r="AI637">
        <v>5.21</v>
      </c>
      <c r="AJ637">
        <v>1</v>
      </c>
      <c r="AK637">
        <v>1</v>
      </c>
      <c r="AL637">
        <v>1</v>
      </c>
      <c r="AN637">
        <v>0</v>
      </c>
      <c r="AO637">
        <v>1</v>
      </c>
      <c r="AP637">
        <v>0</v>
      </c>
      <c r="AQ637">
        <v>0</v>
      </c>
      <c r="AR637">
        <v>0</v>
      </c>
      <c r="AS637" t="s">
        <v>719</v>
      </c>
      <c r="AT637">
        <v>9</v>
      </c>
      <c r="AU637" t="s">
        <v>719</v>
      </c>
      <c r="AV637">
        <v>0</v>
      </c>
      <c r="AW637">
        <v>2</v>
      </c>
      <c r="AX637">
        <v>28926126</v>
      </c>
      <c r="AY637">
        <v>1</v>
      </c>
      <c r="AZ637">
        <v>0</v>
      </c>
      <c r="BA637">
        <v>647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CX637">
        <f>Y637*Source!I151</f>
        <v>30.599999999999998</v>
      </c>
      <c r="CY637">
        <f t="shared" si="141"/>
        <v>265.35000000000002</v>
      </c>
      <c r="CZ637">
        <f t="shared" si="142"/>
        <v>50.93</v>
      </c>
      <c r="DA637">
        <f t="shared" si="143"/>
        <v>5.21</v>
      </c>
      <c r="DB637">
        <v>0</v>
      </c>
    </row>
    <row r="638" spans="1:106" x14ac:dyDescent="0.2">
      <c r="A638">
        <f>ROW(Source!A151)</f>
        <v>151</v>
      </c>
      <c r="B638">
        <v>28925308</v>
      </c>
      <c r="C638">
        <v>28926093</v>
      </c>
      <c r="D638">
        <v>28247531</v>
      </c>
      <c r="E638">
        <v>21</v>
      </c>
      <c r="F638">
        <v>1</v>
      </c>
      <c r="G638">
        <v>1</v>
      </c>
      <c r="H638">
        <v>3</v>
      </c>
      <c r="I638" t="s">
        <v>533</v>
      </c>
      <c r="J638" t="s">
        <v>719</v>
      </c>
      <c r="K638" t="s">
        <v>534</v>
      </c>
      <c r="L638">
        <v>1374</v>
      </c>
      <c r="N638">
        <v>1013</v>
      </c>
      <c r="O638" t="s">
        <v>535</v>
      </c>
      <c r="P638" t="s">
        <v>535</v>
      </c>
      <c r="Q638">
        <v>1</v>
      </c>
      <c r="W638">
        <v>0</v>
      </c>
      <c r="X638">
        <v>-1731369543</v>
      </c>
      <c r="Y638">
        <v>3.18</v>
      </c>
      <c r="AA638">
        <v>1</v>
      </c>
      <c r="AB638">
        <v>0</v>
      </c>
      <c r="AC638">
        <v>0</v>
      </c>
      <c r="AD638">
        <v>0</v>
      </c>
      <c r="AE638">
        <v>1</v>
      </c>
      <c r="AF638">
        <v>0</v>
      </c>
      <c r="AG638">
        <v>0</v>
      </c>
      <c r="AH638">
        <v>0</v>
      </c>
      <c r="AI638">
        <v>1</v>
      </c>
      <c r="AJ638">
        <v>1</v>
      </c>
      <c r="AK638">
        <v>1</v>
      </c>
      <c r="AL638">
        <v>1</v>
      </c>
      <c r="AN638">
        <v>0</v>
      </c>
      <c r="AO638">
        <v>1</v>
      </c>
      <c r="AP638">
        <v>0</v>
      </c>
      <c r="AQ638">
        <v>0</v>
      </c>
      <c r="AR638">
        <v>0</v>
      </c>
      <c r="AS638" t="s">
        <v>719</v>
      </c>
      <c r="AT638">
        <v>3.18</v>
      </c>
      <c r="AU638" t="s">
        <v>719</v>
      </c>
      <c r="AV638">
        <v>0</v>
      </c>
      <c r="AW638">
        <v>2</v>
      </c>
      <c r="AX638">
        <v>28926127</v>
      </c>
      <c r="AY638">
        <v>1</v>
      </c>
      <c r="AZ638">
        <v>0</v>
      </c>
      <c r="BA638">
        <v>648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CX638">
        <f>Y638*Source!I151</f>
        <v>10.811999999999999</v>
      </c>
      <c r="CY638">
        <f t="shared" si="141"/>
        <v>1</v>
      </c>
      <c r="CZ638">
        <f t="shared" si="142"/>
        <v>1</v>
      </c>
      <c r="DA638">
        <f t="shared" si="143"/>
        <v>1</v>
      </c>
      <c r="DB638">
        <v>0</v>
      </c>
    </row>
    <row r="639" spans="1:106" x14ac:dyDescent="0.2">
      <c r="A639">
        <f>ROW(Source!A152)</f>
        <v>152</v>
      </c>
      <c r="B639">
        <v>28925307</v>
      </c>
      <c r="C639">
        <v>28926128</v>
      </c>
      <c r="D639">
        <v>28425676</v>
      </c>
      <c r="E639">
        <v>1</v>
      </c>
      <c r="F639">
        <v>1</v>
      </c>
      <c r="G639">
        <v>1</v>
      </c>
      <c r="H639">
        <v>1</v>
      </c>
      <c r="I639" t="s">
        <v>536</v>
      </c>
      <c r="J639" t="s">
        <v>719</v>
      </c>
      <c r="K639" t="s">
        <v>537</v>
      </c>
      <c r="L639">
        <v>1191</v>
      </c>
      <c r="N639">
        <v>1013</v>
      </c>
      <c r="O639" t="s">
        <v>360</v>
      </c>
      <c r="P639" t="s">
        <v>360</v>
      </c>
      <c r="Q639">
        <v>1</v>
      </c>
      <c r="W639">
        <v>0</v>
      </c>
      <c r="X639">
        <v>-1853062777</v>
      </c>
      <c r="Y639">
        <v>22.2</v>
      </c>
      <c r="AA639">
        <v>0</v>
      </c>
      <c r="AB639">
        <v>0</v>
      </c>
      <c r="AC639">
        <v>0</v>
      </c>
      <c r="AD639">
        <v>8.59</v>
      </c>
      <c r="AE639">
        <v>0</v>
      </c>
      <c r="AF639">
        <v>0</v>
      </c>
      <c r="AG639">
        <v>0</v>
      </c>
      <c r="AH639">
        <v>8.59</v>
      </c>
      <c r="AI639">
        <v>1</v>
      </c>
      <c r="AJ639">
        <v>1</v>
      </c>
      <c r="AK639">
        <v>1</v>
      </c>
      <c r="AL639">
        <v>1</v>
      </c>
      <c r="AN639">
        <v>0</v>
      </c>
      <c r="AO639">
        <v>1</v>
      </c>
      <c r="AP639">
        <v>1</v>
      </c>
      <c r="AQ639">
        <v>0</v>
      </c>
      <c r="AR639">
        <v>0</v>
      </c>
      <c r="AS639" t="s">
        <v>719</v>
      </c>
      <c r="AT639">
        <v>18.5</v>
      </c>
      <c r="AU639" t="s">
        <v>744</v>
      </c>
      <c r="AV639">
        <v>1</v>
      </c>
      <c r="AW639">
        <v>2</v>
      </c>
      <c r="AX639">
        <v>28926146</v>
      </c>
      <c r="AY639">
        <v>1</v>
      </c>
      <c r="AZ639">
        <v>0</v>
      </c>
      <c r="BA639">
        <v>649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CX639">
        <f>Y639*Source!I152</f>
        <v>8.4359999999999999</v>
      </c>
      <c r="CY639">
        <f>AD639</f>
        <v>8.59</v>
      </c>
      <c r="CZ639">
        <f>AH639</f>
        <v>8.59</v>
      </c>
      <c r="DA639">
        <f>AL639</f>
        <v>1</v>
      </c>
      <c r="DB639">
        <v>0</v>
      </c>
    </row>
    <row r="640" spans="1:106" x14ac:dyDescent="0.2">
      <c r="A640">
        <f>ROW(Source!A152)</f>
        <v>152</v>
      </c>
      <c r="B640">
        <v>28925307</v>
      </c>
      <c r="C640">
        <v>28926128</v>
      </c>
      <c r="D640">
        <v>28419515</v>
      </c>
      <c r="E640">
        <v>1</v>
      </c>
      <c r="F640">
        <v>1</v>
      </c>
      <c r="G640">
        <v>1</v>
      </c>
      <c r="H640">
        <v>1</v>
      </c>
      <c r="I640" t="s">
        <v>361</v>
      </c>
      <c r="J640" t="s">
        <v>719</v>
      </c>
      <c r="K640" t="s">
        <v>362</v>
      </c>
      <c r="L640">
        <v>1191</v>
      </c>
      <c r="N640">
        <v>1013</v>
      </c>
      <c r="O640" t="s">
        <v>360</v>
      </c>
      <c r="P640" t="s">
        <v>360</v>
      </c>
      <c r="Q640">
        <v>1</v>
      </c>
      <c r="W640">
        <v>0</v>
      </c>
      <c r="X640">
        <v>-383101862</v>
      </c>
      <c r="Y640">
        <v>2.95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1</v>
      </c>
      <c r="AJ640">
        <v>1</v>
      </c>
      <c r="AK640">
        <v>1</v>
      </c>
      <c r="AL640">
        <v>1</v>
      </c>
      <c r="AN640">
        <v>0</v>
      </c>
      <c r="AO640">
        <v>1</v>
      </c>
      <c r="AP640">
        <v>0</v>
      </c>
      <c r="AQ640">
        <v>0</v>
      </c>
      <c r="AR640">
        <v>0</v>
      </c>
      <c r="AS640" t="s">
        <v>719</v>
      </c>
      <c r="AT640">
        <v>2.95</v>
      </c>
      <c r="AU640" t="s">
        <v>719</v>
      </c>
      <c r="AV640">
        <v>2</v>
      </c>
      <c r="AW640">
        <v>2</v>
      </c>
      <c r="AX640">
        <v>28926147</v>
      </c>
      <c r="AY640">
        <v>1</v>
      </c>
      <c r="AZ640">
        <v>2048</v>
      </c>
      <c r="BA640">
        <v>650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CX640">
        <f>Y640*Source!I152</f>
        <v>1.121</v>
      </c>
      <c r="CY640">
        <f>AD640</f>
        <v>0</v>
      </c>
      <c r="CZ640">
        <f>AH640</f>
        <v>0</v>
      </c>
      <c r="DA640">
        <f>AL640</f>
        <v>1</v>
      </c>
      <c r="DB640">
        <v>0</v>
      </c>
    </row>
    <row r="641" spans="1:106" x14ac:dyDescent="0.2">
      <c r="A641">
        <f>ROW(Source!A152)</f>
        <v>152</v>
      </c>
      <c r="B641">
        <v>28925307</v>
      </c>
      <c r="C641">
        <v>28926128</v>
      </c>
      <c r="D641">
        <v>28336687</v>
      </c>
      <c r="E641">
        <v>1</v>
      </c>
      <c r="F641">
        <v>1</v>
      </c>
      <c r="G641">
        <v>1</v>
      </c>
      <c r="H641">
        <v>2</v>
      </c>
      <c r="I641" t="s">
        <v>479</v>
      </c>
      <c r="J641" t="s">
        <v>480</v>
      </c>
      <c r="K641" t="s">
        <v>481</v>
      </c>
      <c r="L641">
        <v>1368</v>
      </c>
      <c r="N641">
        <v>1011</v>
      </c>
      <c r="O641" t="s">
        <v>366</v>
      </c>
      <c r="P641" t="s">
        <v>366</v>
      </c>
      <c r="Q641">
        <v>1</v>
      </c>
      <c r="W641">
        <v>0</v>
      </c>
      <c r="X641">
        <v>1922779253</v>
      </c>
      <c r="Y641">
        <v>3.2759999999999998</v>
      </c>
      <c r="AA641">
        <v>0</v>
      </c>
      <c r="AB641">
        <v>113.19</v>
      </c>
      <c r="AC641">
        <v>11.84</v>
      </c>
      <c r="AD641">
        <v>0</v>
      </c>
      <c r="AE641">
        <v>0</v>
      </c>
      <c r="AF641">
        <v>113.19</v>
      </c>
      <c r="AG641">
        <v>11.84</v>
      </c>
      <c r="AH641">
        <v>0</v>
      </c>
      <c r="AI641">
        <v>1</v>
      </c>
      <c r="AJ641">
        <v>1</v>
      </c>
      <c r="AK641">
        <v>1</v>
      </c>
      <c r="AL641">
        <v>1</v>
      </c>
      <c r="AN641">
        <v>0</v>
      </c>
      <c r="AO641">
        <v>1</v>
      </c>
      <c r="AP641">
        <v>1</v>
      </c>
      <c r="AQ641">
        <v>0</v>
      </c>
      <c r="AR641">
        <v>0</v>
      </c>
      <c r="AS641" t="s">
        <v>719</v>
      </c>
      <c r="AT641">
        <v>2.73</v>
      </c>
      <c r="AU641" t="s">
        <v>744</v>
      </c>
      <c r="AV641">
        <v>0</v>
      </c>
      <c r="AW641">
        <v>2</v>
      </c>
      <c r="AX641">
        <v>28926148</v>
      </c>
      <c r="AY641">
        <v>1</v>
      </c>
      <c r="AZ641">
        <v>0</v>
      </c>
      <c r="BA641">
        <v>651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CX641">
        <f>Y641*Source!I152</f>
        <v>1.24488</v>
      </c>
      <c r="CY641">
        <f t="shared" ref="CY641:CY646" si="144">AB641</f>
        <v>113.19</v>
      </c>
      <c r="CZ641">
        <f t="shared" ref="CZ641:CZ646" si="145">AF641</f>
        <v>113.19</v>
      </c>
      <c r="DA641">
        <f t="shared" ref="DA641:DA646" si="146">AJ641</f>
        <v>1</v>
      </c>
      <c r="DB641">
        <v>0</v>
      </c>
    </row>
    <row r="642" spans="1:106" x14ac:dyDescent="0.2">
      <c r="A642">
        <f>ROW(Source!A152)</f>
        <v>152</v>
      </c>
      <c r="B642">
        <v>28925307</v>
      </c>
      <c r="C642">
        <v>28926128</v>
      </c>
      <c r="D642">
        <v>28337857</v>
      </c>
      <c r="E642">
        <v>1</v>
      </c>
      <c r="F642">
        <v>1</v>
      </c>
      <c r="G642">
        <v>1</v>
      </c>
      <c r="H642">
        <v>2</v>
      </c>
      <c r="I642" t="s">
        <v>488</v>
      </c>
      <c r="J642" t="s">
        <v>489</v>
      </c>
      <c r="K642" t="s">
        <v>490</v>
      </c>
      <c r="L642">
        <v>1368</v>
      </c>
      <c r="N642">
        <v>1011</v>
      </c>
      <c r="O642" t="s">
        <v>366</v>
      </c>
      <c r="P642" t="s">
        <v>366</v>
      </c>
      <c r="Q642">
        <v>1</v>
      </c>
      <c r="W642">
        <v>0</v>
      </c>
      <c r="X642">
        <v>-2019686133</v>
      </c>
      <c r="Y642">
        <v>0.18</v>
      </c>
      <c r="AA642">
        <v>0</v>
      </c>
      <c r="AB642">
        <v>127.86</v>
      </c>
      <c r="AC642">
        <v>11.84</v>
      </c>
      <c r="AD642">
        <v>0</v>
      </c>
      <c r="AE642">
        <v>0</v>
      </c>
      <c r="AF642">
        <v>127.86</v>
      </c>
      <c r="AG642">
        <v>11.84</v>
      </c>
      <c r="AH642">
        <v>0</v>
      </c>
      <c r="AI642">
        <v>1</v>
      </c>
      <c r="AJ642">
        <v>1</v>
      </c>
      <c r="AK642">
        <v>1</v>
      </c>
      <c r="AL642">
        <v>1</v>
      </c>
      <c r="AN642">
        <v>0</v>
      </c>
      <c r="AO642">
        <v>1</v>
      </c>
      <c r="AP642">
        <v>1</v>
      </c>
      <c r="AQ642">
        <v>0</v>
      </c>
      <c r="AR642">
        <v>0</v>
      </c>
      <c r="AS642" t="s">
        <v>719</v>
      </c>
      <c r="AT642">
        <v>0.15</v>
      </c>
      <c r="AU642" t="s">
        <v>744</v>
      </c>
      <c r="AV642">
        <v>0</v>
      </c>
      <c r="AW642">
        <v>2</v>
      </c>
      <c r="AX642">
        <v>28926149</v>
      </c>
      <c r="AY642">
        <v>1</v>
      </c>
      <c r="AZ642">
        <v>0</v>
      </c>
      <c r="BA642">
        <v>652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X642">
        <f>Y642*Source!I152</f>
        <v>6.8400000000000002E-2</v>
      </c>
      <c r="CY642">
        <f t="shared" si="144"/>
        <v>127.86</v>
      </c>
      <c r="CZ642">
        <f t="shared" si="145"/>
        <v>127.86</v>
      </c>
      <c r="DA642">
        <f t="shared" si="146"/>
        <v>1</v>
      </c>
      <c r="DB642">
        <v>0</v>
      </c>
    </row>
    <row r="643" spans="1:106" x14ac:dyDescent="0.2">
      <c r="A643">
        <f>ROW(Source!A152)</f>
        <v>152</v>
      </c>
      <c r="B643">
        <v>28925307</v>
      </c>
      <c r="C643">
        <v>28926128</v>
      </c>
      <c r="D643">
        <v>28337866</v>
      </c>
      <c r="E643">
        <v>1</v>
      </c>
      <c r="F643">
        <v>1</v>
      </c>
      <c r="G643">
        <v>1</v>
      </c>
      <c r="H643">
        <v>2</v>
      </c>
      <c r="I643" t="s">
        <v>491</v>
      </c>
      <c r="J643" t="s">
        <v>492</v>
      </c>
      <c r="K643" t="s">
        <v>493</v>
      </c>
      <c r="L643">
        <v>1368</v>
      </c>
      <c r="N643">
        <v>1011</v>
      </c>
      <c r="O643" t="s">
        <v>366</v>
      </c>
      <c r="P643" t="s">
        <v>366</v>
      </c>
      <c r="Q643">
        <v>1</v>
      </c>
      <c r="W643">
        <v>0</v>
      </c>
      <c r="X643">
        <v>1232549298</v>
      </c>
      <c r="Y643">
        <v>0.18</v>
      </c>
      <c r="AA643">
        <v>0</v>
      </c>
      <c r="AB643">
        <v>12</v>
      </c>
      <c r="AC643">
        <v>0</v>
      </c>
      <c r="AD643">
        <v>0</v>
      </c>
      <c r="AE643">
        <v>0</v>
      </c>
      <c r="AF643">
        <v>12</v>
      </c>
      <c r="AG643">
        <v>0</v>
      </c>
      <c r="AH643">
        <v>0</v>
      </c>
      <c r="AI643">
        <v>1</v>
      </c>
      <c r="AJ643">
        <v>1</v>
      </c>
      <c r="AK643">
        <v>1</v>
      </c>
      <c r="AL643">
        <v>1</v>
      </c>
      <c r="AN643">
        <v>0</v>
      </c>
      <c r="AO643">
        <v>1</v>
      </c>
      <c r="AP643">
        <v>1</v>
      </c>
      <c r="AQ643">
        <v>0</v>
      </c>
      <c r="AR643">
        <v>0</v>
      </c>
      <c r="AS643" t="s">
        <v>719</v>
      </c>
      <c r="AT643">
        <v>0.15</v>
      </c>
      <c r="AU643" t="s">
        <v>744</v>
      </c>
      <c r="AV643">
        <v>0</v>
      </c>
      <c r="AW643">
        <v>2</v>
      </c>
      <c r="AX643">
        <v>28926150</v>
      </c>
      <c r="AY643">
        <v>1</v>
      </c>
      <c r="AZ643">
        <v>0</v>
      </c>
      <c r="BA643">
        <v>653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CX643">
        <f>Y643*Source!I152</f>
        <v>6.8400000000000002E-2</v>
      </c>
      <c r="CY643">
        <f t="shared" si="144"/>
        <v>12</v>
      </c>
      <c r="CZ643">
        <f t="shared" si="145"/>
        <v>12</v>
      </c>
      <c r="DA643">
        <f t="shared" si="146"/>
        <v>1</v>
      </c>
      <c r="DB643">
        <v>0</v>
      </c>
    </row>
    <row r="644" spans="1:106" x14ac:dyDescent="0.2">
      <c r="A644">
        <f>ROW(Source!A152)</f>
        <v>152</v>
      </c>
      <c r="B644">
        <v>28925307</v>
      </c>
      <c r="C644">
        <v>28926128</v>
      </c>
      <c r="D644">
        <v>28337996</v>
      </c>
      <c r="E644">
        <v>1</v>
      </c>
      <c r="F644">
        <v>1</v>
      </c>
      <c r="G644">
        <v>1</v>
      </c>
      <c r="H644">
        <v>2</v>
      </c>
      <c r="I644" t="s">
        <v>494</v>
      </c>
      <c r="J644" t="s">
        <v>495</v>
      </c>
      <c r="K644" t="s">
        <v>496</v>
      </c>
      <c r="L644">
        <v>1368</v>
      </c>
      <c r="N644">
        <v>1011</v>
      </c>
      <c r="O644" t="s">
        <v>366</v>
      </c>
      <c r="P644" t="s">
        <v>366</v>
      </c>
      <c r="Q644">
        <v>1</v>
      </c>
      <c r="W644">
        <v>0</v>
      </c>
      <c r="X644">
        <v>2006915083</v>
      </c>
      <c r="Y644">
        <v>0.16800000000000001</v>
      </c>
      <c r="AA644">
        <v>0</v>
      </c>
      <c r="AB644">
        <v>7.52</v>
      </c>
      <c r="AC644">
        <v>0</v>
      </c>
      <c r="AD644">
        <v>0</v>
      </c>
      <c r="AE644">
        <v>0</v>
      </c>
      <c r="AF644">
        <v>7.52</v>
      </c>
      <c r="AG644">
        <v>0</v>
      </c>
      <c r="AH644">
        <v>0</v>
      </c>
      <c r="AI644">
        <v>1</v>
      </c>
      <c r="AJ644">
        <v>1</v>
      </c>
      <c r="AK644">
        <v>1</v>
      </c>
      <c r="AL644">
        <v>1</v>
      </c>
      <c r="AN644">
        <v>0</v>
      </c>
      <c r="AO644">
        <v>1</v>
      </c>
      <c r="AP644">
        <v>1</v>
      </c>
      <c r="AQ644">
        <v>0</v>
      </c>
      <c r="AR644">
        <v>0</v>
      </c>
      <c r="AS644" t="s">
        <v>719</v>
      </c>
      <c r="AT644">
        <v>0.14000000000000001</v>
      </c>
      <c r="AU644" t="s">
        <v>744</v>
      </c>
      <c r="AV644">
        <v>0</v>
      </c>
      <c r="AW644">
        <v>2</v>
      </c>
      <c r="AX644">
        <v>28926151</v>
      </c>
      <c r="AY644">
        <v>1</v>
      </c>
      <c r="AZ644">
        <v>0</v>
      </c>
      <c r="BA644">
        <v>654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0</v>
      </c>
      <c r="BW644">
        <v>0</v>
      </c>
      <c r="CX644">
        <f>Y644*Source!I152</f>
        <v>6.3840000000000008E-2</v>
      </c>
      <c r="CY644">
        <f t="shared" si="144"/>
        <v>7.52</v>
      </c>
      <c r="CZ644">
        <f t="shared" si="145"/>
        <v>7.52</v>
      </c>
      <c r="DA644">
        <f t="shared" si="146"/>
        <v>1</v>
      </c>
      <c r="DB644">
        <v>0</v>
      </c>
    </row>
    <row r="645" spans="1:106" x14ac:dyDescent="0.2">
      <c r="A645">
        <f>ROW(Source!A152)</f>
        <v>152</v>
      </c>
      <c r="B645">
        <v>28925307</v>
      </c>
      <c r="C645">
        <v>28926128</v>
      </c>
      <c r="D645">
        <v>28338136</v>
      </c>
      <c r="E645">
        <v>1</v>
      </c>
      <c r="F645">
        <v>1</v>
      </c>
      <c r="G645">
        <v>1</v>
      </c>
      <c r="H645">
        <v>2</v>
      </c>
      <c r="I645" t="s">
        <v>401</v>
      </c>
      <c r="J645" t="s">
        <v>402</v>
      </c>
      <c r="K645" t="s">
        <v>403</v>
      </c>
      <c r="L645">
        <v>1368</v>
      </c>
      <c r="N645">
        <v>1011</v>
      </c>
      <c r="O645" t="s">
        <v>366</v>
      </c>
      <c r="P645" t="s">
        <v>366</v>
      </c>
      <c r="Q645">
        <v>1</v>
      </c>
      <c r="W645">
        <v>0</v>
      </c>
      <c r="X645">
        <v>-1277097320</v>
      </c>
      <c r="Y645">
        <v>2.988</v>
      </c>
      <c r="AA645">
        <v>0</v>
      </c>
      <c r="AB645">
        <v>8.68</v>
      </c>
      <c r="AC645">
        <v>0</v>
      </c>
      <c r="AD645">
        <v>0</v>
      </c>
      <c r="AE645">
        <v>0</v>
      </c>
      <c r="AF645">
        <v>8.68</v>
      </c>
      <c r="AG645">
        <v>0</v>
      </c>
      <c r="AH645">
        <v>0</v>
      </c>
      <c r="AI645">
        <v>1</v>
      </c>
      <c r="AJ645">
        <v>1</v>
      </c>
      <c r="AK645">
        <v>1</v>
      </c>
      <c r="AL645">
        <v>1</v>
      </c>
      <c r="AN645">
        <v>0</v>
      </c>
      <c r="AO645">
        <v>1</v>
      </c>
      <c r="AP645">
        <v>1</v>
      </c>
      <c r="AQ645">
        <v>0</v>
      </c>
      <c r="AR645">
        <v>0</v>
      </c>
      <c r="AS645" t="s">
        <v>719</v>
      </c>
      <c r="AT645">
        <v>2.4900000000000002</v>
      </c>
      <c r="AU645" t="s">
        <v>744</v>
      </c>
      <c r="AV645">
        <v>0</v>
      </c>
      <c r="AW645">
        <v>2</v>
      </c>
      <c r="AX645">
        <v>28926152</v>
      </c>
      <c r="AY645">
        <v>1</v>
      </c>
      <c r="AZ645">
        <v>0</v>
      </c>
      <c r="BA645">
        <v>655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CX645">
        <f>Y645*Source!I152</f>
        <v>1.13544</v>
      </c>
      <c r="CY645">
        <f t="shared" si="144"/>
        <v>8.68</v>
      </c>
      <c r="CZ645">
        <f t="shared" si="145"/>
        <v>8.68</v>
      </c>
      <c r="DA645">
        <f t="shared" si="146"/>
        <v>1</v>
      </c>
      <c r="DB645">
        <v>0</v>
      </c>
    </row>
    <row r="646" spans="1:106" x14ac:dyDescent="0.2">
      <c r="A646">
        <f>ROW(Source!A152)</f>
        <v>152</v>
      </c>
      <c r="B646">
        <v>28925307</v>
      </c>
      <c r="C646">
        <v>28926128</v>
      </c>
      <c r="D646">
        <v>28338781</v>
      </c>
      <c r="E646">
        <v>1</v>
      </c>
      <c r="F646">
        <v>1</v>
      </c>
      <c r="G646">
        <v>1</v>
      </c>
      <c r="H646">
        <v>2</v>
      </c>
      <c r="I646" t="s">
        <v>497</v>
      </c>
      <c r="J646" t="s">
        <v>498</v>
      </c>
      <c r="K646" t="s">
        <v>499</v>
      </c>
      <c r="L646">
        <v>1368</v>
      </c>
      <c r="N646">
        <v>1011</v>
      </c>
      <c r="O646" t="s">
        <v>366</v>
      </c>
      <c r="P646" t="s">
        <v>366</v>
      </c>
      <c r="Q646">
        <v>1</v>
      </c>
      <c r="W646">
        <v>0</v>
      </c>
      <c r="X646">
        <v>1984034196</v>
      </c>
      <c r="Y646">
        <v>8.4000000000000005E-2</v>
      </c>
      <c r="AA646">
        <v>0</v>
      </c>
      <c r="AB646">
        <v>18.489999999999998</v>
      </c>
      <c r="AC646">
        <v>10.130000000000001</v>
      </c>
      <c r="AD646">
        <v>0</v>
      </c>
      <c r="AE646">
        <v>0</v>
      </c>
      <c r="AF646">
        <v>18.489999999999998</v>
      </c>
      <c r="AG646">
        <v>10.130000000000001</v>
      </c>
      <c r="AH646">
        <v>0</v>
      </c>
      <c r="AI646">
        <v>1</v>
      </c>
      <c r="AJ646">
        <v>1</v>
      </c>
      <c r="AK646">
        <v>1</v>
      </c>
      <c r="AL646">
        <v>1</v>
      </c>
      <c r="AN646">
        <v>0</v>
      </c>
      <c r="AO646">
        <v>1</v>
      </c>
      <c r="AP646">
        <v>1</v>
      </c>
      <c r="AQ646">
        <v>0</v>
      </c>
      <c r="AR646">
        <v>0</v>
      </c>
      <c r="AS646" t="s">
        <v>719</v>
      </c>
      <c r="AT646">
        <v>7.0000000000000007E-2</v>
      </c>
      <c r="AU646" t="s">
        <v>744</v>
      </c>
      <c r="AV646">
        <v>0</v>
      </c>
      <c r="AW646">
        <v>2</v>
      </c>
      <c r="AX646">
        <v>28926153</v>
      </c>
      <c r="AY646">
        <v>1</v>
      </c>
      <c r="AZ646">
        <v>0</v>
      </c>
      <c r="BA646">
        <v>656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0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CX646">
        <f>Y646*Source!I152</f>
        <v>3.1920000000000004E-2</v>
      </c>
      <c r="CY646">
        <f t="shared" si="144"/>
        <v>18.489999999999998</v>
      </c>
      <c r="CZ646">
        <f t="shared" si="145"/>
        <v>18.489999999999998</v>
      </c>
      <c r="DA646">
        <f t="shared" si="146"/>
        <v>1</v>
      </c>
      <c r="DB646">
        <v>0</v>
      </c>
    </row>
    <row r="647" spans="1:106" x14ac:dyDescent="0.2">
      <c r="A647">
        <f>ROW(Source!A152)</f>
        <v>152</v>
      </c>
      <c r="B647">
        <v>28925307</v>
      </c>
      <c r="C647">
        <v>28926128</v>
      </c>
      <c r="D647">
        <v>28251457</v>
      </c>
      <c r="E647">
        <v>1</v>
      </c>
      <c r="F647">
        <v>1</v>
      </c>
      <c r="G647">
        <v>1</v>
      </c>
      <c r="H647">
        <v>3</v>
      </c>
      <c r="I647" t="s">
        <v>500</v>
      </c>
      <c r="J647" t="s">
        <v>501</v>
      </c>
      <c r="K647" t="s">
        <v>502</v>
      </c>
      <c r="L647">
        <v>1339</v>
      </c>
      <c r="N647">
        <v>1007</v>
      </c>
      <c r="O647" t="s">
        <v>742</v>
      </c>
      <c r="P647" t="s">
        <v>742</v>
      </c>
      <c r="Q647">
        <v>1</v>
      </c>
      <c r="W647">
        <v>0</v>
      </c>
      <c r="X647">
        <v>-1718793076</v>
      </c>
      <c r="Y647">
        <v>0.08</v>
      </c>
      <c r="AA647">
        <v>23.41</v>
      </c>
      <c r="AB647">
        <v>0</v>
      </c>
      <c r="AC647">
        <v>0</v>
      </c>
      <c r="AD647">
        <v>0</v>
      </c>
      <c r="AE647">
        <v>23.41</v>
      </c>
      <c r="AF647">
        <v>0</v>
      </c>
      <c r="AG647">
        <v>0</v>
      </c>
      <c r="AH647">
        <v>0</v>
      </c>
      <c r="AI647">
        <v>1</v>
      </c>
      <c r="AJ647">
        <v>1</v>
      </c>
      <c r="AK647">
        <v>1</v>
      </c>
      <c r="AL647">
        <v>1</v>
      </c>
      <c r="AN647">
        <v>0</v>
      </c>
      <c r="AO647">
        <v>1</v>
      </c>
      <c r="AP647">
        <v>0</v>
      </c>
      <c r="AQ647">
        <v>0</v>
      </c>
      <c r="AR647">
        <v>0</v>
      </c>
      <c r="AS647" t="s">
        <v>719</v>
      </c>
      <c r="AT647">
        <v>0.08</v>
      </c>
      <c r="AU647" t="s">
        <v>719</v>
      </c>
      <c r="AV647">
        <v>0</v>
      </c>
      <c r="AW647">
        <v>2</v>
      </c>
      <c r="AX647">
        <v>28926154</v>
      </c>
      <c r="AY647">
        <v>1</v>
      </c>
      <c r="AZ647">
        <v>0</v>
      </c>
      <c r="BA647">
        <v>657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CX647">
        <f>Y647*Source!I152</f>
        <v>3.04E-2</v>
      </c>
      <c r="CY647">
        <f t="shared" ref="CY647:CY655" si="147">AA647</f>
        <v>23.41</v>
      </c>
      <c r="CZ647">
        <f t="shared" ref="CZ647:CZ655" si="148">AE647</f>
        <v>23.41</v>
      </c>
      <c r="DA647">
        <f t="shared" ref="DA647:DA655" si="149">AI647</f>
        <v>1</v>
      </c>
      <c r="DB647">
        <v>0</v>
      </c>
    </row>
    <row r="648" spans="1:106" x14ac:dyDescent="0.2">
      <c r="A648">
        <f>ROW(Source!A152)</f>
        <v>152</v>
      </c>
      <c r="B648">
        <v>28925307</v>
      </c>
      <c r="C648">
        <v>28926128</v>
      </c>
      <c r="D648">
        <v>28251479</v>
      </c>
      <c r="E648">
        <v>1</v>
      </c>
      <c r="F648">
        <v>1</v>
      </c>
      <c r="G648">
        <v>1</v>
      </c>
      <c r="H648">
        <v>3</v>
      </c>
      <c r="I648" t="s">
        <v>503</v>
      </c>
      <c r="J648" t="s">
        <v>504</v>
      </c>
      <c r="K648" t="s">
        <v>505</v>
      </c>
      <c r="L648">
        <v>1339</v>
      </c>
      <c r="N648">
        <v>1007</v>
      </c>
      <c r="O648" t="s">
        <v>742</v>
      </c>
      <c r="P648" t="s">
        <v>742</v>
      </c>
      <c r="Q648">
        <v>1</v>
      </c>
      <c r="W648">
        <v>0</v>
      </c>
      <c r="X648">
        <v>1597319531</v>
      </c>
      <c r="Y648">
        <v>1.64</v>
      </c>
      <c r="AA648">
        <v>8.7899999999999991</v>
      </c>
      <c r="AB648">
        <v>0</v>
      </c>
      <c r="AC648">
        <v>0</v>
      </c>
      <c r="AD648">
        <v>0</v>
      </c>
      <c r="AE648">
        <v>8.7899999999999991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N648">
        <v>0</v>
      </c>
      <c r="AO648">
        <v>1</v>
      </c>
      <c r="AP648">
        <v>0</v>
      </c>
      <c r="AQ648">
        <v>0</v>
      </c>
      <c r="AR648">
        <v>0</v>
      </c>
      <c r="AS648" t="s">
        <v>719</v>
      </c>
      <c r="AT648">
        <v>1.64</v>
      </c>
      <c r="AU648" t="s">
        <v>719</v>
      </c>
      <c r="AV648">
        <v>0</v>
      </c>
      <c r="AW648">
        <v>2</v>
      </c>
      <c r="AX648">
        <v>28926155</v>
      </c>
      <c r="AY648">
        <v>1</v>
      </c>
      <c r="AZ648">
        <v>0</v>
      </c>
      <c r="BA648">
        <v>658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X648">
        <f>Y648*Source!I152</f>
        <v>0.62319999999999998</v>
      </c>
      <c r="CY648">
        <f t="shared" si="147"/>
        <v>8.7899999999999991</v>
      </c>
      <c r="CZ648">
        <f t="shared" si="148"/>
        <v>8.7899999999999991</v>
      </c>
      <c r="DA648">
        <f t="shared" si="149"/>
        <v>1</v>
      </c>
      <c r="DB648">
        <v>0</v>
      </c>
    </row>
    <row r="649" spans="1:106" x14ac:dyDescent="0.2">
      <c r="A649">
        <f>ROW(Source!A152)</f>
        <v>152</v>
      </c>
      <c r="B649">
        <v>28925307</v>
      </c>
      <c r="C649">
        <v>28926128</v>
      </c>
      <c r="D649">
        <v>28251486</v>
      </c>
      <c r="E649">
        <v>1</v>
      </c>
      <c r="F649">
        <v>1</v>
      </c>
      <c r="G649">
        <v>1</v>
      </c>
      <c r="H649">
        <v>3</v>
      </c>
      <c r="I649" t="s">
        <v>506</v>
      </c>
      <c r="J649" t="s">
        <v>507</v>
      </c>
      <c r="K649" t="s">
        <v>508</v>
      </c>
      <c r="L649">
        <v>1346</v>
      </c>
      <c r="N649">
        <v>1009</v>
      </c>
      <c r="O649" t="s">
        <v>509</v>
      </c>
      <c r="P649" t="s">
        <v>509</v>
      </c>
      <c r="Q649">
        <v>1</v>
      </c>
      <c r="W649">
        <v>0</v>
      </c>
      <c r="X649">
        <v>-1411127917</v>
      </c>
      <c r="Y649">
        <v>0.47</v>
      </c>
      <c r="AA649">
        <v>4.47</v>
      </c>
      <c r="AB649">
        <v>0</v>
      </c>
      <c r="AC649">
        <v>0</v>
      </c>
      <c r="AD649">
        <v>0</v>
      </c>
      <c r="AE649">
        <v>4.47</v>
      </c>
      <c r="AF649">
        <v>0</v>
      </c>
      <c r="AG649">
        <v>0</v>
      </c>
      <c r="AH649">
        <v>0</v>
      </c>
      <c r="AI649">
        <v>1</v>
      </c>
      <c r="AJ649">
        <v>1</v>
      </c>
      <c r="AK649">
        <v>1</v>
      </c>
      <c r="AL649">
        <v>1</v>
      </c>
      <c r="AN649">
        <v>0</v>
      </c>
      <c r="AO649">
        <v>1</v>
      </c>
      <c r="AP649">
        <v>0</v>
      </c>
      <c r="AQ649">
        <v>0</v>
      </c>
      <c r="AR649">
        <v>0</v>
      </c>
      <c r="AS649" t="s">
        <v>719</v>
      </c>
      <c r="AT649">
        <v>0.47</v>
      </c>
      <c r="AU649" t="s">
        <v>719</v>
      </c>
      <c r="AV649">
        <v>0</v>
      </c>
      <c r="AW649">
        <v>2</v>
      </c>
      <c r="AX649">
        <v>28926156</v>
      </c>
      <c r="AY649">
        <v>1</v>
      </c>
      <c r="AZ649">
        <v>0</v>
      </c>
      <c r="BA649">
        <v>659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0</v>
      </c>
      <c r="BL649">
        <v>0</v>
      </c>
      <c r="BM649">
        <v>0</v>
      </c>
      <c r="BN649">
        <v>0</v>
      </c>
      <c r="BO649">
        <v>0</v>
      </c>
      <c r="BP649">
        <v>0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CX649">
        <f>Y649*Source!I152</f>
        <v>0.17859999999999998</v>
      </c>
      <c r="CY649">
        <f t="shared" si="147"/>
        <v>4.47</v>
      </c>
      <c r="CZ649">
        <f t="shared" si="148"/>
        <v>4.47</v>
      </c>
      <c r="DA649">
        <f t="shared" si="149"/>
        <v>1</v>
      </c>
      <c r="DB649">
        <v>0</v>
      </c>
    </row>
    <row r="650" spans="1:106" x14ac:dyDescent="0.2">
      <c r="A650">
        <f>ROW(Source!A152)</f>
        <v>152</v>
      </c>
      <c r="B650">
        <v>28925307</v>
      </c>
      <c r="C650">
        <v>28926128</v>
      </c>
      <c r="D650">
        <v>28254721</v>
      </c>
      <c r="E650">
        <v>1</v>
      </c>
      <c r="F650">
        <v>1</v>
      </c>
      <c r="G650">
        <v>1</v>
      </c>
      <c r="H650">
        <v>3</v>
      </c>
      <c r="I650" t="s">
        <v>510</v>
      </c>
      <c r="J650" t="s">
        <v>511</v>
      </c>
      <c r="K650" t="s">
        <v>512</v>
      </c>
      <c r="L650">
        <v>1348</v>
      </c>
      <c r="N650">
        <v>1009</v>
      </c>
      <c r="O650" t="s">
        <v>61</v>
      </c>
      <c r="P650" t="s">
        <v>61</v>
      </c>
      <c r="Q650">
        <v>1000</v>
      </c>
      <c r="W650">
        <v>0</v>
      </c>
      <c r="X650">
        <v>-1204589871</v>
      </c>
      <c r="Y650">
        <v>1.24E-3</v>
      </c>
      <c r="AA650">
        <v>12824.48</v>
      </c>
      <c r="AB650">
        <v>0</v>
      </c>
      <c r="AC650">
        <v>0</v>
      </c>
      <c r="AD650">
        <v>0</v>
      </c>
      <c r="AE650">
        <v>12824.48</v>
      </c>
      <c r="AF650">
        <v>0</v>
      </c>
      <c r="AG650">
        <v>0</v>
      </c>
      <c r="AH650">
        <v>0</v>
      </c>
      <c r="AI650">
        <v>1</v>
      </c>
      <c r="AJ650">
        <v>1</v>
      </c>
      <c r="AK650">
        <v>1</v>
      </c>
      <c r="AL650">
        <v>1</v>
      </c>
      <c r="AN650">
        <v>0</v>
      </c>
      <c r="AO650">
        <v>1</v>
      </c>
      <c r="AP650">
        <v>0</v>
      </c>
      <c r="AQ650">
        <v>0</v>
      </c>
      <c r="AR650">
        <v>0</v>
      </c>
      <c r="AS650" t="s">
        <v>719</v>
      </c>
      <c r="AT650">
        <v>1.24E-3</v>
      </c>
      <c r="AU650" t="s">
        <v>719</v>
      </c>
      <c r="AV650">
        <v>0</v>
      </c>
      <c r="AW650">
        <v>2</v>
      </c>
      <c r="AX650">
        <v>28926157</v>
      </c>
      <c r="AY650">
        <v>1</v>
      </c>
      <c r="AZ650">
        <v>0</v>
      </c>
      <c r="BA650">
        <v>660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CX650">
        <f>Y650*Source!I152</f>
        <v>4.7120000000000002E-4</v>
      </c>
      <c r="CY650">
        <f t="shared" si="147"/>
        <v>12824.48</v>
      </c>
      <c r="CZ650">
        <f t="shared" si="148"/>
        <v>12824.48</v>
      </c>
      <c r="DA650">
        <f t="shared" si="149"/>
        <v>1</v>
      </c>
      <c r="DB650">
        <v>0</v>
      </c>
    </row>
    <row r="651" spans="1:106" x14ac:dyDescent="0.2">
      <c r="A651">
        <f>ROW(Source!A152)</f>
        <v>152</v>
      </c>
      <c r="B651">
        <v>28925307</v>
      </c>
      <c r="C651">
        <v>28926128</v>
      </c>
      <c r="D651">
        <v>28276411</v>
      </c>
      <c r="E651">
        <v>1</v>
      </c>
      <c r="F651">
        <v>1</v>
      </c>
      <c r="G651">
        <v>1</v>
      </c>
      <c r="H651">
        <v>3</v>
      </c>
      <c r="I651" t="s">
        <v>513</v>
      </c>
      <c r="J651" t="s">
        <v>514</v>
      </c>
      <c r="K651" t="s">
        <v>515</v>
      </c>
      <c r="L651">
        <v>1348</v>
      </c>
      <c r="N651">
        <v>1009</v>
      </c>
      <c r="O651" t="s">
        <v>61</v>
      </c>
      <c r="P651" t="s">
        <v>61</v>
      </c>
      <c r="Q651">
        <v>1000</v>
      </c>
      <c r="W651">
        <v>0</v>
      </c>
      <c r="X651">
        <v>-1377340231</v>
      </c>
      <c r="Y651">
        <v>0.01</v>
      </c>
      <c r="AA651">
        <v>10175.83</v>
      </c>
      <c r="AB651">
        <v>0</v>
      </c>
      <c r="AC651">
        <v>0</v>
      </c>
      <c r="AD651">
        <v>0</v>
      </c>
      <c r="AE651">
        <v>10175.83</v>
      </c>
      <c r="AF651">
        <v>0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N651">
        <v>0</v>
      </c>
      <c r="AO651">
        <v>1</v>
      </c>
      <c r="AP651">
        <v>0</v>
      </c>
      <c r="AQ651">
        <v>0</v>
      </c>
      <c r="AR651">
        <v>0</v>
      </c>
      <c r="AS651" t="s">
        <v>719</v>
      </c>
      <c r="AT651">
        <v>0.01</v>
      </c>
      <c r="AU651" t="s">
        <v>719</v>
      </c>
      <c r="AV651">
        <v>0</v>
      </c>
      <c r="AW651">
        <v>2</v>
      </c>
      <c r="AX651">
        <v>28926158</v>
      </c>
      <c r="AY651">
        <v>1</v>
      </c>
      <c r="AZ651">
        <v>0</v>
      </c>
      <c r="BA651">
        <v>661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CX651">
        <f>Y651*Source!I152</f>
        <v>3.8E-3</v>
      </c>
      <c r="CY651">
        <f t="shared" si="147"/>
        <v>10175.83</v>
      </c>
      <c r="CZ651">
        <f t="shared" si="148"/>
        <v>10175.83</v>
      </c>
      <c r="DA651">
        <f t="shared" si="149"/>
        <v>1</v>
      </c>
      <c r="DB651">
        <v>0</v>
      </c>
    </row>
    <row r="652" spans="1:106" x14ac:dyDescent="0.2">
      <c r="A652">
        <f>ROW(Source!A152)</f>
        <v>152</v>
      </c>
      <c r="B652">
        <v>28925307</v>
      </c>
      <c r="C652">
        <v>28926128</v>
      </c>
      <c r="D652">
        <v>28279355</v>
      </c>
      <c r="E652">
        <v>1</v>
      </c>
      <c r="F652">
        <v>1</v>
      </c>
      <c r="G652">
        <v>1</v>
      </c>
      <c r="H652">
        <v>3</v>
      </c>
      <c r="I652" t="s">
        <v>516</v>
      </c>
      <c r="J652" t="s">
        <v>517</v>
      </c>
      <c r="K652" t="s">
        <v>526</v>
      </c>
      <c r="L652">
        <v>1348</v>
      </c>
      <c r="N652">
        <v>1009</v>
      </c>
      <c r="O652" t="s">
        <v>61</v>
      </c>
      <c r="P652" t="s">
        <v>61</v>
      </c>
      <c r="Q652">
        <v>1000</v>
      </c>
      <c r="W652">
        <v>0</v>
      </c>
      <c r="X652">
        <v>-1448781914</v>
      </c>
      <c r="Y652">
        <v>0.01</v>
      </c>
      <c r="AA652">
        <v>7439.08</v>
      </c>
      <c r="AB652">
        <v>0</v>
      </c>
      <c r="AC652">
        <v>0</v>
      </c>
      <c r="AD652">
        <v>0</v>
      </c>
      <c r="AE652">
        <v>7439.08</v>
      </c>
      <c r="AF652">
        <v>0</v>
      </c>
      <c r="AG652">
        <v>0</v>
      </c>
      <c r="AH652">
        <v>0</v>
      </c>
      <c r="AI652">
        <v>1</v>
      </c>
      <c r="AJ652">
        <v>1</v>
      </c>
      <c r="AK652">
        <v>1</v>
      </c>
      <c r="AL652">
        <v>1</v>
      </c>
      <c r="AN652">
        <v>0</v>
      </c>
      <c r="AO652">
        <v>1</v>
      </c>
      <c r="AP652">
        <v>0</v>
      </c>
      <c r="AQ652">
        <v>0</v>
      </c>
      <c r="AR652">
        <v>0</v>
      </c>
      <c r="AS652" t="s">
        <v>719</v>
      </c>
      <c r="AT652">
        <v>0.01</v>
      </c>
      <c r="AU652" t="s">
        <v>719</v>
      </c>
      <c r="AV652">
        <v>0</v>
      </c>
      <c r="AW652">
        <v>2</v>
      </c>
      <c r="AX652">
        <v>28926159</v>
      </c>
      <c r="AY652">
        <v>1</v>
      </c>
      <c r="AZ652">
        <v>0</v>
      </c>
      <c r="BA652">
        <v>662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CX652">
        <f>Y652*Source!I152</f>
        <v>3.8E-3</v>
      </c>
      <c r="CY652">
        <f t="shared" si="147"/>
        <v>7439.08</v>
      </c>
      <c r="CZ652">
        <f t="shared" si="148"/>
        <v>7439.08</v>
      </c>
      <c r="DA652">
        <f t="shared" si="149"/>
        <v>1</v>
      </c>
      <c r="DB652">
        <v>0</v>
      </c>
    </row>
    <row r="653" spans="1:106" x14ac:dyDescent="0.2">
      <c r="A653">
        <f>ROW(Source!A152)</f>
        <v>152</v>
      </c>
      <c r="B653">
        <v>28925307</v>
      </c>
      <c r="C653">
        <v>28926128</v>
      </c>
      <c r="D653">
        <v>28279427</v>
      </c>
      <c r="E653">
        <v>1</v>
      </c>
      <c r="F653">
        <v>1</v>
      </c>
      <c r="G653">
        <v>1</v>
      </c>
      <c r="H653">
        <v>3</v>
      </c>
      <c r="I653" t="s">
        <v>527</v>
      </c>
      <c r="J653" t="s">
        <v>528</v>
      </c>
      <c r="K653" t="s">
        <v>529</v>
      </c>
      <c r="L653">
        <v>1348</v>
      </c>
      <c r="N653">
        <v>1009</v>
      </c>
      <c r="O653" t="s">
        <v>61</v>
      </c>
      <c r="P653" t="s">
        <v>61</v>
      </c>
      <c r="Q653">
        <v>1000</v>
      </c>
      <c r="W653">
        <v>0</v>
      </c>
      <c r="X653">
        <v>-1728450025</v>
      </c>
      <c r="Y653">
        <v>0.01</v>
      </c>
      <c r="AA653">
        <v>5343.1</v>
      </c>
      <c r="AB653">
        <v>0</v>
      </c>
      <c r="AC653">
        <v>0</v>
      </c>
      <c r="AD653">
        <v>0</v>
      </c>
      <c r="AE653">
        <v>5343.1</v>
      </c>
      <c r="AF653">
        <v>0</v>
      </c>
      <c r="AG653">
        <v>0</v>
      </c>
      <c r="AH653">
        <v>0</v>
      </c>
      <c r="AI653">
        <v>1</v>
      </c>
      <c r="AJ653">
        <v>1</v>
      </c>
      <c r="AK653">
        <v>1</v>
      </c>
      <c r="AL653">
        <v>1</v>
      </c>
      <c r="AN653">
        <v>0</v>
      </c>
      <c r="AO653">
        <v>1</v>
      </c>
      <c r="AP653">
        <v>0</v>
      </c>
      <c r="AQ653">
        <v>0</v>
      </c>
      <c r="AR653">
        <v>0</v>
      </c>
      <c r="AS653" t="s">
        <v>719</v>
      </c>
      <c r="AT653">
        <v>0.01</v>
      </c>
      <c r="AU653" t="s">
        <v>719</v>
      </c>
      <c r="AV653">
        <v>0</v>
      </c>
      <c r="AW653">
        <v>2</v>
      </c>
      <c r="AX653">
        <v>28926160</v>
      </c>
      <c r="AY653">
        <v>1</v>
      </c>
      <c r="AZ653">
        <v>0</v>
      </c>
      <c r="BA653">
        <v>663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0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0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CX653">
        <f>Y653*Source!I152</f>
        <v>3.8E-3</v>
      </c>
      <c r="CY653">
        <f t="shared" si="147"/>
        <v>5343.1</v>
      </c>
      <c r="CZ653">
        <f t="shared" si="148"/>
        <v>5343.1</v>
      </c>
      <c r="DA653">
        <f t="shared" si="149"/>
        <v>1</v>
      </c>
      <c r="DB653">
        <v>0</v>
      </c>
    </row>
    <row r="654" spans="1:106" x14ac:dyDescent="0.2">
      <c r="A654">
        <f>ROW(Source!A152)</f>
        <v>152</v>
      </c>
      <c r="B654">
        <v>28925307</v>
      </c>
      <c r="C654">
        <v>28926128</v>
      </c>
      <c r="D654">
        <v>28324742</v>
      </c>
      <c r="E654">
        <v>1</v>
      </c>
      <c r="F654">
        <v>1</v>
      </c>
      <c r="G654">
        <v>1</v>
      </c>
      <c r="H654">
        <v>3</v>
      </c>
      <c r="I654" t="s">
        <v>530</v>
      </c>
      <c r="J654" t="s">
        <v>531</v>
      </c>
      <c r="K654" t="s">
        <v>532</v>
      </c>
      <c r="L654">
        <v>1354</v>
      </c>
      <c r="N654">
        <v>1010</v>
      </c>
      <c r="O654" t="s">
        <v>106</v>
      </c>
      <c r="P654" t="s">
        <v>106</v>
      </c>
      <c r="Q654">
        <v>1</v>
      </c>
      <c r="W654">
        <v>0</v>
      </c>
      <c r="X654">
        <v>576468319</v>
      </c>
      <c r="Y654">
        <v>9</v>
      </c>
      <c r="AA654">
        <v>50.93</v>
      </c>
      <c r="AB654">
        <v>0</v>
      </c>
      <c r="AC654">
        <v>0</v>
      </c>
      <c r="AD654">
        <v>0</v>
      </c>
      <c r="AE654">
        <v>50.93</v>
      </c>
      <c r="AF654">
        <v>0</v>
      </c>
      <c r="AG654">
        <v>0</v>
      </c>
      <c r="AH654">
        <v>0</v>
      </c>
      <c r="AI654">
        <v>1</v>
      </c>
      <c r="AJ654">
        <v>1</v>
      </c>
      <c r="AK654">
        <v>1</v>
      </c>
      <c r="AL654">
        <v>1</v>
      </c>
      <c r="AN654">
        <v>0</v>
      </c>
      <c r="AO654">
        <v>1</v>
      </c>
      <c r="AP654">
        <v>0</v>
      </c>
      <c r="AQ654">
        <v>0</v>
      </c>
      <c r="AR654">
        <v>0</v>
      </c>
      <c r="AS654" t="s">
        <v>719</v>
      </c>
      <c r="AT654">
        <v>9</v>
      </c>
      <c r="AU654" t="s">
        <v>719</v>
      </c>
      <c r="AV654">
        <v>0</v>
      </c>
      <c r="AW654">
        <v>2</v>
      </c>
      <c r="AX654">
        <v>28926161</v>
      </c>
      <c r="AY654">
        <v>1</v>
      </c>
      <c r="AZ654">
        <v>0</v>
      </c>
      <c r="BA654">
        <v>664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0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CX654">
        <f>Y654*Source!I152</f>
        <v>3.42</v>
      </c>
      <c r="CY654">
        <f t="shared" si="147"/>
        <v>50.93</v>
      </c>
      <c r="CZ654">
        <f t="shared" si="148"/>
        <v>50.93</v>
      </c>
      <c r="DA654">
        <f t="shared" si="149"/>
        <v>1</v>
      </c>
      <c r="DB654">
        <v>0</v>
      </c>
    </row>
    <row r="655" spans="1:106" x14ac:dyDescent="0.2">
      <c r="A655">
        <f>ROW(Source!A152)</f>
        <v>152</v>
      </c>
      <c r="B655">
        <v>28925307</v>
      </c>
      <c r="C655">
        <v>28926128</v>
      </c>
      <c r="D655">
        <v>28247531</v>
      </c>
      <c r="E655">
        <v>21</v>
      </c>
      <c r="F655">
        <v>1</v>
      </c>
      <c r="G655">
        <v>1</v>
      </c>
      <c r="H655">
        <v>3</v>
      </c>
      <c r="I655" t="s">
        <v>533</v>
      </c>
      <c r="J655" t="s">
        <v>719</v>
      </c>
      <c r="K655" t="s">
        <v>534</v>
      </c>
      <c r="L655">
        <v>1374</v>
      </c>
      <c r="N655">
        <v>1013</v>
      </c>
      <c r="O655" t="s">
        <v>535</v>
      </c>
      <c r="P655" t="s">
        <v>535</v>
      </c>
      <c r="Q655">
        <v>1</v>
      </c>
      <c r="W655">
        <v>0</v>
      </c>
      <c r="X655">
        <v>-1731369543</v>
      </c>
      <c r="Y655">
        <v>3.18</v>
      </c>
      <c r="AA655">
        <v>1</v>
      </c>
      <c r="AB655">
        <v>0</v>
      </c>
      <c r="AC655">
        <v>0</v>
      </c>
      <c r="AD655">
        <v>0</v>
      </c>
      <c r="AE655">
        <v>1</v>
      </c>
      <c r="AF655">
        <v>0</v>
      </c>
      <c r="AG655">
        <v>0</v>
      </c>
      <c r="AH655">
        <v>0</v>
      </c>
      <c r="AI655">
        <v>1</v>
      </c>
      <c r="AJ655">
        <v>1</v>
      </c>
      <c r="AK655">
        <v>1</v>
      </c>
      <c r="AL655">
        <v>1</v>
      </c>
      <c r="AN655">
        <v>0</v>
      </c>
      <c r="AO655">
        <v>1</v>
      </c>
      <c r="AP655">
        <v>0</v>
      </c>
      <c r="AQ655">
        <v>0</v>
      </c>
      <c r="AR655">
        <v>0</v>
      </c>
      <c r="AS655" t="s">
        <v>719</v>
      </c>
      <c r="AT655">
        <v>3.18</v>
      </c>
      <c r="AU655" t="s">
        <v>719</v>
      </c>
      <c r="AV655">
        <v>0</v>
      </c>
      <c r="AW655">
        <v>2</v>
      </c>
      <c r="AX655">
        <v>28926162</v>
      </c>
      <c r="AY655">
        <v>1</v>
      </c>
      <c r="AZ655">
        <v>0</v>
      </c>
      <c r="BA655">
        <v>665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CX655">
        <f>Y655*Source!I152</f>
        <v>1.2084000000000001</v>
      </c>
      <c r="CY655">
        <f t="shared" si="147"/>
        <v>1</v>
      </c>
      <c r="CZ655">
        <f t="shared" si="148"/>
        <v>1</v>
      </c>
      <c r="DA655">
        <f t="shared" si="149"/>
        <v>1</v>
      </c>
      <c r="DB655">
        <v>0</v>
      </c>
    </row>
    <row r="656" spans="1:106" x14ac:dyDescent="0.2">
      <c r="A656">
        <f>ROW(Source!A153)</f>
        <v>153</v>
      </c>
      <c r="B656">
        <v>28925308</v>
      </c>
      <c r="C656">
        <v>28926128</v>
      </c>
      <c r="D656">
        <v>28425676</v>
      </c>
      <c r="E656">
        <v>1</v>
      </c>
      <c r="F656">
        <v>1</v>
      </c>
      <c r="G656">
        <v>1</v>
      </c>
      <c r="H656">
        <v>1</v>
      </c>
      <c r="I656" t="s">
        <v>536</v>
      </c>
      <c r="J656" t="s">
        <v>719</v>
      </c>
      <c r="K656" t="s">
        <v>537</v>
      </c>
      <c r="L656">
        <v>1191</v>
      </c>
      <c r="N656">
        <v>1013</v>
      </c>
      <c r="O656" t="s">
        <v>360</v>
      </c>
      <c r="P656" t="s">
        <v>360</v>
      </c>
      <c r="Q656">
        <v>1</v>
      </c>
      <c r="W656">
        <v>0</v>
      </c>
      <c r="X656">
        <v>-1853062777</v>
      </c>
      <c r="Y656">
        <v>22.2</v>
      </c>
      <c r="AA656">
        <v>0</v>
      </c>
      <c r="AB656">
        <v>0</v>
      </c>
      <c r="AC656">
        <v>0</v>
      </c>
      <c r="AD656">
        <v>159.43</v>
      </c>
      <c r="AE656">
        <v>0</v>
      </c>
      <c r="AF656">
        <v>0</v>
      </c>
      <c r="AG656">
        <v>0</v>
      </c>
      <c r="AH656">
        <v>8.59</v>
      </c>
      <c r="AI656">
        <v>1</v>
      </c>
      <c r="AJ656">
        <v>1</v>
      </c>
      <c r="AK656">
        <v>1</v>
      </c>
      <c r="AL656">
        <v>18.559999999999999</v>
      </c>
      <c r="AN656">
        <v>0</v>
      </c>
      <c r="AO656">
        <v>1</v>
      </c>
      <c r="AP656">
        <v>1</v>
      </c>
      <c r="AQ656">
        <v>0</v>
      </c>
      <c r="AR656">
        <v>0</v>
      </c>
      <c r="AS656" t="s">
        <v>719</v>
      </c>
      <c r="AT656">
        <v>18.5</v>
      </c>
      <c r="AU656" t="s">
        <v>744</v>
      </c>
      <c r="AV656">
        <v>1</v>
      </c>
      <c r="AW656">
        <v>2</v>
      </c>
      <c r="AX656">
        <v>28926146</v>
      </c>
      <c r="AY656">
        <v>1</v>
      </c>
      <c r="AZ656">
        <v>0</v>
      </c>
      <c r="BA656">
        <v>666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CX656">
        <f>Y656*Source!I153</f>
        <v>8.4359999999999999</v>
      </c>
      <c r="CY656">
        <f>AD656</f>
        <v>159.43</v>
      </c>
      <c r="CZ656">
        <f>AH656</f>
        <v>8.59</v>
      </c>
      <c r="DA656">
        <f>AL656</f>
        <v>18.559999999999999</v>
      </c>
      <c r="DB656">
        <v>0</v>
      </c>
    </row>
    <row r="657" spans="1:106" x14ac:dyDescent="0.2">
      <c r="A657">
        <f>ROW(Source!A153)</f>
        <v>153</v>
      </c>
      <c r="B657">
        <v>28925308</v>
      </c>
      <c r="C657">
        <v>28926128</v>
      </c>
      <c r="D657">
        <v>28419515</v>
      </c>
      <c r="E657">
        <v>1</v>
      </c>
      <c r="F657">
        <v>1</v>
      </c>
      <c r="G657">
        <v>1</v>
      </c>
      <c r="H657">
        <v>1</v>
      </c>
      <c r="I657" t="s">
        <v>361</v>
      </c>
      <c r="J657" t="s">
        <v>719</v>
      </c>
      <c r="K657" t="s">
        <v>362</v>
      </c>
      <c r="L657">
        <v>1191</v>
      </c>
      <c r="N657">
        <v>1013</v>
      </c>
      <c r="O657" t="s">
        <v>360</v>
      </c>
      <c r="P657" t="s">
        <v>360</v>
      </c>
      <c r="Q657">
        <v>1</v>
      </c>
      <c r="W657">
        <v>0</v>
      </c>
      <c r="X657">
        <v>-383101862</v>
      </c>
      <c r="Y657">
        <v>2.95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18.559999999999999</v>
      </c>
      <c r="AL657">
        <v>1</v>
      </c>
      <c r="AN657">
        <v>0</v>
      </c>
      <c r="AO657">
        <v>1</v>
      </c>
      <c r="AP657">
        <v>0</v>
      </c>
      <c r="AQ657">
        <v>0</v>
      </c>
      <c r="AR657">
        <v>0</v>
      </c>
      <c r="AS657" t="s">
        <v>719</v>
      </c>
      <c r="AT657">
        <v>2.95</v>
      </c>
      <c r="AU657" t="s">
        <v>719</v>
      </c>
      <c r="AV657">
        <v>2</v>
      </c>
      <c r="AW657">
        <v>2</v>
      </c>
      <c r="AX657">
        <v>28926147</v>
      </c>
      <c r="AY657">
        <v>1</v>
      </c>
      <c r="AZ657">
        <v>2048</v>
      </c>
      <c r="BA657">
        <v>667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X657">
        <f>Y657*Source!I153</f>
        <v>1.121</v>
      </c>
      <c r="CY657">
        <f>AD657</f>
        <v>0</v>
      </c>
      <c r="CZ657">
        <f>AH657</f>
        <v>0</v>
      </c>
      <c r="DA657">
        <f>AL657</f>
        <v>1</v>
      </c>
      <c r="DB657">
        <v>0</v>
      </c>
    </row>
    <row r="658" spans="1:106" x14ac:dyDescent="0.2">
      <c r="A658">
        <f>ROW(Source!A153)</f>
        <v>153</v>
      </c>
      <c r="B658">
        <v>28925308</v>
      </c>
      <c r="C658">
        <v>28926128</v>
      </c>
      <c r="D658">
        <v>28336687</v>
      </c>
      <c r="E658">
        <v>1</v>
      </c>
      <c r="F658">
        <v>1</v>
      </c>
      <c r="G658">
        <v>1</v>
      </c>
      <c r="H658">
        <v>2</v>
      </c>
      <c r="I658" t="s">
        <v>479</v>
      </c>
      <c r="J658" t="s">
        <v>480</v>
      </c>
      <c r="K658" t="s">
        <v>481</v>
      </c>
      <c r="L658">
        <v>1368</v>
      </c>
      <c r="N658">
        <v>1011</v>
      </c>
      <c r="O658" t="s">
        <v>366</v>
      </c>
      <c r="P658" t="s">
        <v>366</v>
      </c>
      <c r="Q658">
        <v>1</v>
      </c>
      <c r="W658">
        <v>0</v>
      </c>
      <c r="X658">
        <v>1922779253</v>
      </c>
      <c r="Y658">
        <v>3.2759999999999998</v>
      </c>
      <c r="AA658">
        <v>0</v>
      </c>
      <c r="AB658">
        <v>871.56</v>
      </c>
      <c r="AC658">
        <v>219.75</v>
      </c>
      <c r="AD658">
        <v>0</v>
      </c>
      <c r="AE658">
        <v>0</v>
      </c>
      <c r="AF658">
        <v>113.19</v>
      </c>
      <c r="AG658">
        <v>11.84</v>
      </c>
      <c r="AH658">
        <v>0</v>
      </c>
      <c r="AI658">
        <v>1</v>
      </c>
      <c r="AJ658">
        <v>7.7</v>
      </c>
      <c r="AK658">
        <v>18.559999999999999</v>
      </c>
      <c r="AL658">
        <v>1</v>
      </c>
      <c r="AN658">
        <v>0</v>
      </c>
      <c r="AO658">
        <v>1</v>
      </c>
      <c r="AP658">
        <v>1</v>
      </c>
      <c r="AQ658">
        <v>0</v>
      </c>
      <c r="AR658">
        <v>0</v>
      </c>
      <c r="AS658" t="s">
        <v>719</v>
      </c>
      <c r="AT658">
        <v>2.73</v>
      </c>
      <c r="AU658" t="s">
        <v>744</v>
      </c>
      <c r="AV658">
        <v>0</v>
      </c>
      <c r="AW658">
        <v>2</v>
      </c>
      <c r="AX658">
        <v>28926148</v>
      </c>
      <c r="AY658">
        <v>1</v>
      </c>
      <c r="AZ658">
        <v>0</v>
      </c>
      <c r="BA658">
        <v>668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0</v>
      </c>
      <c r="BL658">
        <v>0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CX658">
        <f>Y658*Source!I153</f>
        <v>1.24488</v>
      </c>
      <c r="CY658">
        <f t="shared" ref="CY658:CY663" si="150">AB658</f>
        <v>871.56</v>
      </c>
      <c r="CZ658">
        <f t="shared" ref="CZ658:CZ663" si="151">AF658</f>
        <v>113.19</v>
      </c>
      <c r="DA658">
        <f t="shared" ref="DA658:DA663" si="152">AJ658</f>
        <v>7.7</v>
      </c>
      <c r="DB658">
        <v>0</v>
      </c>
    </row>
    <row r="659" spans="1:106" x14ac:dyDescent="0.2">
      <c r="A659">
        <f>ROW(Source!A153)</f>
        <v>153</v>
      </c>
      <c r="B659">
        <v>28925308</v>
      </c>
      <c r="C659">
        <v>28926128</v>
      </c>
      <c r="D659">
        <v>28337857</v>
      </c>
      <c r="E659">
        <v>1</v>
      </c>
      <c r="F659">
        <v>1</v>
      </c>
      <c r="G659">
        <v>1</v>
      </c>
      <c r="H659">
        <v>2</v>
      </c>
      <c r="I659" t="s">
        <v>488</v>
      </c>
      <c r="J659" t="s">
        <v>489</v>
      </c>
      <c r="K659" t="s">
        <v>490</v>
      </c>
      <c r="L659">
        <v>1368</v>
      </c>
      <c r="N659">
        <v>1011</v>
      </c>
      <c r="O659" t="s">
        <v>366</v>
      </c>
      <c r="P659" t="s">
        <v>366</v>
      </c>
      <c r="Q659">
        <v>1</v>
      </c>
      <c r="W659">
        <v>0</v>
      </c>
      <c r="X659">
        <v>-2019686133</v>
      </c>
      <c r="Y659">
        <v>0.18</v>
      </c>
      <c r="AA659">
        <v>0</v>
      </c>
      <c r="AB659">
        <v>984.52</v>
      </c>
      <c r="AC659">
        <v>219.75</v>
      </c>
      <c r="AD659">
        <v>0</v>
      </c>
      <c r="AE659">
        <v>0</v>
      </c>
      <c r="AF659">
        <v>127.86</v>
      </c>
      <c r="AG659">
        <v>11.84</v>
      </c>
      <c r="AH659">
        <v>0</v>
      </c>
      <c r="AI659">
        <v>1</v>
      </c>
      <c r="AJ659">
        <v>7.7</v>
      </c>
      <c r="AK659">
        <v>18.559999999999999</v>
      </c>
      <c r="AL659">
        <v>1</v>
      </c>
      <c r="AN659">
        <v>0</v>
      </c>
      <c r="AO659">
        <v>1</v>
      </c>
      <c r="AP659">
        <v>1</v>
      </c>
      <c r="AQ659">
        <v>0</v>
      </c>
      <c r="AR659">
        <v>0</v>
      </c>
      <c r="AS659" t="s">
        <v>719</v>
      </c>
      <c r="AT659">
        <v>0.15</v>
      </c>
      <c r="AU659" t="s">
        <v>744</v>
      </c>
      <c r="AV659">
        <v>0</v>
      </c>
      <c r="AW659">
        <v>2</v>
      </c>
      <c r="AX659">
        <v>28926149</v>
      </c>
      <c r="AY659">
        <v>1</v>
      </c>
      <c r="AZ659">
        <v>0</v>
      </c>
      <c r="BA659">
        <v>669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0</v>
      </c>
      <c r="BL659">
        <v>0</v>
      </c>
      <c r="BM659">
        <v>0</v>
      </c>
      <c r="BN659">
        <v>0</v>
      </c>
      <c r="BO659">
        <v>0</v>
      </c>
      <c r="BP659">
        <v>0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CX659">
        <f>Y659*Source!I153</f>
        <v>6.8400000000000002E-2</v>
      </c>
      <c r="CY659">
        <f t="shared" si="150"/>
        <v>984.52</v>
      </c>
      <c r="CZ659">
        <f t="shared" si="151"/>
        <v>127.86</v>
      </c>
      <c r="DA659">
        <f t="shared" si="152"/>
        <v>7.7</v>
      </c>
      <c r="DB659">
        <v>0</v>
      </c>
    </row>
    <row r="660" spans="1:106" x14ac:dyDescent="0.2">
      <c r="A660">
        <f>ROW(Source!A153)</f>
        <v>153</v>
      </c>
      <c r="B660">
        <v>28925308</v>
      </c>
      <c r="C660">
        <v>28926128</v>
      </c>
      <c r="D660">
        <v>28337866</v>
      </c>
      <c r="E660">
        <v>1</v>
      </c>
      <c r="F660">
        <v>1</v>
      </c>
      <c r="G660">
        <v>1</v>
      </c>
      <c r="H660">
        <v>2</v>
      </c>
      <c r="I660" t="s">
        <v>491</v>
      </c>
      <c r="J660" t="s">
        <v>492</v>
      </c>
      <c r="K660" t="s">
        <v>493</v>
      </c>
      <c r="L660">
        <v>1368</v>
      </c>
      <c r="N660">
        <v>1011</v>
      </c>
      <c r="O660" t="s">
        <v>366</v>
      </c>
      <c r="P660" t="s">
        <v>366</v>
      </c>
      <c r="Q660">
        <v>1</v>
      </c>
      <c r="W660">
        <v>0</v>
      </c>
      <c r="X660">
        <v>1232549298</v>
      </c>
      <c r="Y660">
        <v>0.18</v>
      </c>
      <c r="AA660">
        <v>0</v>
      </c>
      <c r="AB660">
        <v>92.4</v>
      </c>
      <c r="AC660">
        <v>0</v>
      </c>
      <c r="AD660">
        <v>0</v>
      </c>
      <c r="AE660">
        <v>0</v>
      </c>
      <c r="AF660">
        <v>12</v>
      </c>
      <c r="AG660">
        <v>0</v>
      </c>
      <c r="AH660">
        <v>0</v>
      </c>
      <c r="AI660">
        <v>1</v>
      </c>
      <c r="AJ660">
        <v>7.7</v>
      </c>
      <c r="AK660">
        <v>18.559999999999999</v>
      </c>
      <c r="AL660">
        <v>1</v>
      </c>
      <c r="AN660">
        <v>0</v>
      </c>
      <c r="AO660">
        <v>1</v>
      </c>
      <c r="AP660">
        <v>1</v>
      </c>
      <c r="AQ660">
        <v>0</v>
      </c>
      <c r="AR660">
        <v>0</v>
      </c>
      <c r="AS660" t="s">
        <v>719</v>
      </c>
      <c r="AT660">
        <v>0.15</v>
      </c>
      <c r="AU660" t="s">
        <v>744</v>
      </c>
      <c r="AV660">
        <v>0</v>
      </c>
      <c r="AW660">
        <v>2</v>
      </c>
      <c r="AX660">
        <v>28926150</v>
      </c>
      <c r="AY660">
        <v>1</v>
      </c>
      <c r="AZ660">
        <v>0</v>
      </c>
      <c r="BA660">
        <v>670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0</v>
      </c>
      <c r="BN660">
        <v>0</v>
      </c>
      <c r="BO660">
        <v>0</v>
      </c>
      <c r="BP660">
        <v>0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CX660">
        <f>Y660*Source!I153</f>
        <v>6.8400000000000002E-2</v>
      </c>
      <c r="CY660">
        <f t="shared" si="150"/>
        <v>92.4</v>
      </c>
      <c r="CZ660">
        <f t="shared" si="151"/>
        <v>12</v>
      </c>
      <c r="DA660">
        <f t="shared" si="152"/>
        <v>7.7</v>
      </c>
      <c r="DB660">
        <v>0</v>
      </c>
    </row>
    <row r="661" spans="1:106" x14ac:dyDescent="0.2">
      <c r="A661">
        <f>ROW(Source!A153)</f>
        <v>153</v>
      </c>
      <c r="B661">
        <v>28925308</v>
      </c>
      <c r="C661">
        <v>28926128</v>
      </c>
      <c r="D661">
        <v>28337996</v>
      </c>
      <c r="E661">
        <v>1</v>
      </c>
      <c r="F661">
        <v>1</v>
      </c>
      <c r="G661">
        <v>1</v>
      </c>
      <c r="H661">
        <v>2</v>
      </c>
      <c r="I661" t="s">
        <v>494</v>
      </c>
      <c r="J661" t="s">
        <v>495</v>
      </c>
      <c r="K661" t="s">
        <v>496</v>
      </c>
      <c r="L661">
        <v>1368</v>
      </c>
      <c r="N661">
        <v>1011</v>
      </c>
      <c r="O661" t="s">
        <v>366</v>
      </c>
      <c r="P661" t="s">
        <v>366</v>
      </c>
      <c r="Q661">
        <v>1</v>
      </c>
      <c r="W661">
        <v>0</v>
      </c>
      <c r="X661">
        <v>2006915083</v>
      </c>
      <c r="Y661">
        <v>0.16800000000000001</v>
      </c>
      <c r="AA661">
        <v>0</v>
      </c>
      <c r="AB661">
        <v>57.9</v>
      </c>
      <c r="AC661">
        <v>0</v>
      </c>
      <c r="AD661">
        <v>0</v>
      </c>
      <c r="AE661">
        <v>0</v>
      </c>
      <c r="AF661">
        <v>7.52</v>
      </c>
      <c r="AG661">
        <v>0</v>
      </c>
      <c r="AH661">
        <v>0</v>
      </c>
      <c r="AI661">
        <v>1</v>
      </c>
      <c r="AJ661">
        <v>7.7</v>
      </c>
      <c r="AK661">
        <v>18.559999999999999</v>
      </c>
      <c r="AL661">
        <v>1</v>
      </c>
      <c r="AN661">
        <v>0</v>
      </c>
      <c r="AO661">
        <v>1</v>
      </c>
      <c r="AP661">
        <v>1</v>
      </c>
      <c r="AQ661">
        <v>0</v>
      </c>
      <c r="AR661">
        <v>0</v>
      </c>
      <c r="AS661" t="s">
        <v>719</v>
      </c>
      <c r="AT661">
        <v>0.14000000000000001</v>
      </c>
      <c r="AU661" t="s">
        <v>744</v>
      </c>
      <c r="AV661">
        <v>0</v>
      </c>
      <c r="AW661">
        <v>2</v>
      </c>
      <c r="AX661">
        <v>28926151</v>
      </c>
      <c r="AY661">
        <v>1</v>
      </c>
      <c r="AZ661">
        <v>0</v>
      </c>
      <c r="BA661">
        <v>671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0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0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CX661">
        <f>Y661*Source!I153</f>
        <v>6.3840000000000008E-2</v>
      </c>
      <c r="CY661">
        <f t="shared" si="150"/>
        <v>57.9</v>
      </c>
      <c r="CZ661">
        <f t="shared" si="151"/>
        <v>7.52</v>
      </c>
      <c r="DA661">
        <f t="shared" si="152"/>
        <v>7.7</v>
      </c>
      <c r="DB661">
        <v>0</v>
      </c>
    </row>
    <row r="662" spans="1:106" x14ac:dyDescent="0.2">
      <c r="A662">
        <f>ROW(Source!A153)</f>
        <v>153</v>
      </c>
      <c r="B662">
        <v>28925308</v>
      </c>
      <c r="C662">
        <v>28926128</v>
      </c>
      <c r="D662">
        <v>28338136</v>
      </c>
      <c r="E662">
        <v>1</v>
      </c>
      <c r="F662">
        <v>1</v>
      </c>
      <c r="G662">
        <v>1</v>
      </c>
      <c r="H662">
        <v>2</v>
      </c>
      <c r="I662" t="s">
        <v>401</v>
      </c>
      <c r="J662" t="s">
        <v>402</v>
      </c>
      <c r="K662" t="s">
        <v>403</v>
      </c>
      <c r="L662">
        <v>1368</v>
      </c>
      <c r="N662">
        <v>1011</v>
      </c>
      <c r="O662" t="s">
        <v>366</v>
      </c>
      <c r="P662" t="s">
        <v>366</v>
      </c>
      <c r="Q662">
        <v>1</v>
      </c>
      <c r="W662">
        <v>0</v>
      </c>
      <c r="X662">
        <v>-1277097320</v>
      </c>
      <c r="Y662">
        <v>2.988</v>
      </c>
      <c r="AA662">
        <v>0</v>
      </c>
      <c r="AB662">
        <v>66.84</v>
      </c>
      <c r="AC662">
        <v>0</v>
      </c>
      <c r="AD662">
        <v>0</v>
      </c>
      <c r="AE662">
        <v>0</v>
      </c>
      <c r="AF662">
        <v>8.68</v>
      </c>
      <c r="AG662">
        <v>0</v>
      </c>
      <c r="AH662">
        <v>0</v>
      </c>
      <c r="AI662">
        <v>1</v>
      </c>
      <c r="AJ662">
        <v>7.7</v>
      </c>
      <c r="AK662">
        <v>18.559999999999999</v>
      </c>
      <c r="AL662">
        <v>1</v>
      </c>
      <c r="AN662">
        <v>0</v>
      </c>
      <c r="AO662">
        <v>1</v>
      </c>
      <c r="AP662">
        <v>1</v>
      </c>
      <c r="AQ662">
        <v>0</v>
      </c>
      <c r="AR662">
        <v>0</v>
      </c>
      <c r="AS662" t="s">
        <v>719</v>
      </c>
      <c r="AT662">
        <v>2.4900000000000002</v>
      </c>
      <c r="AU662" t="s">
        <v>744</v>
      </c>
      <c r="AV662">
        <v>0</v>
      </c>
      <c r="AW662">
        <v>2</v>
      </c>
      <c r="AX662">
        <v>28926152</v>
      </c>
      <c r="AY662">
        <v>1</v>
      </c>
      <c r="AZ662">
        <v>0</v>
      </c>
      <c r="BA662">
        <v>672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0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0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CX662">
        <f>Y662*Source!I153</f>
        <v>1.13544</v>
      </c>
      <c r="CY662">
        <f t="shared" si="150"/>
        <v>66.84</v>
      </c>
      <c r="CZ662">
        <f t="shared" si="151"/>
        <v>8.68</v>
      </c>
      <c r="DA662">
        <f t="shared" si="152"/>
        <v>7.7</v>
      </c>
      <c r="DB662">
        <v>0</v>
      </c>
    </row>
    <row r="663" spans="1:106" x14ac:dyDescent="0.2">
      <c r="A663">
        <f>ROW(Source!A153)</f>
        <v>153</v>
      </c>
      <c r="B663">
        <v>28925308</v>
      </c>
      <c r="C663">
        <v>28926128</v>
      </c>
      <c r="D663">
        <v>28338781</v>
      </c>
      <c r="E663">
        <v>1</v>
      </c>
      <c r="F663">
        <v>1</v>
      </c>
      <c r="G663">
        <v>1</v>
      </c>
      <c r="H663">
        <v>2</v>
      </c>
      <c r="I663" t="s">
        <v>497</v>
      </c>
      <c r="J663" t="s">
        <v>498</v>
      </c>
      <c r="K663" t="s">
        <v>499</v>
      </c>
      <c r="L663">
        <v>1368</v>
      </c>
      <c r="N663">
        <v>1011</v>
      </c>
      <c r="O663" t="s">
        <v>366</v>
      </c>
      <c r="P663" t="s">
        <v>366</v>
      </c>
      <c r="Q663">
        <v>1</v>
      </c>
      <c r="W663">
        <v>0</v>
      </c>
      <c r="X663">
        <v>1984034196</v>
      </c>
      <c r="Y663">
        <v>8.4000000000000005E-2</v>
      </c>
      <c r="AA663">
        <v>0</v>
      </c>
      <c r="AB663">
        <v>142.37</v>
      </c>
      <c r="AC663">
        <v>188.01</v>
      </c>
      <c r="AD663">
        <v>0</v>
      </c>
      <c r="AE663">
        <v>0</v>
      </c>
      <c r="AF663">
        <v>18.489999999999998</v>
      </c>
      <c r="AG663">
        <v>10.130000000000001</v>
      </c>
      <c r="AH663">
        <v>0</v>
      </c>
      <c r="AI663">
        <v>1</v>
      </c>
      <c r="AJ663">
        <v>7.7</v>
      </c>
      <c r="AK663">
        <v>18.559999999999999</v>
      </c>
      <c r="AL663">
        <v>1</v>
      </c>
      <c r="AN663">
        <v>0</v>
      </c>
      <c r="AO663">
        <v>1</v>
      </c>
      <c r="AP663">
        <v>1</v>
      </c>
      <c r="AQ663">
        <v>0</v>
      </c>
      <c r="AR663">
        <v>0</v>
      </c>
      <c r="AS663" t="s">
        <v>719</v>
      </c>
      <c r="AT663">
        <v>7.0000000000000007E-2</v>
      </c>
      <c r="AU663" t="s">
        <v>744</v>
      </c>
      <c r="AV663">
        <v>0</v>
      </c>
      <c r="AW663">
        <v>2</v>
      </c>
      <c r="AX663">
        <v>28926153</v>
      </c>
      <c r="AY663">
        <v>1</v>
      </c>
      <c r="AZ663">
        <v>0</v>
      </c>
      <c r="BA663">
        <v>673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0</v>
      </c>
      <c r="BQ663">
        <v>0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0</v>
      </c>
      <c r="CX663">
        <f>Y663*Source!I153</f>
        <v>3.1920000000000004E-2</v>
      </c>
      <c r="CY663">
        <f t="shared" si="150"/>
        <v>142.37</v>
      </c>
      <c r="CZ663">
        <f t="shared" si="151"/>
        <v>18.489999999999998</v>
      </c>
      <c r="DA663">
        <f t="shared" si="152"/>
        <v>7.7</v>
      </c>
      <c r="DB663">
        <v>0</v>
      </c>
    </row>
    <row r="664" spans="1:106" x14ac:dyDescent="0.2">
      <c r="A664">
        <f>ROW(Source!A153)</f>
        <v>153</v>
      </c>
      <c r="B664">
        <v>28925308</v>
      </c>
      <c r="C664">
        <v>28926128</v>
      </c>
      <c r="D664">
        <v>28251457</v>
      </c>
      <c r="E664">
        <v>1</v>
      </c>
      <c r="F664">
        <v>1</v>
      </c>
      <c r="G664">
        <v>1</v>
      </c>
      <c r="H664">
        <v>3</v>
      </c>
      <c r="I664" t="s">
        <v>500</v>
      </c>
      <c r="J664" t="s">
        <v>501</v>
      </c>
      <c r="K664" t="s">
        <v>502</v>
      </c>
      <c r="L664">
        <v>1339</v>
      </c>
      <c r="N664">
        <v>1007</v>
      </c>
      <c r="O664" t="s">
        <v>742</v>
      </c>
      <c r="P664" t="s">
        <v>742</v>
      </c>
      <c r="Q664">
        <v>1</v>
      </c>
      <c r="W664">
        <v>0</v>
      </c>
      <c r="X664">
        <v>-1718793076</v>
      </c>
      <c r="Y664">
        <v>0.08</v>
      </c>
      <c r="AA664">
        <v>121.97</v>
      </c>
      <c r="AB664">
        <v>0</v>
      </c>
      <c r="AC664">
        <v>0</v>
      </c>
      <c r="AD664">
        <v>0</v>
      </c>
      <c r="AE664">
        <v>23.41</v>
      </c>
      <c r="AF664">
        <v>0</v>
      </c>
      <c r="AG664">
        <v>0</v>
      </c>
      <c r="AH664">
        <v>0</v>
      </c>
      <c r="AI664">
        <v>5.21</v>
      </c>
      <c r="AJ664">
        <v>1</v>
      </c>
      <c r="AK664">
        <v>1</v>
      </c>
      <c r="AL664">
        <v>1</v>
      </c>
      <c r="AN664">
        <v>0</v>
      </c>
      <c r="AO664">
        <v>1</v>
      </c>
      <c r="AP664">
        <v>0</v>
      </c>
      <c r="AQ664">
        <v>0</v>
      </c>
      <c r="AR664">
        <v>0</v>
      </c>
      <c r="AS664" t="s">
        <v>719</v>
      </c>
      <c r="AT664">
        <v>0.08</v>
      </c>
      <c r="AU664" t="s">
        <v>719</v>
      </c>
      <c r="AV664">
        <v>0</v>
      </c>
      <c r="AW664">
        <v>2</v>
      </c>
      <c r="AX664">
        <v>28926154</v>
      </c>
      <c r="AY664">
        <v>1</v>
      </c>
      <c r="AZ664">
        <v>0</v>
      </c>
      <c r="BA664">
        <v>674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0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0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CX664">
        <f>Y664*Source!I153</f>
        <v>3.04E-2</v>
      </c>
      <c r="CY664">
        <f t="shared" ref="CY664:CY672" si="153">AA664</f>
        <v>121.97</v>
      </c>
      <c r="CZ664">
        <f t="shared" ref="CZ664:CZ672" si="154">AE664</f>
        <v>23.41</v>
      </c>
      <c r="DA664">
        <f t="shared" ref="DA664:DA672" si="155">AI664</f>
        <v>5.21</v>
      </c>
      <c r="DB664">
        <v>0</v>
      </c>
    </row>
    <row r="665" spans="1:106" x14ac:dyDescent="0.2">
      <c r="A665">
        <f>ROW(Source!A153)</f>
        <v>153</v>
      </c>
      <c r="B665">
        <v>28925308</v>
      </c>
      <c r="C665">
        <v>28926128</v>
      </c>
      <c r="D665">
        <v>28251479</v>
      </c>
      <c r="E665">
        <v>1</v>
      </c>
      <c r="F665">
        <v>1</v>
      </c>
      <c r="G665">
        <v>1</v>
      </c>
      <c r="H665">
        <v>3</v>
      </c>
      <c r="I665" t="s">
        <v>503</v>
      </c>
      <c r="J665" t="s">
        <v>504</v>
      </c>
      <c r="K665" t="s">
        <v>505</v>
      </c>
      <c r="L665">
        <v>1339</v>
      </c>
      <c r="N665">
        <v>1007</v>
      </c>
      <c r="O665" t="s">
        <v>742</v>
      </c>
      <c r="P665" t="s">
        <v>742</v>
      </c>
      <c r="Q665">
        <v>1</v>
      </c>
      <c r="W665">
        <v>0</v>
      </c>
      <c r="X665">
        <v>1597319531</v>
      </c>
      <c r="Y665">
        <v>1.64</v>
      </c>
      <c r="AA665">
        <v>45.8</v>
      </c>
      <c r="AB665">
        <v>0</v>
      </c>
      <c r="AC665">
        <v>0</v>
      </c>
      <c r="AD665">
        <v>0</v>
      </c>
      <c r="AE665">
        <v>8.7899999999999991</v>
      </c>
      <c r="AF665">
        <v>0</v>
      </c>
      <c r="AG665">
        <v>0</v>
      </c>
      <c r="AH665">
        <v>0</v>
      </c>
      <c r="AI665">
        <v>5.21</v>
      </c>
      <c r="AJ665">
        <v>1</v>
      </c>
      <c r="AK665">
        <v>1</v>
      </c>
      <c r="AL665">
        <v>1</v>
      </c>
      <c r="AN665">
        <v>0</v>
      </c>
      <c r="AO665">
        <v>1</v>
      </c>
      <c r="AP665">
        <v>0</v>
      </c>
      <c r="AQ665">
        <v>0</v>
      </c>
      <c r="AR665">
        <v>0</v>
      </c>
      <c r="AS665" t="s">
        <v>719</v>
      </c>
      <c r="AT665">
        <v>1.64</v>
      </c>
      <c r="AU665" t="s">
        <v>719</v>
      </c>
      <c r="AV665">
        <v>0</v>
      </c>
      <c r="AW665">
        <v>2</v>
      </c>
      <c r="AX665">
        <v>28926155</v>
      </c>
      <c r="AY665">
        <v>1</v>
      </c>
      <c r="AZ665">
        <v>0</v>
      </c>
      <c r="BA665">
        <v>675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0</v>
      </c>
      <c r="BN665">
        <v>0</v>
      </c>
      <c r="BO665">
        <v>0</v>
      </c>
      <c r="BP665">
        <v>0</v>
      </c>
      <c r="BQ665">
        <v>0</v>
      </c>
      <c r="BR665">
        <v>0</v>
      </c>
      <c r="BS665">
        <v>0</v>
      </c>
      <c r="BT665">
        <v>0</v>
      </c>
      <c r="BU665">
        <v>0</v>
      </c>
      <c r="BV665">
        <v>0</v>
      </c>
      <c r="BW665">
        <v>0</v>
      </c>
      <c r="CX665">
        <f>Y665*Source!I153</f>
        <v>0.62319999999999998</v>
      </c>
      <c r="CY665">
        <f t="shared" si="153"/>
        <v>45.8</v>
      </c>
      <c r="CZ665">
        <f t="shared" si="154"/>
        <v>8.7899999999999991</v>
      </c>
      <c r="DA665">
        <f t="shared" si="155"/>
        <v>5.21</v>
      </c>
      <c r="DB665">
        <v>0</v>
      </c>
    </row>
    <row r="666" spans="1:106" x14ac:dyDescent="0.2">
      <c r="A666">
        <f>ROW(Source!A153)</f>
        <v>153</v>
      </c>
      <c r="B666">
        <v>28925308</v>
      </c>
      <c r="C666">
        <v>28926128</v>
      </c>
      <c r="D666">
        <v>28251486</v>
      </c>
      <c r="E666">
        <v>1</v>
      </c>
      <c r="F666">
        <v>1</v>
      </c>
      <c r="G666">
        <v>1</v>
      </c>
      <c r="H666">
        <v>3</v>
      </c>
      <c r="I666" t="s">
        <v>506</v>
      </c>
      <c r="J666" t="s">
        <v>507</v>
      </c>
      <c r="K666" t="s">
        <v>508</v>
      </c>
      <c r="L666">
        <v>1346</v>
      </c>
      <c r="N666">
        <v>1009</v>
      </c>
      <c r="O666" t="s">
        <v>509</v>
      </c>
      <c r="P666" t="s">
        <v>509</v>
      </c>
      <c r="Q666">
        <v>1</v>
      </c>
      <c r="W666">
        <v>0</v>
      </c>
      <c r="X666">
        <v>-1411127917</v>
      </c>
      <c r="Y666">
        <v>0.47</v>
      </c>
      <c r="AA666">
        <v>23.29</v>
      </c>
      <c r="AB666">
        <v>0</v>
      </c>
      <c r="AC666">
        <v>0</v>
      </c>
      <c r="AD666">
        <v>0</v>
      </c>
      <c r="AE666">
        <v>4.47</v>
      </c>
      <c r="AF666">
        <v>0</v>
      </c>
      <c r="AG666">
        <v>0</v>
      </c>
      <c r="AH666">
        <v>0</v>
      </c>
      <c r="AI666">
        <v>5.21</v>
      </c>
      <c r="AJ666">
        <v>1</v>
      </c>
      <c r="AK666">
        <v>1</v>
      </c>
      <c r="AL666">
        <v>1</v>
      </c>
      <c r="AN666">
        <v>0</v>
      </c>
      <c r="AO666">
        <v>1</v>
      </c>
      <c r="AP666">
        <v>0</v>
      </c>
      <c r="AQ666">
        <v>0</v>
      </c>
      <c r="AR666">
        <v>0</v>
      </c>
      <c r="AS666" t="s">
        <v>719</v>
      </c>
      <c r="AT666">
        <v>0.47</v>
      </c>
      <c r="AU666" t="s">
        <v>719</v>
      </c>
      <c r="AV666">
        <v>0</v>
      </c>
      <c r="AW666">
        <v>2</v>
      </c>
      <c r="AX666">
        <v>28926156</v>
      </c>
      <c r="AY666">
        <v>1</v>
      </c>
      <c r="AZ666">
        <v>0</v>
      </c>
      <c r="BA666">
        <v>676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CX666">
        <f>Y666*Source!I153</f>
        <v>0.17859999999999998</v>
      </c>
      <c r="CY666">
        <f t="shared" si="153"/>
        <v>23.29</v>
      </c>
      <c r="CZ666">
        <f t="shared" si="154"/>
        <v>4.47</v>
      </c>
      <c r="DA666">
        <f t="shared" si="155"/>
        <v>5.21</v>
      </c>
      <c r="DB666">
        <v>0</v>
      </c>
    </row>
    <row r="667" spans="1:106" x14ac:dyDescent="0.2">
      <c r="A667">
        <f>ROW(Source!A153)</f>
        <v>153</v>
      </c>
      <c r="B667">
        <v>28925308</v>
      </c>
      <c r="C667">
        <v>28926128</v>
      </c>
      <c r="D667">
        <v>28254721</v>
      </c>
      <c r="E667">
        <v>1</v>
      </c>
      <c r="F667">
        <v>1</v>
      </c>
      <c r="G667">
        <v>1</v>
      </c>
      <c r="H667">
        <v>3</v>
      </c>
      <c r="I667" t="s">
        <v>510</v>
      </c>
      <c r="J667" t="s">
        <v>511</v>
      </c>
      <c r="K667" t="s">
        <v>512</v>
      </c>
      <c r="L667">
        <v>1348</v>
      </c>
      <c r="N667">
        <v>1009</v>
      </c>
      <c r="O667" t="s">
        <v>61</v>
      </c>
      <c r="P667" t="s">
        <v>61</v>
      </c>
      <c r="Q667">
        <v>1000</v>
      </c>
      <c r="W667">
        <v>0</v>
      </c>
      <c r="X667">
        <v>-1204589871</v>
      </c>
      <c r="Y667">
        <v>1.24E-3</v>
      </c>
      <c r="AA667">
        <v>66815.539999999994</v>
      </c>
      <c r="AB667">
        <v>0</v>
      </c>
      <c r="AC667">
        <v>0</v>
      </c>
      <c r="AD667">
        <v>0</v>
      </c>
      <c r="AE667">
        <v>12824.48</v>
      </c>
      <c r="AF667">
        <v>0</v>
      </c>
      <c r="AG667">
        <v>0</v>
      </c>
      <c r="AH667">
        <v>0</v>
      </c>
      <c r="AI667">
        <v>5.21</v>
      </c>
      <c r="AJ667">
        <v>1</v>
      </c>
      <c r="AK667">
        <v>1</v>
      </c>
      <c r="AL667">
        <v>1</v>
      </c>
      <c r="AN667">
        <v>0</v>
      </c>
      <c r="AO667">
        <v>1</v>
      </c>
      <c r="AP667">
        <v>0</v>
      </c>
      <c r="AQ667">
        <v>0</v>
      </c>
      <c r="AR667">
        <v>0</v>
      </c>
      <c r="AS667" t="s">
        <v>719</v>
      </c>
      <c r="AT667">
        <v>1.24E-3</v>
      </c>
      <c r="AU667" t="s">
        <v>719</v>
      </c>
      <c r="AV667">
        <v>0</v>
      </c>
      <c r="AW667">
        <v>2</v>
      </c>
      <c r="AX667">
        <v>28926157</v>
      </c>
      <c r="AY667">
        <v>1</v>
      </c>
      <c r="AZ667">
        <v>0</v>
      </c>
      <c r="BA667">
        <v>677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0</v>
      </c>
      <c r="BN667">
        <v>0</v>
      </c>
      <c r="BO667">
        <v>0</v>
      </c>
      <c r="BP667">
        <v>0</v>
      </c>
      <c r="BQ667">
        <v>0</v>
      </c>
      <c r="BR667">
        <v>0</v>
      </c>
      <c r="BS667">
        <v>0</v>
      </c>
      <c r="BT667">
        <v>0</v>
      </c>
      <c r="BU667">
        <v>0</v>
      </c>
      <c r="BV667">
        <v>0</v>
      </c>
      <c r="BW667">
        <v>0</v>
      </c>
      <c r="CX667">
        <f>Y667*Source!I153</f>
        <v>4.7120000000000002E-4</v>
      </c>
      <c r="CY667">
        <f t="shared" si="153"/>
        <v>66815.539999999994</v>
      </c>
      <c r="CZ667">
        <f t="shared" si="154"/>
        <v>12824.48</v>
      </c>
      <c r="DA667">
        <f t="shared" si="155"/>
        <v>5.21</v>
      </c>
      <c r="DB667">
        <v>0</v>
      </c>
    </row>
    <row r="668" spans="1:106" x14ac:dyDescent="0.2">
      <c r="A668">
        <f>ROW(Source!A153)</f>
        <v>153</v>
      </c>
      <c r="B668">
        <v>28925308</v>
      </c>
      <c r="C668">
        <v>28926128</v>
      </c>
      <c r="D668">
        <v>28276411</v>
      </c>
      <c r="E668">
        <v>1</v>
      </c>
      <c r="F668">
        <v>1</v>
      </c>
      <c r="G668">
        <v>1</v>
      </c>
      <c r="H668">
        <v>3</v>
      </c>
      <c r="I668" t="s">
        <v>513</v>
      </c>
      <c r="J668" t="s">
        <v>514</v>
      </c>
      <c r="K668" t="s">
        <v>515</v>
      </c>
      <c r="L668">
        <v>1348</v>
      </c>
      <c r="N668">
        <v>1009</v>
      </c>
      <c r="O668" t="s">
        <v>61</v>
      </c>
      <c r="P668" t="s">
        <v>61</v>
      </c>
      <c r="Q668">
        <v>1000</v>
      </c>
      <c r="W668">
        <v>0</v>
      </c>
      <c r="X668">
        <v>-1377340231</v>
      </c>
      <c r="Y668">
        <v>0.01</v>
      </c>
      <c r="AA668">
        <v>53016.07</v>
      </c>
      <c r="AB668">
        <v>0</v>
      </c>
      <c r="AC668">
        <v>0</v>
      </c>
      <c r="AD668">
        <v>0</v>
      </c>
      <c r="AE668">
        <v>10175.83</v>
      </c>
      <c r="AF668">
        <v>0</v>
      </c>
      <c r="AG668">
        <v>0</v>
      </c>
      <c r="AH668">
        <v>0</v>
      </c>
      <c r="AI668">
        <v>5.21</v>
      </c>
      <c r="AJ668">
        <v>1</v>
      </c>
      <c r="AK668">
        <v>1</v>
      </c>
      <c r="AL668">
        <v>1</v>
      </c>
      <c r="AN668">
        <v>0</v>
      </c>
      <c r="AO668">
        <v>1</v>
      </c>
      <c r="AP668">
        <v>0</v>
      </c>
      <c r="AQ668">
        <v>0</v>
      </c>
      <c r="AR668">
        <v>0</v>
      </c>
      <c r="AS668" t="s">
        <v>719</v>
      </c>
      <c r="AT668">
        <v>0.01</v>
      </c>
      <c r="AU668" t="s">
        <v>719</v>
      </c>
      <c r="AV668">
        <v>0</v>
      </c>
      <c r="AW668">
        <v>2</v>
      </c>
      <c r="AX668">
        <v>28926158</v>
      </c>
      <c r="AY668">
        <v>1</v>
      </c>
      <c r="AZ668">
        <v>0</v>
      </c>
      <c r="BA668">
        <v>678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0</v>
      </c>
      <c r="BN668">
        <v>0</v>
      </c>
      <c r="BO668">
        <v>0</v>
      </c>
      <c r="BP668">
        <v>0</v>
      </c>
      <c r="BQ668">
        <v>0</v>
      </c>
      <c r="BR668">
        <v>0</v>
      </c>
      <c r="BS668">
        <v>0</v>
      </c>
      <c r="BT668">
        <v>0</v>
      </c>
      <c r="BU668">
        <v>0</v>
      </c>
      <c r="BV668">
        <v>0</v>
      </c>
      <c r="BW668">
        <v>0</v>
      </c>
      <c r="CX668">
        <f>Y668*Source!I153</f>
        <v>3.8E-3</v>
      </c>
      <c r="CY668">
        <f t="shared" si="153"/>
        <v>53016.07</v>
      </c>
      <c r="CZ668">
        <f t="shared" si="154"/>
        <v>10175.83</v>
      </c>
      <c r="DA668">
        <f t="shared" si="155"/>
        <v>5.21</v>
      </c>
      <c r="DB668">
        <v>0</v>
      </c>
    </row>
    <row r="669" spans="1:106" x14ac:dyDescent="0.2">
      <c r="A669">
        <f>ROW(Source!A153)</f>
        <v>153</v>
      </c>
      <c r="B669">
        <v>28925308</v>
      </c>
      <c r="C669">
        <v>28926128</v>
      </c>
      <c r="D669">
        <v>28279355</v>
      </c>
      <c r="E669">
        <v>1</v>
      </c>
      <c r="F669">
        <v>1</v>
      </c>
      <c r="G669">
        <v>1</v>
      </c>
      <c r="H669">
        <v>3</v>
      </c>
      <c r="I669" t="s">
        <v>516</v>
      </c>
      <c r="J669" t="s">
        <v>517</v>
      </c>
      <c r="K669" t="s">
        <v>526</v>
      </c>
      <c r="L669">
        <v>1348</v>
      </c>
      <c r="N669">
        <v>1009</v>
      </c>
      <c r="O669" t="s">
        <v>61</v>
      </c>
      <c r="P669" t="s">
        <v>61</v>
      </c>
      <c r="Q669">
        <v>1000</v>
      </c>
      <c r="W669">
        <v>0</v>
      </c>
      <c r="X669">
        <v>-1448781914</v>
      </c>
      <c r="Y669">
        <v>0.01</v>
      </c>
      <c r="AA669">
        <v>38757.61</v>
      </c>
      <c r="AB669">
        <v>0</v>
      </c>
      <c r="AC669">
        <v>0</v>
      </c>
      <c r="AD669">
        <v>0</v>
      </c>
      <c r="AE669">
        <v>7439.08</v>
      </c>
      <c r="AF669">
        <v>0</v>
      </c>
      <c r="AG669">
        <v>0</v>
      </c>
      <c r="AH669">
        <v>0</v>
      </c>
      <c r="AI669">
        <v>5.21</v>
      </c>
      <c r="AJ669">
        <v>1</v>
      </c>
      <c r="AK669">
        <v>1</v>
      </c>
      <c r="AL669">
        <v>1</v>
      </c>
      <c r="AN669">
        <v>0</v>
      </c>
      <c r="AO669">
        <v>1</v>
      </c>
      <c r="AP669">
        <v>0</v>
      </c>
      <c r="AQ669">
        <v>0</v>
      </c>
      <c r="AR669">
        <v>0</v>
      </c>
      <c r="AS669" t="s">
        <v>719</v>
      </c>
      <c r="AT669">
        <v>0.01</v>
      </c>
      <c r="AU669" t="s">
        <v>719</v>
      </c>
      <c r="AV669">
        <v>0</v>
      </c>
      <c r="AW669">
        <v>2</v>
      </c>
      <c r="AX669">
        <v>28926159</v>
      </c>
      <c r="AY669">
        <v>1</v>
      </c>
      <c r="AZ669">
        <v>0</v>
      </c>
      <c r="BA669">
        <v>679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CX669">
        <f>Y669*Source!I153</f>
        <v>3.8E-3</v>
      </c>
      <c r="CY669">
        <f t="shared" si="153"/>
        <v>38757.61</v>
      </c>
      <c r="CZ669">
        <f t="shared" si="154"/>
        <v>7439.08</v>
      </c>
      <c r="DA669">
        <f t="shared" si="155"/>
        <v>5.21</v>
      </c>
      <c r="DB669">
        <v>0</v>
      </c>
    </row>
    <row r="670" spans="1:106" x14ac:dyDescent="0.2">
      <c r="A670">
        <f>ROW(Source!A153)</f>
        <v>153</v>
      </c>
      <c r="B670">
        <v>28925308</v>
      </c>
      <c r="C670">
        <v>28926128</v>
      </c>
      <c r="D670">
        <v>28279427</v>
      </c>
      <c r="E670">
        <v>1</v>
      </c>
      <c r="F670">
        <v>1</v>
      </c>
      <c r="G670">
        <v>1</v>
      </c>
      <c r="H670">
        <v>3</v>
      </c>
      <c r="I670" t="s">
        <v>527</v>
      </c>
      <c r="J670" t="s">
        <v>528</v>
      </c>
      <c r="K670" t="s">
        <v>529</v>
      </c>
      <c r="L670">
        <v>1348</v>
      </c>
      <c r="N670">
        <v>1009</v>
      </c>
      <c r="O670" t="s">
        <v>61</v>
      </c>
      <c r="P670" t="s">
        <v>61</v>
      </c>
      <c r="Q670">
        <v>1000</v>
      </c>
      <c r="W670">
        <v>0</v>
      </c>
      <c r="X670">
        <v>-1728450025</v>
      </c>
      <c r="Y670">
        <v>0.01</v>
      </c>
      <c r="AA670">
        <v>27837.55</v>
      </c>
      <c r="AB670">
        <v>0</v>
      </c>
      <c r="AC670">
        <v>0</v>
      </c>
      <c r="AD670">
        <v>0</v>
      </c>
      <c r="AE670">
        <v>5343.1</v>
      </c>
      <c r="AF670">
        <v>0</v>
      </c>
      <c r="AG670">
        <v>0</v>
      </c>
      <c r="AH670">
        <v>0</v>
      </c>
      <c r="AI670">
        <v>5.21</v>
      </c>
      <c r="AJ670">
        <v>1</v>
      </c>
      <c r="AK670">
        <v>1</v>
      </c>
      <c r="AL670">
        <v>1</v>
      </c>
      <c r="AN670">
        <v>0</v>
      </c>
      <c r="AO670">
        <v>1</v>
      </c>
      <c r="AP670">
        <v>0</v>
      </c>
      <c r="AQ670">
        <v>0</v>
      </c>
      <c r="AR670">
        <v>0</v>
      </c>
      <c r="AS670" t="s">
        <v>719</v>
      </c>
      <c r="AT670">
        <v>0.01</v>
      </c>
      <c r="AU670" t="s">
        <v>719</v>
      </c>
      <c r="AV670">
        <v>0</v>
      </c>
      <c r="AW670">
        <v>2</v>
      </c>
      <c r="AX670">
        <v>28926160</v>
      </c>
      <c r="AY670">
        <v>1</v>
      </c>
      <c r="AZ670">
        <v>0</v>
      </c>
      <c r="BA670">
        <v>680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CX670">
        <f>Y670*Source!I153</f>
        <v>3.8E-3</v>
      </c>
      <c r="CY670">
        <f t="shared" si="153"/>
        <v>27837.55</v>
      </c>
      <c r="CZ670">
        <f t="shared" si="154"/>
        <v>5343.1</v>
      </c>
      <c r="DA670">
        <f t="shared" si="155"/>
        <v>5.21</v>
      </c>
      <c r="DB670">
        <v>0</v>
      </c>
    </row>
    <row r="671" spans="1:106" x14ac:dyDescent="0.2">
      <c r="A671">
        <f>ROW(Source!A153)</f>
        <v>153</v>
      </c>
      <c r="B671">
        <v>28925308</v>
      </c>
      <c r="C671">
        <v>28926128</v>
      </c>
      <c r="D671">
        <v>28324742</v>
      </c>
      <c r="E671">
        <v>1</v>
      </c>
      <c r="F671">
        <v>1</v>
      </c>
      <c r="G671">
        <v>1</v>
      </c>
      <c r="H671">
        <v>3</v>
      </c>
      <c r="I671" t="s">
        <v>530</v>
      </c>
      <c r="J671" t="s">
        <v>531</v>
      </c>
      <c r="K671" t="s">
        <v>532</v>
      </c>
      <c r="L671">
        <v>1354</v>
      </c>
      <c r="N671">
        <v>1010</v>
      </c>
      <c r="O671" t="s">
        <v>106</v>
      </c>
      <c r="P671" t="s">
        <v>106</v>
      </c>
      <c r="Q671">
        <v>1</v>
      </c>
      <c r="W671">
        <v>0</v>
      </c>
      <c r="X671">
        <v>576468319</v>
      </c>
      <c r="Y671">
        <v>9</v>
      </c>
      <c r="AA671">
        <v>265.35000000000002</v>
      </c>
      <c r="AB671">
        <v>0</v>
      </c>
      <c r="AC671">
        <v>0</v>
      </c>
      <c r="AD671">
        <v>0</v>
      </c>
      <c r="AE671">
        <v>50.93</v>
      </c>
      <c r="AF671">
        <v>0</v>
      </c>
      <c r="AG671">
        <v>0</v>
      </c>
      <c r="AH671">
        <v>0</v>
      </c>
      <c r="AI671">
        <v>5.21</v>
      </c>
      <c r="AJ671">
        <v>1</v>
      </c>
      <c r="AK671">
        <v>1</v>
      </c>
      <c r="AL671">
        <v>1</v>
      </c>
      <c r="AN671">
        <v>0</v>
      </c>
      <c r="AO671">
        <v>1</v>
      </c>
      <c r="AP671">
        <v>0</v>
      </c>
      <c r="AQ671">
        <v>0</v>
      </c>
      <c r="AR671">
        <v>0</v>
      </c>
      <c r="AS671" t="s">
        <v>719</v>
      </c>
      <c r="AT671">
        <v>9</v>
      </c>
      <c r="AU671" t="s">
        <v>719</v>
      </c>
      <c r="AV671">
        <v>0</v>
      </c>
      <c r="AW671">
        <v>2</v>
      </c>
      <c r="AX671">
        <v>28926161</v>
      </c>
      <c r="AY671">
        <v>1</v>
      </c>
      <c r="AZ671">
        <v>0</v>
      </c>
      <c r="BA671">
        <v>681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0</v>
      </c>
      <c r="BN671">
        <v>0</v>
      </c>
      <c r="BO671">
        <v>0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CX671">
        <f>Y671*Source!I153</f>
        <v>3.42</v>
      </c>
      <c r="CY671">
        <f t="shared" si="153"/>
        <v>265.35000000000002</v>
      </c>
      <c r="CZ671">
        <f t="shared" si="154"/>
        <v>50.93</v>
      </c>
      <c r="DA671">
        <f t="shared" si="155"/>
        <v>5.21</v>
      </c>
      <c r="DB671">
        <v>0</v>
      </c>
    </row>
    <row r="672" spans="1:106" x14ac:dyDescent="0.2">
      <c r="A672">
        <f>ROW(Source!A153)</f>
        <v>153</v>
      </c>
      <c r="B672">
        <v>28925308</v>
      </c>
      <c r="C672">
        <v>28926128</v>
      </c>
      <c r="D672">
        <v>28247531</v>
      </c>
      <c r="E672">
        <v>21</v>
      </c>
      <c r="F672">
        <v>1</v>
      </c>
      <c r="G672">
        <v>1</v>
      </c>
      <c r="H672">
        <v>3</v>
      </c>
      <c r="I672" t="s">
        <v>533</v>
      </c>
      <c r="J672" t="s">
        <v>719</v>
      </c>
      <c r="K672" t="s">
        <v>534</v>
      </c>
      <c r="L672">
        <v>1374</v>
      </c>
      <c r="N672">
        <v>1013</v>
      </c>
      <c r="O672" t="s">
        <v>535</v>
      </c>
      <c r="P672" t="s">
        <v>535</v>
      </c>
      <c r="Q672">
        <v>1</v>
      </c>
      <c r="W672">
        <v>0</v>
      </c>
      <c r="X672">
        <v>-1731369543</v>
      </c>
      <c r="Y672">
        <v>3.18</v>
      </c>
      <c r="AA672">
        <v>1</v>
      </c>
      <c r="AB672">
        <v>0</v>
      </c>
      <c r="AC672">
        <v>0</v>
      </c>
      <c r="AD672">
        <v>0</v>
      </c>
      <c r="AE672">
        <v>1</v>
      </c>
      <c r="AF672">
        <v>0</v>
      </c>
      <c r="AG672">
        <v>0</v>
      </c>
      <c r="AH672">
        <v>0</v>
      </c>
      <c r="AI672">
        <v>1</v>
      </c>
      <c r="AJ672">
        <v>1</v>
      </c>
      <c r="AK672">
        <v>1</v>
      </c>
      <c r="AL672">
        <v>1</v>
      </c>
      <c r="AN672">
        <v>0</v>
      </c>
      <c r="AO672">
        <v>1</v>
      </c>
      <c r="AP672">
        <v>0</v>
      </c>
      <c r="AQ672">
        <v>0</v>
      </c>
      <c r="AR672">
        <v>0</v>
      </c>
      <c r="AS672" t="s">
        <v>719</v>
      </c>
      <c r="AT672">
        <v>3.18</v>
      </c>
      <c r="AU672" t="s">
        <v>719</v>
      </c>
      <c r="AV672">
        <v>0</v>
      </c>
      <c r="AW672">
        <v>2</v>
      </c>
      <c r="AX672">
        <v>28926162</v>
      </c>
      <c r="AY672">
        <v>1</v>
      </c>
      <c r="AZ672">
        <v>0</v>
      </c>
      <c r="BA672">
        <v>682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0</v>
      </c>
      <c r="BP672">
        <v>0</v>
      </c>
      <c r="BQ672">
        <v>0</v>
      </c>
      <c r="BR672">
        <v>0</v>
      </c>
      <c r="BS672">
        <v>0</v>
      </c>
      <c r="BT672">
        <v>0</v>
      </c>
      <c r="BU672">
        <v>0</v>
      </c>
      <c r="BV672">
        <v>0</v>
      </c>
      <c r="BW672">
        <v>0</v>
      </c>
      <c r="CX672">
        <f>Y672*Source!I153</f>
        <v>1.2084000000000001</v>
      </c>
      <c r="CY672">
        <f t="shared" si="153"/>
        <v>1</v>
      </c>
      <c r="CZ672">
        <f t="shared" si="154"/>
        <v>1</v>
      </c>
      <c r="DA672">
        <f t="shared" si="155"/>
        <v>1</v>
      </c>
      <c r="DB672">
        <v>0</v>
      </c>
    </row>
    <row r="673" spans="1:106" x14ac:dyDescent="0.2">
      <c r="A673">
        <f>ROW(Source!A154)</f>
        <v>154</v>
      </c>
      <c r="B673">
        <v>28925307</v>
      </c>
      <c r="C673">
        <v>28926163</v>
      </c>
      <c r="D673">
        <v>28425676</v>
      </c>
      <c r="E673">
        <v>1</v>
      </c>
      <c r="F673">
        <v>1</v>
      </c>
      <c r="G673">
        <v>1</v>
      </c>
      <c r="H673">
        <v>1</v>
      </c>
      <c r="I673" t="s">
        <v>536</v>
      </c>
      <c r="J673" t="s">
        <v>719</v>
      </c>
      <c r="K673" t="s">
        <v>537</v>
      </c>
      <c r="L673">
        <v>1191</v>
      </c>
      <c r="N673">
        <v>1013</v>
      </c>
      <c r="O673" t="s">
        <v>360</v>
      </c>
      <c r="P673" t="s">
        <v>360</v>
      </c>
      <c r="Q673">
        <v>1</v>
      </c>
      <c r="W673">
        <v>0</v>
      </c>
      <c r="X673">
        <v>-1853062777</v>
      </c>
      <c r="Y673">
        <v>22.2</v>
      </c>
      <c r="AA673">
        <v>0</v>
      </c>
      <c r="AB673">
        <v>0</v>
      </c>
      <c r="AC673">
        <v>0</v>
      </c>
      <c r="AD673">
        <v>8.59</v>
      </c>
      <c r="AE673">
        <v>0</v>
      </c>
      <c r="AF673">
        <v>0</v>
      </c>
      <c r="AG673">
        <v>0</v>
      </c>
      <c r="AH673">
        <v>8.59</v>
      </c>
      <c r="AI673">
        <v>1</v>
      </c>
      <c r="AJ673">
        <v>1</v>
      </c>
      <c r="AK673">
        <v>1</v>
      </c>
      <c r="AL673">
        <v>1</v>
      </c>
      <c r="AN673">
        <v>0</v>
      </c>
      <c r="AO673">
        <v>1</v>
      </c>
      <c r="AP673">
        <v>1</v>
      </c>
      <c r="AQ673">
        <v>0</v>
      </c>
      <c r="AR673">
        <v>0</v>
      </c>
      <c r="AS673" t="s">
        <v>719</v>
      </c>
      <c r="AT673">
        <v>18.5</v>
      </c>
      <c r="AU673" t="s">
        <v>744</v>
      </c>
      <c r="AV673">
        <v>1</v>
      </c>
      <c r="AW673">
        <v>2</v>
      </c>
      <c r="AX673">
        <v>28926181</v>
      </c>
      <c r="AY673">
        <v>1</v>
      </c>
      <c r="AZ673">
        <v>0</v>
      </c>
      <c r="BA673">
        <v>683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CX673">
        <f>Y673*Source!I154</f>
        <v>27.305999999999997</v>
      </c>
      <c r="CY673">
        <f>AD673</f>
        <v>8.59</v>
      </c>
      <c r="CZ673">
        <f>AH673</f>
        <v>8.59</v>
      </c>
      <c r="DA673">
        <f>AL673</f>
        <v>1</v>
      </c>
      <c r="DB673">
        <v>0</v>
      </c>
    </row>
    <row r="674" spans="1:106" x14ac:dyDescent="0.2">
      <c r="A674">
        <f>ROW(Source!A154)</f>
        <v>154</v>
      </c>
      <c r="B674">
        <v>28925307</v>
      </c>
      <c r="C674">
        <v>28926163</v>
      </c>
      <c r="D674">
        <v>28419515</v>
      </c>
      <c r="E674">
        <v>1</v>
      </c>
      <c r="F674">
        <v>1</v>
      </c>
      <c r="G674">
        <v>1</v>
      </c>
      <c r="H674">
        <v>1</v>
      </c>
      <c r="I674" t="s">
        <v>361</v>
      </c>
      <c r="J674" t="s">
        <v>719</v>
      </c>
      <c r="K674" t="s">
        <v>362</v>
      </c>
      <c r="L674">
        <v>1191</v>
      </c>
      <c r="N674">
        <v>1013</v>
      </c>
      <c r="O674" t="s">
        <v>360</v>
      </c>
      <c r="P674" t="s">
        <v>360</v>
      </c>
      <c r="Q674">
        <v>1</v>
      </c>
      <c r="W674">
        <v>0</v>
      </c>
      <c r="X674">
        <v>-383101862</v>
      </c>
      <c r="Y674">
        <v>2.95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N674">
        <v>0</v>
      </c>
      <c r="AO674">
        <v>1</v>
      </c>
      <c r="AP674">
        <v>0</v>
      </c>
      <c r="AQ674">
        <v>0</v>
      </c>
      <c r="AR674">
        <v>0</v>
      </c>
      <c r="AS674" t="s">
        <v>719</v>
      </c>
      <c r="AT674">
        <v>2.95</v>
      </c>
      <c r="AU674" t="s">
        <v>719</v>
      </c>
      <c r="AV674">
        <v>2</v>
      </c>
      <c r="AW674">
        <v>2</v>
      </c>
      <c r="AX674">
        <v>28926182</v>
      </c>
      <c r="AY674">
        <v>1</v>
      </c>
      <c r="AZ674">
        <v>2048</v>
      </c>
      <c r="BA674">
        <v>684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X674">
        <f>Y674*Source!I154</f>
        <v>3.6285000000000003</v>
      </c>
      <c r="CY674">
        <f>AD674</f>
        <v>0</v>
      </c>
      <c r="CZ674">
        <f>AH674</f>
        <v>0</v>
      </c>
      <c r="DA674">
        <f>AL674</f>
        <v>1</v>
      </c>
      <c r="DB674">
        <v>0</v>
      </c>
    </row>
    <row r="675" spans="1:106" x14ac:dyDescent="0.2">
      <c r="A675">
        <f>ROW(Source!A154)</f>
        <v>154</v>
      </c>
      <c r="B675">
        <v>28925307</v>
      </c>
      <c r="C675">
        <v>28926163</v>
      </c>
      <c r="D675">
        <v>28336687</v>
      </c>
      <c r="E675">
        <v>1</v>
      </c>
      <c r="F675">
        <v>1</v>
      </c>
      <c r="G675">
        <v>1</v>
      </c>
      <c r="H675">
        <v>2</v>
      </c>
      <c r="I675" t="s">
        <v>479</v>
      </c>
      <c r="J675" t="s">
        <v>480</v>
      </c>
      <c r="K675" t="s">
        <v>481</v>
      </c>
      <c r="L675">
        <v>1368</v>
      </c>
      <c r="N675">
        <v>1011</v>
      </c>
      <c r="O675" t="s">
        <v>366</v>
      </c>
      <c r="P675" t="s">
        <v>366</v>
      </c>
      <c r="Q675">
        <v>1</v>
      </c>
      <c r="W675">
        <v>0</v>
      </c>
      <c r="X675">
        <v>1922779253</v>
      </c>
      <c r="Y675">
        <v>3.2759999999999998</v>
      </c>
      <c r="AA675">
        <v>0</v>
      </c>
      <c r="AB675">
        <v>113.19</v>
      </c>
      <c r="AC675">
        <v>11.84</v>
      </c>
      <c r="AD675">
        <v>0</v>
      </c>
      <c r="AE675">
        <v>0</v>
      </c>
      <c r="AF675">
        <v>113.19</v>
      </c>
      <c r="AG675">
        <v>11.84</v>
      </c>
      <c r="AH675">
        <v>0</v>
      </c>
      <c r="AI675">
        <v>1</v>
      </c>
      <c r="AJ675">
        <v>1</v>
      </c>
      <c r="AK675">
        <v>1</v>
      </c>
      <c r="AL675">
        <v>1</v>
      </c>
      <c r="AN675">
        <v>0</v>
      </c>
      <c r="AO675">
        <v>1</v>
      </c>
      <c r="AP675">
        <v>1</v>
      </c>
      <c r="AQ675">
        <v>0</v>
      </c>
      <c r="AR675">
        <v>0</v>
      </c>
      <c r="AS675" t="s">
        <v>719</v>
      </c>
      <c r="AT675">
        <v>2.73</v>
      </c>
      <c r="AU675" t="s">
        <v>744</v>
      </c>
      <c r="AV675">
        <v>0</v>
      </c>
      <c r="AW675">
        <v>2</v>
      </c>
      <c r="AX675">
        <v>28926183</v>
      </c>
      <c r="AY675">
        <v>1</v>
      </c>
      <c r="AZ675">
        <v>0</v>
      </c>
      <c r="BA675">
        <v>685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CX675">
        <f>Y675*Source!I154</f>
        <v>4.0294799999999995</v>
      </c>
      <c r="CY675">
        <f t="shared" ref="CY675:CY680" si="156">AB675</f>
        <v>113.19</v>
      </c>
      <c r="CZ675">
        <f t="shared" ref="CZ675:CZ680" si="157">AF675</f>
        <v>113.19</v>
      </c>
      <c r="DA675">
        <f t="shared" ref="DA675:DA680" si="158">AJ675</f>
        <v>1</v>
      </c>
      <c r="DB675">
        <v>0</v>
      </c>
    </row>
    <row r="676" spans="1:106" x14ac:dyDescent="0.2">
      <c r="A676">
        <f>ROW(Source!A154)</f>
        <v>154</v>
      </c>
      <c r="B676">
        <v>28925307</v>
      </c>
      <c r="C676">
        <v>28926163</v>
      </c>
      <c r="D676">
        <v>28337857</v>
      </c>
      <c r="E676">
        <v>1</v>
      </c>
      <c r="F676">
        <v>1</v>
      </c>
      <c r="G676">
        <v>1</v>
      </c>
      <c r="H676">
        <v>2</v>
      </c>
      <c r="I676" t="s">
        <v>488</v>
      </c>
      <c r="J676" t="s">
        <v>489</v>
      </c>
      <c r="K676" t="s">
        <v>490</v>
      </c>
      <c r="L676">
        <v>1368</v>
      </c>
      <c r="N676">
        <v>1011</v>
      </c>
      <c r="O676" t="s">
        <v>366</v>
      </c>
      <c r="P676" t="s">
        <v>366</v>
      </c>
      <c r="Q676">
        <v>1</v>
      </c>
      <c r="W676">
        <v>0</v>
      </c>
      <c r="X676">
        <v>-2019686133</v>
      </c>
      <c r="Y676">
        <v>0.18</v>
      </c>
      <c r="AA676">
        <v>0</v>
      </c>
      <c r="AB676">
        <v>127.86</v>
      </c>
      <c r="AC676">
        <v>11.84</v>
      </c>
      <c r="AD676">
        <v>0</v>
      </c>
      <c r="AE676">
        <v>0</v>
      </c>
      <c r="AF676">
        <v>127.86</v>
      </c>
      <c r="AG676">
        <v>11.84</v>
      </c>
      <c r="AH676">
        <v>0</v>
      </c>
      <c r="AI676">
        <v>1</v>
      </c>
      <c r="AJ676">
        <v>1</v>
      </c>
      <c r="AK676">
        <v>1</v>
      </c>
      <c r="AL676">
        <v>1</v>
      </c>
      <c r="AN676">
        <v>0</v>
      </c>
      <c r="AO676">
        <v>1</v>
      </c>
      <c r="AP676">
        <v>1</v>
      </c>
      <c r="AQ676">
        <v>0</v>
      </c>
      <c r="AR676">
        <v>0</v>
      </c>
      <c r="AS676" t="s">
        <v>719</v>
      </c>
      <c r="AT676">
        <v>0.15</v>
      </c>
      <c r="AU676" t="s">
        <v>744</v>
      </c>
      <c r="AV676">
        <v>0</v>
      </c>
      <c r="AW676">
        <v>2</v>
      </c>
      <c r="AX676">
        <v>28926184</v>
      </c>
      <c r="AY676">
        <v>1</v>
      </c>
      <c r="AZ676">
        <v>0</v>
      </c>
      <c r="BA676">
        <v>686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CX676">
        <f>Y676*Source!I154</f>
        <v>0.22139999999999999</v>
      </c>
      <c r="CY676">
        <f t="shared" si="156"/>
        <v>127.86</v>
      </c>
      <c r="CZ676">
        <f t="shared" si="157"/>
        <v>127.86</v>
      </c>
      <c r="DA676">
        <f t="shared" si="158"/>
        <v>1</v>
      </c>
      <c r="DB676">
        <v>0</v>
      </c>
    </row>
    <row r="677" spans="1:106" x14ac:dyDescent="0.2">
      <c r="A677">
        <f>ROW(Source!A154)</f>
        <v>154</v>
      </c>
      <c r="B677">
        <v>28925307</v>
      </c>
      <c r="C677">
        <v>28926163</v>
      </c>
      <c r="D677">
        <v>28337866</v>
      </c>
      <c r="E677">
        <v>1</v>
      </c>
      <c r="F677">
        <v>1</v>
      </c>
      <c r="G677">
        <v>1</v>
      </c>
      <c r="H677">
        <v>2</v>
      </c>
      <c r="I677" t="s">
        <v>491</v>
      </c>
      <c r="J677" t="s">
        <v>492</v>
      </c>
      <c r="K677" t="s">
        <v>493</v>
      </c>
      <c r="L677">
        <v>1368</v>
      </c>
      <c r="N677">
        <v>1011</v>
      </c>
      <c r="O677" t="s">
        <v>366</v>
      </c>
      <c r="P677" t="s">
        <v>366</v>
      </c>
      <c r="Q677">
        <v>1</v>
      </c>
      <c r="W677">
        <v>0</v>
      </c>
      <c r="X677">
        <v>1232549298</v>
      </c>
      <c r="Y677">
        <v>0.18</v>
      </c>
      <c r="AA677">
        <v>0</v>
      </c>
      <c r="AB677">
        <v>12</v>
      </c>
      <c r="AC677">
        <v>0</v>
      </c>
      <c r="AD677">
        <v>0</v>
      </c>
      <c r="AE677">
        <v>0</v>
      </c>
      <c r="AF677">
        <v>12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N677">
        <v>0</v>
      </c>
      <c r="AO677">
        <v>1</v>
      </c>
      <c r="AP677">
        <v>1</v>
      </c>
      <c r="AQ677">
        <v>0</v>
      </c>
      <c r="AR677">
        <v>0</v>
      </c>
      <c r="AS677" t="s">
        <v>719</v>
      </c>
      <c r="AT677">
        <v>0.15</v>
      </c>
      <c r="AU677" t="s">
        <v>744</v>
      </c>
      <c r="AV677">
        <v>0</v>
      </c>
      <c r="AW677">
        <v>2</v>
      </c>
      <c r="AX677">
        <v>28926185</v>
      </c>
      <c r="AY677">
        <v>1</v>
      </c>
      <c r="AZ677">
        <v>0</v>
      </c>
      <c r="BA677">
        <v>687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CX677">
        <f>Y677*Source!I154</f>
        <v>0.22139999999999999</v>
      </c>
      <c r="CY677">
        <f t="shared" si="156"/>
        <v>12</v>
      </c>
      <c r="CZ677">
        <f t="shared" si="157"/>
        <v>12</v>
      </c>
      <c r="DA677">
        <f t="shared" si="158"/>
        <v>1</v>
      </c>
      <c r="DB677">
        <v>0</v>
      </c>
    </row>
    <row r="678" spans="1:106" x14ac:dyDescent="0.2">
      <c r="A678">
        <f>ROW(Source!A154)</f>
        <v>154</v>
      </c>
      <c r="B678">
        <v>28925307</v>
      </c>
      <c r="C678">
        <v>28926163</v>
      </c>
      <c r="D678">
        <v>28337996</v>
      </c>
      <c r="E678">
        <v>1</v>
      </c>
      <c r="F678">
        <v>1</v>
      </c>
      <c r="G678">
        <v>1</v>
      </c>
      <c r="H678">
        <v>2</v>
      </c>
      <c r="I678" t="s">
        <v>494</v>
      </c>
      <c r="J678" t="s">
        <v>495</v>
      </c>
      <c r="K678" t="s">
        <v>496</v>
      </c>
      <c r="L678">
        <v>1368</v>
      </c>
      <c r="N678">
        <v>1011</v>
      </c>
      <c r="O678" t="s">
        <v>366</v>
      </c>
      <c r="P678" t="s">
        <v>366</v>
      </c>
      <c r="Q678">
        <v>1</v>
      </c>
      <c r="W678">
        <v>0</v>
      </c>
      <c r="X678">
        <v>2006915083</v>
      </c>
      <c r="Y678">
        <v>0.16800000000000001</v>
      </c>
      <c r="AA678">
        <v>0</v>
      </c>
      <c r="AB678">
        <v>7.52</v>
      </c>
      <c r="AC678">
        <v>0</v>
      </c>
      <c r="AD678">
        <v>0</v>
      </c>
      <c r="AE678">
        <v>0</v>
      </c>
      <c r="AF678">
        <v>7.52</v>
      </c>
      <c r="AG678">
        <v>0</v>
      </c>
      <c r="AH678">
        <v>0</v>
      </c>
      <c r="AI678">
        <v>1</v>
      </c>
      <c r="AJ678">
        <v>1</v>
      </c>
      <c r="AK678">
        <v>1</v>
      </c>
      <c r="AL678">
        <v>1</v>
      </c>
      <c r="AN678">
        <v>0</v>
      </c>
      <c r="AO678">
        <v>1</v>
      </c>
      <c r="AP678">
        <v>1</v>
      </c>
      <c r="AQ678">
        <v>0</v>
      </c>
      <c r="AR678">
        <v>0</v>
      </c>
      <c r="AS678" t="s">
        <v>719</v>
      </c>
      <c r="AT678">
        <v>0.14000000000000001</v>
      </c>
      <c r="AU678" t="s">
        <v>744</v>
      </c>
      <c r="AV678">
        <v>0</v>
      </c>
      <c r="AW678">
        <v>2</v>
      </c>
      <c r="AX678">
        <v>28926186</v>
      </c>
      <c r="AY678">
        <v>1</v>
      </c>
      <c r="AZ678">
        <v>0</v>
      </c>
      <c r="BA678">
        <v>688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CX678">
        <f>Y678*Source!I154</f>
        <v>0.20664000000000002</v>
      </c>
      <c r="CY678">
        <f t="shared" si="156"/>
        <v>7.52</v>
      </c>
      <c r="CZ678">
        <f t="shared" si="157"/>
        <v>7.52</v>
      </c>
      <c r="DA678">
        <f t="shared" si="158"/>
        <v>1</v>
      </c>
      <c r="DB678">
        <v>0</v>
      </c>
    </row>
    <row r="679" spans="1:106" x14ac:dyDescent="0.2">
      <c r="A679">
        <f>ROW(Source!A154)</f>
        <v>154</v>
      </c>
      <c r="B679">
        <v>28925307</v>
      </c>
      <c r="C679">
        <v>28926163</v>
      </c>
      <c r="D679">
        <v>28338136</v>
      </c>
      <c r="E679">
        <v>1</v>
      </c>
      <c r="F679">
        <v>1</v>
      </c>
      <c r="G679">
        <v>1</v>
      </c>
      <c r="H679">
        <v>2</v>
      </c>
      <c r="I679" t="s">
        <v>401</v>
      </c>
      <c r="J679" t="s">
        <v>402</v>
      </c>
      <c r="K679" t="s">
        <v>403</v>
      </c>
      <c r="L679">
        <v>1368</v>
      </c>
      <c r="N679">
        <v>1011</v>
      </c>
      <c r="O679" t="s">
        <v>366</v>
      </c>
      <c r="P679" t="s">
        <v>366</v>
      </c>
      <c r="Q679">
        <v>1</v>
      </c>
      <c r="W679">
        <v>0</v>
      </c>
      <c r="X679">
        <v>-1277097320</v>
      </c>
      <c r="Y679">
        <v>2.988</v>
      </c>
      <c r="AA679">
        <v>0</v>
      </c>
      <c r="AB679">
        <v>8.68</v>
      </c>
      <c r="AC679">
        <v>0</v>
      </c>
      <c r="AD679">
        <v>0</v>
      </c>
      <c r="AE679">
        <v>0</v>
      </c>
      <c r="AF679">
        <v>8.68</v>
      </c>
      <c r="AG679">
        <v>0</v>
      </c>
      <c r="AH679">
        <v>0</v>
      </c>
      <c r="AI679">
        <v>1</v>
      </c>
      <c r="AJ679">
        <v>1</v>
      </c>
      <c r="AK679">
        <v>1</v>
      </c>
      <c r="AL679">
        <v>1</v>
      </c>
      <c r="AN679">
        <v>0</v>
      </c>
      <c r="AO679">
        <v>1</v>
      </c>
      <c r="AP679">
        <v>1</v>
      </c>
      <c r="AQ679">
        <v>0</v>
      </c>
      <c r="AR679">
        <v>0</v>
      </c>
      <c r="AS679" t="s">
        <v>719</v>
      </c>
      <c r="AT679">
        <v>2.4900000000000002</v>
      </c>
      <c r="AU679" t="s">
        <v>744</v>
      </c>
      <c r="AV679">
        <v>0</v>
      </c>
      <c r="AW679">
        <v>2</v>
      </c>
      <c r="AX679">
        <v>28926187</v>
      </c>
      <c r="AY679">
        <v>1</v>
      </c>
      <c r="AZ679">
        <v>0</v>
      </c>
      <c r="BA679">
        <v>689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CX679">
        <f>Y679*Source!I154</f>
        <v>3.6752400000000001</v>
      </c>
      <c r="CY679">
        <f t="shared" si="156"/>
        <v>8.68</v>
      </c>
      <c r="CZ679">
        <f t="shared" si="157"/>
        <v>8.68</v>
      </c>
      <c r="DA679">
        <f t="shared" si="158"/>
        <v>1</v>
      </c>
      <c r="DB679">
        <v>0</v>
      </c>
    </row>
    <row r="680" spans="1:106" x14ac:dyDescent="0.2">
      <c r="A680">
        <f>ROW(Source!A154)</f>
        <v>154</v>
      </c>
      <c r="B680">
        <v>28925307</v>
      </c>
      <c r="C680">
        <v>28926163</v>
      </c>
      <c r="D680">
        <v>28338781</v>
      </c>
      <c r="E680">
        <v>1</v>
      </c>
      <c r="F680">
        <v>1</v>
      </c>
      <c r="G680">
        <v>1</v>
      </c>
      <c r="H680">
        <v>2</v>
      </c>
      <c r="I680" t="s">
        <v>497</v>
      </c>
      <c r="J680" t="s">
        <v>498</v>
      </c>
      <c r="K680" t="s">
        <v>499</v>
      </c>
      <c r="L680">
        <v>1368</v>
      </c>
      <c r="N680">
        <v>1011</v>
      </c>
      <c r="O680" t="s">
        <v>366</v>
      </c>
      <c r="P680" t="s">
        <v>366</v>
      </c>
      <c r="Q680">
        <v>1</v>
      </c>
      <c r="W680">
        <v>0</v>
      </c>
      <c r="X680">
        <v>1984034196</v>
      </c>
      <c r="Y680">
        <v>8.4000000000000005E-2</v>
      </c>
      <c r="AA680">
        <v>0</v>
      </c>
      <c r="AB680">
        <v>18.489999999999998</v>
      </c>
      <c r="AC680">
        <v>10.130000000000001</v>
      </c>
      <c r="AD680">
        <v>0</v>
      </c>
      <c r="AE680">
        <v>0</v>
      </c>
      <c r="AF680">
        <v>18.489999999999998</v>
      </c>
      <c r="AG680">
        <v>10.130000000000001</v>
      </c>
      <c r="AH680">
        <v>0</v>
      </c>
      <c r="AI680">
        <v>1</v>
      </c>
      <c r="AJ680">
        <v>1</v>
      </c>
      <c r="AK680">
        <v>1</v>
      </c>
      <c r="AL680">
        <v>1</v>
      </c>
      <c r="AN680">
        <v>0</v>
      </c>
      <c r="AO680">
        <v>1</v>
      </c>
      <c r="AP680">
        <v>1</v>
      </c>
      <c r="AQ680">
        <v>0</v>
      </c>
      <c r="AR680">
        <v>0</v>
      </c>
      <c r="AS680" t="s">
        <v>719</v>
      </c>
      <c r="AT680">
        <v>7.0000000000000007E-2</v>
      </c>
      <c r="AU680" t="s">
        <v>744</v>
      </c>
      <c r="AV680">
        <v>0</v>
      </c>
      <c r="AW680">
        <v>2</v>
      </c>
      <c r="AX680">
        <v>28926188</v>
      </c>
      <c r="AY680">
        <v>1</v>
      </c>
      <c r="AZ680">
        <v>0</v>
      </c>
      <c r="BA680">
        <v>690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X680">
        <f>Y680*Source!I154</f>
        <v>0.10332000000000001</v>
      </c>
      <c r="CY680">
        <f t="shared" si="156"/>
        <v>18.489999999999998</v>
      </c>
      <c r="CZ680">
        <f t="shared" si="157"/>
        <v>18.489999999999998</v>
      </c>
      <c r="DA680">
        <f t="shared" si="158"/>
        <v>1</v>
      </c>
      <c r="DB680">
        <v>0</v>
      </c>
    </row>
    <row r="681" spans="1:106" x14ac:dyDescent="0.2">
      <c r="A681">
        <f>ROW(Source!A154)</f>
        <v>154</v>
      </c>
      <c r="B681">
        <v>28925307</v>
      </c>
      <c r="C681">
        <v>28926163</v>
      </c>
      <c r="D681">
        <v>28251457</v>
      </c>
      <c r="E681">
        <v>1</v>
      </c>
      <c r="F681">
        <v>1</v>
      </c>
      <c r="G681">
        <v>1</v>
      </c>
      <c r="H681">
        <v>3</v>
      </c>
      <c r="I681" t="s">
        <v>500</v>
      </c>
      <c r="J681" t="s">
        <v>501</v>
      </c>
      <c r="K681" t="s">
        <v>502</v>
      </c>
      <c r="L681">
        <v>1339</v>
      </c>
      <c r="N681">
        <v>1007</v>
      </c>
      <c r="O681" t="s">
        <v>742</v>
      </c>
      <c r="P681" t="s">
        <v>742</v>
      </c>
      <c r="Q681">
        <v>1</v>
      </c>
      <c r="W681">
        <v>0</v>
      </c>
      <c r="X681">
        <v>-1718793076</v>
      </c>
      <c r="Y681">
        <v>0.08</v>
      </c>
      <c r="AA681">
        <v>23.41</v>
      </c>
      <c r="AB681">
        <v>0</v>
      </c>
      <c r="AC681">
        <v>0</v>
      </c>
      <c r="AD681">
        <v>0</v>
      </c>
      <c r="AE681">
        <v>23.41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N681">
        <v>0</v>
      </c>
      <c r="AO681">
        <v>1</v>
      </c>
      <c r="AP681">
        <v>0</v>
      </c>
      <c r="AQ681">
        <v>0</v>
      </c>
      <c r="AR681">
        <v>0</v>
      </c>
      <c r="AS681" t="s">
        <v>719</v>
      </c>
      <c r="AT681">
        <v>0.08</v>
      </c>
      <c r="AU681" t="s">
        <v>719</v>
      </c>
      <c r="AV681">
        <v>0</v>
      </c>
      <c r="AW681">
        <v>2</v>
      </c>
      <c r="AX681">
        <v>28926189</v>
      </c>
      <c r="AY681">
        <v>1</v>
      </c>
      <c r="AZ681">
        <v>0</v>
      </c>
      <c r="BA681">
        <v>691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X681">
        <f>Y681*Source!I154</f>
        <v>9.8400000000000001E-2</v>
      </c>
      <c r="CY681">
        <f t="shared" ref="CY681:CY689" si="159">AA681</f>
        <v>23.41</v>
      </c>
      <c r="CZ681">
        <f t="shared" ref="CZ681:CZ689" si="160">AE681</f>
        <v>23.41</v>
      </c>
      <c r="DA681">
        <f t="shared" ref="DA681:DA689" si="161">AI681</f>
        <v>1</v>
      </c>
      <c r="DB681">
        <v>0</v>
      </c>
    </row>
    <row r="682" spans="1:106" x14ac:dyDescent="0.2">
      <c r="A682">
        <f>ROW(Source!A154)</f>
        <v>154</v>
      </c>
      <c r="B682">
        <v>28925307</v>
      </c>
      <c r="C682">
        <v>28926163</v>
      </c>
      <c r="D682">
        <v>28251479</v>
      </c>
      <c r="E682">
        <v>1</v>
      </c>
      <c r="F682">
        <v>1</v>
      </c>
      <c r="G682">
        <v>1</v>
      </c>
      <c r="H682">
        <v>3</v>
      </c>
      <c r="I682" t="s">
        <v>503</v>
      </c>
      <c r="J682" t="s">
        <v>504</v>
      </c>
      <c r="K682" t="s">
        <v>505</v>
      </c>
      <c r="L682">
        <v>1339</v>
      </c>
      <c r="N682">
        <v>1007</v>
      </c>
      <c r="O682" t="s">
        <v>742</v>
      </c>
      <c r="P682" t="s">
        <v>742</v>
      </c>
      <c r="Q682">
        <v>1</v>
      </c>
      <c r="W682">
        <v>0</v>
      </c>
      <c r="X682">
        <v>1597319531</v>
      </c>
      <c r="Y682">
        <v>1.64</v>
      </c>
      <c r="AA682">
        <v>8.7899999999999991</v>
      </c>
      <c r="AB682">
        <v>0</v>
      </c>
      <c r="AC682">
        <v>0</v>
      </c>
      <c r="AD682">
        <v>0</v>
      </c>
      <c r="AE682">
        <v>8.7899999999999991</v>
      </c>
      <c r="AF682">
        <v>0</v>
      </c>
      <c r="AG682">
        <v>0</v>
      </c>
      <c r="AH682">
        <v>0</v>
      </c>
      <c r="AI682">
        <v>1</v>
      </c>
      <c r="AJ682">
        <v>1</v>
      </c>
      <c r="AK682">
        <v>1</v>
      </c>
      <c r="AL682">
        <v>1</v>
      </c>
      <c r="AN682">
        <v>0</v>
      </c>
      <c r="AO682">
        <v>1</v>
      </c>
      <c r="AP682">
        <v>0</v>
      </c>
      <c r="AQ682">
        <v>0</v>
      </c>
      <c r="AR682">
        <v>0</v>
      </c>
      <c r="AS682" t="s">
        <v>719</v>
      </c>
      <c r="AT682">
        <v>1.64</v>
      </c>
      <c r="AU682" t="s">
        <v>719</v>
      </c>
      <c r="AV682">
        <v>0</v>
      </c>
      <c r="AW682">
        <v>2</v>
      </c>
      <c r="AX682">
        <v>28926190</v>
      </c>
      <c r="AY682">
        <v>1</v>
      </c>
      <c r="AZ682">
        <v>0</v>
      </c>
      <c r="BA682">
        <v>692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CX682">
        <f>Y682*Source!I154</f>
        <v>2.0171999999999999</v>
      </c>
      <c r="CY682">
        <f t="shared" si="159"/>
        <v>8.7899999999999991</v>
      </c>
      <c r="CZ682">
        <f t="shared" si="160"/>
        <v>8.7899999999999991</v>
      </c>
      <c r="DA682">
        <f t="shared" si="161"/>
        <v>1</v>
      </c>
      <c r="DB682">
        <v>0</v>
      </c>
    </row>
    <row r="683" spans="1:106" x14ac:dyDescent="0.2">
      <c r="A683">
        <f>ROW(Source!A154)</f>
        <v>154</v>
      </c>
      <c r="B683">
        <v>28925307</v>
      </c>
      <c r="C683">
        <v>28926163</v>
      </c>
      <c r="D683">
        <v>28251486</v>
      </c>
      <c r="E683">
        <v>1</v>
      </c>
      <c r="F683">
        <v>1</v>
      </c>
      <c r="G683">
        <v>1</v>
      </c>
      <c r="H683">
        <v>3</v>
      </c>
      <c r="I683" t="s">
        <v>506</v>
      </c>
      <c r="J683" t="s">
        <v>507</v>
      </c>
      <c r="K683" t="s">
        <v>508</v>
      </c>
      <c r="L683">
        <v>1346</v>
      </c>
      <c r="N683">
        <v>1009</v>
      </c>
      <c r="O683" t="s">
        <v>509</v>
      </c>
      <c r="P683" t="s">
        <v>509</v>
      </c>
      <c r="Q683">
        <v>1</v>
      </c>
      <c r="W683">
        <v>0</v>
      </c>
      <c r="X683">
        <v>-1411127917</v>
      </c>
      <c r="Y683">
        <v>0.47</v>
      </c>
      <c r="AA683">
        <v>4.47</v>
      </c>
      <c r="AB683">
        <v>0</v>
      </c>
      <c r="AC683">
        <v>0</v>
      </c>
      <c r="AD683">
        <v>0</v>
      </c>
      <c r="AE683">
        <v>4.47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N683">
        <v>0</v>
      </c>
      <c r="AO683">
        <v>1</v>
      </c>
      <c r="AP683">
        <v>0</v>
      </c>
      <c r="AQ683">
        <v>0</v>
      </c>
      <c r="AR683">
        <v>0</v>
      </c>
      <c r="AS683" t="s">
        <v>719</v>
      </c>
      <c r="AT683">
        <v>0.47</v>
      </c>
      <c r="AU683" t="s">
        <v>719</v>
      </c>
      <c r="AV683">
        <v>0</v>
      </c>
      <c r="AW683">
        <v>2</v>
      </c>
      <c r="AX683">
        <v>28926191</v>
      </c>
      <c r="AY683">
        <v>1</v>
      </c>
      <c r="AZ683">
        <v>0</v>
      </c>
      <c r="BA683">
        <v>693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X683">
        <f>Y683*Source!I154</f>
        <v>0.57809999999999995</v>
      </c>
      <c r="CY683">
        <f t="shared" si="159"/>
        <v>4.47</v>
      </c>
      <c r="CZ683">
        <f t="shared" si="160"/>
        <v>4.47</v>
      </c>
      <c r="DA683">
        <f t="shared" si="161"/>
        <v>1</v>
      </c>
      <c r="DB683">
        <v>0</v>
      </c>
    </row>
    <row r="684" spans="1:106" x14ac:dyDescent="0.2">
      <c r="A684">
        <f>ROW(Source!A154)</f>
        <v>154</v>
      </c>
      <c r="B684">
        <v>28925307</v>
      </c>
      <c r="C684">
        <v>28926163</v>
      </c>
      <c r="D684">
        <v>28254721</v>
      </c>
      <c r="E684">
        <v>1</v>
      </c>
      <c r="F684">
        <v>1</v>
      </c>
      <c r="G684">
        <v>1</v>
      </c>
      <c r="H684">
        <v>3</v>
      </c>
      <c r="I684" t="s">
        <v>510</v>
      </c>
      <c r="J684" t="s">
        <v>511</v>
      </c>
      <c r="K684" t="s">
        <v>512</v>
      </c>
      <c r="L684">
        <v>1348</v>
      </c>
      <c r="N684">
        <v>1009</v>
      </c>
      <c r="O684" t="s">
        <v>61</v>
      </c>
      <c r="P684" t="s">
        <v>61</v>
      </c>
      <c r="Q684">
        <v>1000</v>
      </c>
      <c r="W684">
        <v>0</v>
      </c>
      <c r="X684">
        <v>-1204589871</v>
      </c>
      <c r="Y684">
        <v>1.24E-3</v>
      </c>
      <c r="AA684">
        <v>12824.48</v>
      </c>
      <c r="AB684">
        <v>0</v>
      </c>
      <c r="AC684">
        <v>0</v>
      </c>
      <c r="AD684">
        <v>0</v>
      </c>
      <c r="AE684">
        <v>12824.48</v>
      </c>
      <c r="AF684">
        <v>0</v>
      </c>
      <c r="AG684">
        <v>0</v>
      </c>
      <c r="AH684">
        <v>0</v>
      </c>
      <c r="AI684">
        <v>1</v>
      </c>
      <c r="AJ684">
        <v>1</v>
      </c>
      <c r="AK684">
        <v>1</v>
      </c>
      <c r="AL684">
        <v>1</v>
      </c>
      <c r="AN684">
        <v>0</v>
      </c>
      <c r="AO684">
        <v>1</v>
      </c>
      <c r="AP684">
        <v>0</v>
      </c>
      <c r="AQ684">
        <v>0</v>
      </c>
      <c r="AR684">
        <v>0</v>
      </c>
      <c r="AS684" t="s">
        <v>719</v>
      </c>
      <c r="AT684">
        <v>1.24E-3</v>
      </c>
      <c r="AU684" t="s">
        <v>719</v>
      </c>
      <c r="AV684">
        <v>0</v>
      </c>
      <c r="AW684">
        <v>2</v>
      </c>
      <c r="AX684">
        <v>28926192</v>
      </c>
      <c r="AY684">
        <v>1</v>
      </c>
      <c r="AZ684">
        <v>0</v>
      </c>
      <c r="BA684">
        <v>694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0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0</v>
      </c>
      <c r="CX684">
        <f>Y684*Source!I154</f>
        <v>1.5252E-3</v>
      </c>
      <c r="CY684">
        <f t="shared" si="159"/>
        <v>12824.48</v>
      </c>
      <c r="CZ684">
        <f t="shared" si="160"/>
        <v>12824.48</v>
      </c>
      <c r="DA684">
        <f t="shared" si="161"/>
        <v>1</v>
      </c>
      <c r="DB684">
        <v>0</v>
      </c>
    </row>
    <row r="685" spans="1:106" x14ac:dyDescent="0.2">
      <c r="A685">
        <f>ROW(Source!A154)</f>
        <v>154</v>
      </c>
      <c r="B685">
        <v>28925307</v>
      </c>
      <c r="C685">
        <v>28926163</v>
      </c>
      <c r="D685">
        <v>28276411</v>
      </c>
      <c r="E685">
        <v>1</v>
      </c>
      <c r="F685">
        <v>1</v>
      </c>
      <c r="G685">
        <v>1</v>
      </c>
      <c r="H685">
        <v>3</v>
      </c>
      <c r="I685" t="s">
        <v>513</v>
      </c>
      <c r="J685" t="s">
        <v>514</v>
      </c>
      <c r="K685" t="s">
        <v>515</v>
      </c>
      <c r="L685">
        <v>1348</v>
      </c>
      <c r="N685">
        <v>1009</v>
      </c>
      <c r="O685" t="s">
        <v>61</v>
      </c>
      <c r="P685" t="s">
        <v>61</v>
      </c>
      <c r="Q685">
        <v>1000</v>
      </c>
      <c r="W685">
        <v>0</v>
      </c>
      <c r="X685">
        <v>-1377340231</v>
      </c>
      <c r="Y685">
        <v>0.01</v>
      </c>
      <c r="AA685">
        <v>10175.83</v>
      </c>
      <c r="AB685">
        <v>0</v>
      </c>
      <c r="AC685">
        <v>0</v>
      </c>
      <c r="AD685">
        <v>0</v>
      </c>
      <c r="AE685">
        <v>10175.83</v>
      </c>
      <c r="AF685">
        <v>0</v>
      </c>
      <c r="AG685">
        <v>0</v>
      </c>
      <c r="AH685">
        <v>0</v>
      </c>
      <c r="AI685">
        <v>1</v>
      </c>
      <c r="AJ685">
        <v>1</v>
      </c>
      <c r="AK685">
        <v>1</v>
      </c>
      <c r="AL685">
        <v>1</v>
      </c>
      <c r="AN685">
        <v>0</v>
      </c>
      <c r="AO685">
        <v>1</v>
      </c>
      <c r="AP685">
        <v>0</v>
      </c>
      <c r="AQ685">
        <v>0</v>
      </c>
      <c r="AR685">
        <v>0</v>
      </c>
      <c r="AS685" t="s">
        <v>719</v>
      </c>
      <c r="AT685">
        <v>0.01</v>
      </c>
      <c r="AU685" t="s">
        <v>719</v>
      </c>
      <c r="AV685">
        <v>0</v>
      </c>
      <c r="AW685">
        <v>2</v>
      </c>
      <c r="AX685">
        <v>28926193</v>
      </c>
      <c r="AY685">
        <v>1</v>
      </c>
      <c r="AZ685">
        <v>0</v>
      </c>
      <c r="BA685">
        <v>695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CX685">
        <f>Y685*Source!I154</f>
        <v>1.23E-2</v>
      </c>
      <c r="CY685">
        <f t="shared" si="159"/>
        <v>10175.83</v>
      </c>
      <c r="CZ685">
        <f t="shared" si="160"/>
        <v>10175.83</v>
      </c>
      <c r="DA685">
        <f t="shared" si="161"/>
        <v>1</v>
      </c>
      <c r="DB685">
        <v>0</v>
      </c>
    </row>
    <row r="686" spans="1:106" x14ac:dyDescent="0.2">
      <c r="A686">
        <f>ROW(Source!A154)</f>
        <v>154</v>
      </c>
      <c r="B686">
        <v>28925307</v>
      </c>
      <c r="C686">
        <v>28926163</v>
      </c>
      <c r="D686">
        <v>28279355</v>
      </c>
      <c r="E686">
        <v>1</v>
      </c>
      <c r="F686">
        <v>1</v>
      </c>
      <c r="G686">
        <v>1</v>
      </c>
      <c r="H686">
        <v>3</v>
      </c>
      <c r="I686" t="s">
        <v>516</v>
      </c>
      <c r="J686" t="s">
        <v>517</v>
      </c>
      <c r="K686" t="s">
        <v>526</v>
      </c>
      <c r="L686">
        <v>1348</v>
      </c>
      <c r="N686">
        <v>1009</v>
      </c>
      <c r="O686" t="s">
        <v>61</v>
      </c>
      <c r="P686" t="s">
        <v>61</v>
      </c>
      <c r="Q686">
        <v>1000</v>
      </c>
      <c r="W686">
        <v>0</v>
      </c>
      <c r="X686">
        <v>-1448781914</v>
      </c>
      <c r="Y686">
        <v>0.01</v>
      </c>
      <c r="AA686">
        <v>7439.08</v>
      </c>
      <c r="AB686">
        <v>0</v>
      </c>
      <c r="AC686">
        <v>0</v>
      </c>
      <c r="AD686">
        <v>0</v>
      </c>
      <c r="AE686">
        <v>7439.08</v>
      </c>
      <c r="AF686">
        <v>0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N686">
        <v>0</v>
      </c>
      <c r="AO686">
        <v>1</v>
      </c>
      <c r="AP686">
        <v>0</v>
      </c>
      <c r="AQ686">
        <v>0</v>
      </c>
      <c r="AR686">
        <v>0</v>
      </c>
      <c r="AS686" t="s">
        <v>719</v>
      </c>
      <c r="AT686">
        <v>0.01</v>
      </c>
      <c r="AU686" t="s">
        <v>719</v>
      </c>
      <c r="AV686">
        <v>0</v>
      </c>
      <c r="AW686">
        <v>2</v>
      </c>
      <c r="AX686">
        <v>28926194</v>
      </c>
      <c r="AY686">
        <v>1</v>
      </c>
      <c r="AZ686">
        <v>0</v>
      </c>
      <c r="BA686">
        <v>696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CX686">
        <f>Y686*Source!I154</f>
        <v>1.23E-2</v>
      </c>
      <c r="CY686">
        <f t="shared" si="159"/>
        <v>7439.08</v>
      </c>
      <c r="CZ686">
        <f t="shared" si="160"/>
        <v>7439.08</v>
      </c>
      <c r="DA686">
        <f t="shared" si="161"/>
        <v>1</v>
      </c>
      <c r="DB686">
        <v>0</v>
      </c>
    </row>
    <row r="687" spans="1:106" x14ac:dyDescent="0.2">
      <c r="A687">
        <f>ROW(Source!A154)</f>
        <v>154</v>
      </c>
      <c r="B687">
        <v>28925307</v>
      </c>
      <c r="C687">
        <v>28926163</v>
      </c>
      <c r="D687">
        <v>28279427</v>
      </c>
      <c r="E687">
        <v>1</v>
      </c>
      <c r="F687">
        <v>1</v>
      </c>
      <c r="G687">
        <v>1</v>
      </c>
      <c r="H687">
        <v>3</v>
      </c>
      <c r="I687" t="s">
        <v>527</v>
      </c>
      <c r="J687" t="s">
        <v>528</v>
      </c>
      <c r="K687" t="s">
        <v>529</v>
      </c>
      <c r="L687">
        <v>1348</v>
      </c>
      <c r="N687">
        <v>1009</v>
      </c>
      <c r="O687" t="s">
        <v>61</v>
      </c>
      <c r="P687" t="s">
        <v>61</v>
      </c>
      <c r="Q687">
        <v>1000</v>
      </c>
      <c r="W687">
        <v>0</v>
      </c>
      <c r="X687">
        <v>-1728450025</v>
      </c>
      <c r="Y687">
        <v>0.01</v>
      </c>
      <c r="AA687">
        <v>5343.1</v>
      </c>
      <c r="AB687">
        <v>0</v>
      </c>
      <c r="AC687">
        <v>0</v>
      </c>
      <c r="AD687">
        <v>0</v>
      </c>
      <c r="AE687">
        <v>5343.1</v>
      </c>
      <c r="AF687">
        <v>0</v>
      </c>
      <c r="AG687">
        <v>0</v>
      </c>
      <c r="AH687">
        <v>0</v>
      </c>
      <c r="AI687">
        <v>1</v>
      </c>
      <c r="AJ687">
        <v>1</v>
      </c>
      <c r="AK687">
        <v>1</v>
      </c>
      <c r="AL687">
        <v>1</v>
      </c>
      <c r="AN687">
        <v>0</v>
      </c>
      <c r="AO687">
        <v>1</v>
      </c>
      <c r="AP687">
        <v>0</v>
      </c>
      <c r="AQ687">
        <v>0</v>
      </c>
      <c r="AR687">
        <v>0</v>
      </c>
      <c r="AS687" t="s">
        <v>719</v>
      </c>
      <c r="AT687">
        <v>0.01</v>
      </c>
      <c r="AU687" t="s">
        <v>719</v>
      </c>
      <c r="AV687">
        <v>0</v>
      </c>
      <c r="AW687">
        <v>2</v>
      </c>
      <c r="AX687">
        <v>28926195</v>
      </c>
      <c r="AY687">
        <v>1</v>
      </c>
      <c r="AZ687">
        <v>0</v>
      </c>
      <c r="BA687">
        <v>697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0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CX687">
        <f>Y687*Source!I154</f>
        <v>1.23E-2</v>
      </c>
      <c r="CY687">
        <f t="shared" si="159"/>
        <v>5343.1</v>
      </c>
      <c r="CZ687">
        <f t="shared" si="160"/>
        <v>5343.1</v>
      </c>
      <c r="DA687">
        <f t="shared" si="161"/>
        <v>1</v>
      </c>
      <c r="DB687">
        <v>0</v>
      </c>
    </row>
    <row r="688" spans="1:106" x14ac:dyDescent="0.2">
      <c r="A688">
        <f>ROW(Source!A154)</f>
        <v>154</v>
      </c>
      <c r="B688">
        <v>28925307</v>
      </c>
      <c r="C688">
        <v>28926163</v>
      </c>
      <c r="D688">
        <v>28324742</v>
      </c>
      <c r="E688">
        <v>1</v>
      </c>
      <c r="F688">
        <v>1</v>
      </c>
      <c r="G688">
        <v>1</v>
      </c>
      <c r="H688">
        <v>3</v>
      </c>
      <c r="I688" t="s">
        <v>530</v>
      </c>
      <c r="J688" t="s">
        <v>531</v>
      </c>
      <c r="K688" t="s">
        <v>532</v>
      </c>
      <c r="L688">
        <v>1354</v>
      </c>
      <c r="N688">
        <v>1010</v>
      </c>
      <c r="O688" t="s">
        <v>106</v>
      </c>
      <c r="P688" t="s">
        <v>106</v>
      </c>
      <c r="Q688">
        <v>1</v>
      </c>
      <c r="W688">
        <v>0</v>
      </c>
      <c r="X688">
        <v>576468319</v>
      </c>
      <c r="Y688">
        <v>9</v>
      </c>
      <c r="AA688">
        <v>50.93</v>
      </c>
      <c r="AB688">
        <v>0</v>
      </c>
      <c r="AC688">
        <v>0</v>
      </c>
      <c r="AD688">
        <v>0</v>
      </c>
      <c r="AE688">
        <v>50.93</v>
      </c>
      <c r="AF688">
        <v>0</v>
      </c>
      <c r="AG688">
        <v>0</v>
      </c>
      <c r="AH688">
        <v>0</v>
      </c>
      <c r="AI688">
        <v>1</v>
      </c>
      <c r="AJ688">
        <v>1</v>
      </c>
      <c r="AK688">
        <v>1</v>
      </c>
      <c r="AL688">
        <v>1</v>
      </c>
      <c r="AN688">
        <v>0</v>
      </c>
      <c r="AO688">
        <v>1</v>
      </c>
      <c r="AP688">
        <v>0</v>
      </c>
      <c r="AQ688">
        <v>0</v>
      </c>
      <c r="AR688">
        <v>0</v>
      </c>
      <c r="AS688" t="s">
        <v>719</v>
      </c>
      <c r="AT688">
        <v>9</v>
      </c>
      <c r="AU688" t="s">
        <v>719</v>
      </c>
      <c r="AV688">
        <v>0</v>
      </c>
      <c r="AW688">
        <v>2</v>
      </c>
      <c r="AX688">
        <v>28926196</v>
      </c>
      <c r="AY688">
        <v>1</v>
      </c>
      <c r="AZ688">
        <v>0</v>
      </c>
      <c r="BA688">
        <v>698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CX688">
        <f>Y688*Source!I154</f>
        <v>11.07</v>
      </c>
      <c r="CY688">
        <f t="shared" si="159"/>
        <v>50.93</v>
      </c>
      <c r="CZ688">
        <f t="shared" si="160"/>
        <v>50.93</v>
      </c>
      <c r="DA688">
        <f t="shared" si="161"/>
        <v>1</v>
      </c>
      <c r="DB688">
        <v>0</v>
      </c>
    </row>
    <row r="689" spans="1:106" x14ac:dyDescent="0.2">
      <c r="A689">
        <f>ROW(Source!A154)</f>
        <v>154</v>
      </c>
      <c r="B689">
        <v>28925307</v>
      </c>
      <c r="C689">
        <v>28926163</v>
      </c>
      <c r="D689">
        <v>28247531</v>
      </c>
      <c r="E689">
        <v>21</v>
      </c>
      <c r="F689">
        <v>1</v>
      </c>
      <c r="G689">
        <v>1</v>
      </c>
      <c r="H689">
        <v>3</v>
      </c>
      <c r="I689" t="s">
        <v>533</v>
      </c>
      <c r="J689" t="s">
        <v>719</v>
      </c>
      <c r="K689" t="s">
        <v>534</v>
      </c>
      <c r="L689">
        <v>1374</v>
      </c>
      <c r="N689">
        <v>1013</v>
      </c>
      <c r="O689" t="s">
        <v>535</v>
      </c>
      <c r="P689" t="s">
        <v>535</v>
      </c>
      <c r="Q689">
        <v>1</v>
      </c>
      <c r="W689">
        <v>0</v>
      </c>
      <c r="X689">
        <v>-1731369543</v>
      </c>
      <c r="Y689">
        <v>3.18</v>
      </c>
      <c r="AA689">
        <v>1</v>
      </c>
      <c r="AB689">
        <v>0</v>
      </c>
      <c r="AC689">
        <v>0</v>
      </c>
      <c r="AD689">
        <v>0</v>
      </c>
      <c r="AE689">
        <v>1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N689">
        <v>0</v>
      </c>
      <c r="AO689">
        <v>1</v>
      </c>
      <c r="AP689">
        <v>0</v>
      </c>
      <c r="AQ689">
        <v>0</v>
      </c>
      <c r="AR689">
        <v>0</v>
      </c>
      <c r="AS689" t="s">
        <v>719</v>
      </c>
      <c r="AT689">
        <v>3.18</v>
      </c>
      <c r="AU689" t="s">
        <v>719</v>
      </c>
      <c r="AV689">
        <v>0</v>
      </c>
      <c r="AW689">
        <v>2</v>
      </c>
      <c r="AX689">
        <v>28926197</v>
      </c>
      <c r="AY689">
        <v>1</v>
      </c>
      <c r="AZ689">
        <v>0</v>
      </c>
      <c r="BA689">
        <v>699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X689">
        <f>Y689*Source!I154</f>
        <v>3.9114</v>
      </c>
      <c r="CY689">
        <f t="shared" si="159"/>
        <v>1</v>
      </c>
      <c r="CZ689">
        <f t="shared" si="160"/>
        <v>1</v>
      </c>
      <c r="DA689">
        <f t="shared" si="161"/>
        <v>1</v>
      </c>
      <c r="DB689">
        <v>0</v>
      </c>
    </row>
    <row r="690" spans="1:106" x14ac:dyDescent="0.2">
      <c r="A690">
        <f>ROW(Source!A155)</f>
        <v>155</v>
      </c>
      <c r="B690">
        <v>28925308</v>
      </c>
      <c r="C690">
        <v>28926163</v>
      </c>
      <c r="D690">
        <v>28425676</v>
      </c>
      <c r="E690">
        <v>1</v>
      </c>
      <c r="F690">
        <v>1</v>
      </c>
      <c r="G690">
        <v>1</v>
      </c>
      <c r="H690">
        <v>1</v>
      </c>
      <c r="I690" t="s">
        <v>536</v>
      </c>
      <c r="J690" t="s">
        <v>719</v>
      </c>
      <c r="K690" t="s">
        <v>537</v>
      </c>
      <c r="L690">
        <v>1191</v>
      </c>
      <c r="N690">
        <v>1013</v>
      </c>
      <c r="O690" t="s">
        <v>360</v>
      </c>
      <c r="P690" t="s">
        <v>360</v>
      </c>
      <c r="Q690">
        <v>1</v>
      </c>
      <c r="W690">
        <v>0</v>
      </c>
      <c r="X690">
        <v>-1853062777</v>
      </c>
      <c r="Y690">
        <v>22.2</v>
      </c>
      <c r="AA690">
        <v>0</v>
      </c>
      <c r="AB690">
        <v>0</v>
      </c>
      <c r="AC690">
        <v>0</v>
      </c>
      <c r="AD690">
        <v>159.43</v>
      </c>
      <c r="AE690">
        <v>0</v>
      </c>
      <c r="AF690">
        <v>0</v>
      </c>
      <c r="AG690">
        <v>0</v>
      </c>
      <c r="AH690">
        <v>8.59</v>
      </c>
      <c r="AI690">
        <v>1</v>
      </c>
      <c r="AJ690">
        <v>1</v>
      </c>
      <c r="AK690">
        <v>1</v>
      </c>
      <c r="AL690">
        <v>18.559999999999999</v>
      </c>
      <c r="AN690">
        <v>0</v>
      </c>
      <c r="AO690">
        <v>1</v>
      </c>
      <c r="AP690">
        <v>1</v>
      </c>
      <c r="AQ690">
        <v>0</v>
      </c>
      <c r="AR690">
        <v>0</v>
      </c>
      <c r="AS690" t="s">
        <v>719</v>
      </c>
      <c r="AT690">
        <v>18.5</v>
      </c>
      <c r="AU690" t="s">
        <v>744</v>
      </c>
      <c r="AV690">
        <v>1</v>
      </c>
      <c r="AW690">
        <v>2</v>
      </c>
      <c r="AX690">
        <v>28926181</v>
      </c>
      <c r="AY690">
        <v>1</v>
      </c>
      <c r="AZ690">
        <v>0</v>
      </c>
      <c r="BA690">
        <v>700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X690">
        <f>Y690*Source!I155</f>
        <v>27.305999999999997</v>
      </c>
      <c r="CY690">
        <f>AD690</f>
        <v>159.43</v>
      </c>
      <c r="CZ690">
        <f>AH690</f>
        <v>8.59</v>
      </c>
      <c r="DA690">
        <f>AL690</f>
        <v>18.559999999999999</v>
      </c>
      <c r="DB690">
        <v>0</v>
      </c>
    </row>
    <row r="691" spans="1:106" x14ac:dyDescent="0.2">
      <c r="A691">
        <f>ROW(Source!A155)</f>
        <v>155</v>
      </c>
      <c r="B691">
        <v>28925308</v>
      </c>
      <c r="C691">
        <v>28926163</v>
      </c>
      <c r="D691">
        <v>28419515</v>
      </c>
      <c r="E691">
        <v>1</v>
      </c>
      <c r="F691">
        <v>1</v>
      </c>
      <c r="G691">
        <v>1</v>
      </c>
      <c r="H691">
        <v>1</v>
      </c>
      <c r="I691" t="s">
        <v>361</v>
      </c>
      <c r="J691" t="s">
        <v>719</v>
      </c>
      <c r="K691" t="s">
        <v>362</v>
      </c>
      <c r="L691">
        <v>1191</v>
      </c>
      <c r="N691">
        <v>1013</v>
      </c>
      <c r="O691" t="s">
        <v>360</v>
      </c>
      <c r="P691" t="s">
        <v>360</v>
      </c>
      <c r="Q691">
        <v>1</v>
      </c>
      <c r="W691">
        <v>0</v>
      </c>
      <c r="X691">
        <v>-383101862</v>
      </c>
      <c r="Y691">
        <v>2.95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1</v>
      </c>
      <c r="AJ691">
        <v>1</v>
      </c>
      <c r="AK691">
        <v>18.559999999999999</v>
      </c>
      <c r="AL691">
        <v>1</v>
      </c>
      <c r="AN691">
        <v>0</v>
      </c>
      <c r="AO691">
        <v>1</v>
      </c>
      <c r="AP691">
        <v>0</v>
      </c>
      <c r="AQ691">
        <v>0</v>
      </c>
      <c r="AR691">
        <v>0</v>
      </c>
      <c r="AS691" t="s">
        <v>719</v>
      </c>
      <c r="AT691">
        <v>2.95</v>
      </c>
      <c r="AU691" t="s">
        <v>719</v>
      </c>
      <c r="AV691">
        <v>2</v>
      </c>
      <c r="AW691">
        <v>2</v>
      </c>
      <c r="AX691">
        <v>28926182</v>
      </c>
      <c r="AY691">
        <v>1</v>
      </c>
      <c r="AZ691">
        <v>2048</v>
      </c>
      <c r="BA691">
        <v>701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0</v>
      </c>
      <c r="BN691">
        <v>0</v>
      </c>
      <c r="BO691">
        <v>0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CX691">
        <f>Y691*Source!I155</f>
        <v>3.6285000000000003</v>
      </c>
      <c r="CY691">
        <f>AD691</f>
        <v>0</v>
      </c>
      <c r="CZ691">
        <f>AH691</f>
        <v>0</v>
      </c>
      <c r="DA691">
        <f>AL691</f>
        <v>1</v>
      </c>
      <c r="DB691">
        <v>0</v>
      </c>
    </row>
    <row r="692" spans="1:106" x14ac:dyDescent="0.2">
      <c r="A692">
        <f>ROW(Source!A155)</f>
        <v>155</v>
      </c>
      <c r="B692">
        <v>28925308</v>
      </c>
      <c r="C692">
        <v>28926163</v>
      </c>
      <c r="D692">
        <v>28336687</v>
      </c>
      <c r="E692">
        <v>1</v>
      </c>
      <c r="F692">
        <v>1</v>
      </c>
      <c r="G692">
        <v>1</v>
      </c>
      <c r="H692">
        <v>2</v>
      </c>
      <c r="I692" t="s">
        <v>479</v>
      </c>
      <c r="J692" t="s">
        <v>480</v>
      </c>
      <c r="K692" t="s">
        <v>481</v>
      </c>
      <c r="L692">
        <v>1368</v>
      </c>
      <c r="N692">
        <v>1011</v>
      </c>
      <c r="O692" t="s">
        <v>366</v>
      </c>
      <c r="P692" t="s">
        <v>366</v>
      </c>
      <c r="Q692">
        <v>1</v>
      </c>
      <c r="W692">
        <v>0</v>
      </c>
      <c r="X692">
        <v>1922779253</v>
      </c>
      <c r="Y692">
        <v>3.2759999999999998</v>
      </c>
      <c r="AA692">
        <v>0</v>
      </c>
      <c r="AB692">
        <v>871.56</v>
      </c>
      <c r="AC692">
        <v>219.75</v>
      </c>
      <c r="AD692">
        <v>0</v>
      </c>
      <c r="AE692">
        <v>0</v>
      </c>
      <c r="AF692">
        <v>113.19</v>
      </c>
      <c r="AG692">
        <v>11.84</v>
      </c>
      <c r="AH692">
        <v>0</v>
      </c>
      <c r="AI692">
        <v>1</v>
      </c>
      <c r="AJ692">
        <v>7.7</v>
      </c>
      <c r="AK692">
        <v>18.559999999999999</v>
      </c>
      <c r="AL692">
        <v>1</v>
      </c>
      <c r="AN692">
        <v>0</v>
      </c>
      <c r="AO692">
        <v>1</v>
      </c>
      <c r="AP692">
        <v>1</v>
      </c>
      <c r="AQ692">
        <v>0</v>
      </c>
      <c r="AR692">
        <v>0</v>
      </c>
      <c r="AS692" t="s">
        <v>719</v>
      </c>
      <c r="AT692">
        <v>2.73</v>
      </c>
      <c r="AU692" t="s">
        <v>744</v>
      </c>
      <c r="AV692">
        <v>0</v>
      </c>
      <c r="AW692">
        <v>2</v>
      </c>
      <c r="AX692">
        <v>28926183</v>
      </c>
      <c r="AY692">
        <v>1</v>
      </c>
      <c r="AZ692">
        <v>0</v>
      </c>
      <c r="BA692">
        <v>702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X692">
        <f>Y692*Source!I155</f>
        <v>4.0294799999999995</v>
      </c>
      <c r="CY692">
        <f t="shared" ref="CY692:CY697" si="162">AB692</f>
        <v>871.56</v>
      </c>
      <c r="CZ692">
        <f t="shared" ref="CZ692:CZ697" si="163">AF692</f>
        <v>113.19</v>
      </c>
      <c r="DA692">
        <f t="shared" ref="DA692:DA697" si="164">AJ692</f>
        <v>7.7</v>
      </c>
      <c r="DB692">
        <v>0</v>
      </c>
    </row>
    <row r="693" spans="1:106" x14ac:dyDescent="0.2">
      <c r="A693">
        <f>ROW(Source!A155)</f>
        <v>155</v>
      </c>
      <c r="B693">
        <v>28925308</v>
      </c>
      <c r="C693">
        <v>28926163</v>
      </c>
      <c r="D693">
        <v>28337857</v>
      </c>
      <c r="E693">
        <v>1</v>
      </c>
      <c r="F693">
        <v>1</v>
      </c>
      <c r="G693">
        <v>1</v>
      </c>
      <c r="H693">
        <v>2</v>
      </c>
      <c r="I693" t="s">
        <v>488</v>
      </c>
      <c r="J693" t="s">
        <v>489</v>
      </c>
      <c r="K693" t="s">
        <v>490</v>
      </c>
      <c r="L693">
        <v>1368</v>
      </c>
      <c r="N693">
        <v>1011</v>
      </c>
      <c r="O693" t="s">
        <v>366</v>
      </c>
      <c r="P693" t="s">
        <v>366</v>
      </c>
      <c r="Q693">
        <v>1</v>
      </c>
      <c r="W693">
        <v>0</v>
      </c>
      <c r="X693">
        <v>-2019686133</v>
      </c>
      <c r="Y693">
        <v>0.18</v>
      </c>
      <c r="AA693">
        <v>0</v>
      </c>
      <c r="AB693">
        <v>984.52</v>
      </c>
      <c r="AC693">
        <v>219.75</v>
      </c>
      <c r="AD693">
        <v>0</v>
      </c>
      <c r="AE693">
        <v>0</v>
      </c>
      <c r="AF693">
        <v>127.86</v>
      </c>
      <c r="AG693">
        <v>11.84</v>
      </c>
      <c r="AH693">
        <v>0</v>
      </c>
      <c r="AI693">
        <v>1</v>
      </c>
      <c r="AJ693">
        <v>7.7</v>
      </c>
      <c r="AK693">
        <v>18.559999999999999</v>
      </c>
      <c r="AL693">
        <v>1</v>
      </c>
      <c r="AN693">
        <v>0</v>
      </c>
      <c r="AO693">
        <v>1</v>
      </c>
      <c r="AP693">
        <v>1</v>
      </c>
      <c r="AQ693">
        <v>0</v>
      </c>
      <c r="AR693">
        <v>0</v>
      </c>
      <c r="AS693" t="s">
        <v>719</v>
      </c>
      <c r="AT693">
        <v>0.15</v>
      </c>
      <c r="AU693" t="s">
        <v>744</v>
      </c>
      <c r="AV693">
        <v>0</v>
      </c>
      <c r="AW693">
        <v>2</v>
      </c>
      <c r="AX693">
        <v>28926184</v>
      </c>
      <c r="AY693">
        <v>1</v>
      </c>
      <c r="AZ693">
        <v>0</v>
      </c>
      <c r="BA693">
        <v>703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0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CX693">
        <f>Y693*Source!I155</f>
        <v>0.22139999999999999</v>
      </c>
      <c r="CY693">
        <f t="shared" si="162"/>
        <v>984.52</v>
      </c>
      <c r="CZ693">
        <f t="shared" si="163"/>
        <v>127.86</v>
      </c>
      <c r="DA693">
        <f t="shared" si="164"/>
        <v>7.7</v>
      </c>
      <c r="DB693">
        <v>0</v>
      </c>
    </row>
    <row r="694" spans="1:106" x14ac:dyDescent="0.2">
      <c r="A694">
        <f>ROW(Source!A155)</f>
        <v>155</v>
      </c>
      <c r="B694">
        <v>28925308</v>
      </c>
      <c r="C694">
        <v>28926163</v>
      </c>
      <c r="D694">
        <v>28337866</v>
      </c>
      <c r="E694">
        <v>1</v>
      </c>
      <c r="F694">
        <v>1</v>
      </c>
      <c r="G694">
        <v>1</v>
      </c>
      <c r="H694">
        <v>2</v>
      </c>
      <c r="I694" t="s">
        <v>491</v>
      </c>
      <c r="J694" t="s">
        <v>492</v>
      </c>
      <c r="K694" t="s">
        <v>493</v>
      </c>
      <c r="L694">
        <v>1368</v>
      </c>
      <c r="N694">
        <v>1011</v>
      </c>
      <c r="O694" t="s">
        <v>366</v>
      </c>
      <c r="P694" t="s">
        <v>366</v>
      </c>
      <c r="Q694">
        <v>1</v>
      </c>
      <c r="W694">
        <v>0</v>
      </c>
      <c r="X694">
        <v>1232549298</v>
      </c>
      <c r="Y694">
        <v>0.18</v>
      </c>
      <c r="AA694">
        <v>0</v>
      </c>
      <c r="AB694">
        <v>92.4</v>
      </c>
      <c r="AC694">
        <v>0</v>
      </c>
      <c r="AD694">
        <v>0</v>
      </c>
      <c r="AE694">
        <v>0</v>
      </c>
      <c r="AF694">
        <v>12</v>
      </c>
      <c r="AG694">
        <v>0</v>
      </c>
      <c r="AH694">
        <v>0</v>
      </c>
      <c r="AI694">
        <v>1</v>
      </c>
      <c r="AJ694">
        <v>7.7</v>
      </c>
      <c r="AK694">
        <v>18.559999999999999</v>
      </c>
      <c r="AL694">
        <v>1</v>
      </c>
      <c r="AN694">
        <v>0</v>
      </c>
      <c r="AO694">
        <v>1</v>
      </c>
      <c r="AP694">
        <v>1</v>
      </c>
      <c r="AQ694">
        <v>0</v>
      </c>
      <c r="AR694">
        <v>0</v>
      </c>
      <c r="AS694" t="s">
        <v>719</v>
      </c>
      <c r="AT694">
        <v>0.15</v>
      </c>
      <c r="AU694" t="s">
        <v>744</v>
      </c>
      <c r="AV694">
        <v>0</v>
      </c>
      <c r="AW694">
        <v>2</v>
      </c>
      <c r="AX694">
        <v>28926185</v>
      </c>
      <c r="AY694">
        <v>1</v>
      </c>
      <c r="AZ694">
        <v>0</v>
      </c>
      <c r="BA694">
        <v>704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CX694">
        <f>Y694*Source!I155</f>
        <v>0.22139999999999999</v>
      </c>
      <c r="CY694">
        <f t="shared" si="162"/>
        <v>92.4</v>
      </c>
      <c r="CZ694">
        <f t="shared" si="163"/>
        <v>12</v>
      </c>
      <c r="DA694">
        <f t="shared" si="164"/>
        <v>7.7</v>
      </c>
      <c r="DB694">
        <v>0</v>
      </c>
    </row>
    <row r="695" spans="1:106" x14ac:dyDescent="0.2">
      <c r="A695">
        <f>ROW(Source!A155)</f>
        <v>155</v>
      </c>
      <c r="B695">
        <v>28925308</v>
      </c>
      <c r="C695">
        <v>28926163</v>
      </c>
      <c r="D695">
        <v>28337996</v>
      </c>
      <c r="E695">
        <v>1</v>
      </c>
      <c r="F695">
        <v>1</v>
      </c>
      <c r="G695">
        <v>1</v>
      </c>
      <c r="H695">
        <v>2</v>
      </c>
      <c r="I695" t="s">
        <v>494</v>
      </c>
      <c r="J695" t="s">
        <v>495</v>
      </c>
      <c r="K695" t="s">
        <v>496</v>
      </c>
      <c r="L695">
        <v>1368</v>
      </c>
      <c r="N695">
        <v>1011</v>
      </c>
      <c r="O695" t="s">
        <v>366</v>
      </c>
      <c r="P695" t="s">
        <v>366</v>
      </c>
      <c r="Q695">
        <v>1</v>
      </c>
      <c r="W695">
        <v>0</v>
      </c>
      <c r="X695">
        <v>2006915083</v>
      </c>
      <c r="Y695">
        <v>0.16800000000000001</v>
      </c>
      <c r="AA695">
        <v>0</v>
      </c>
      <c r="AB695">
        <v>57.9</v>
      </c>
      <c r="AC695">
        <v>0</v>
      </c>
      <c r="AD695">
        <v>0</v>
      </c>
      <c r="AE695">
        <v>0</v>
      </c>
      <c r="AF695">
        <v>7.52</v>
      </c>
      <c r="AG695">
        <v>0</v>
      </c>
      <c r="AH695">
        <v>0</v>
      </c>
      <c r="AI695">
        <v>1</v>
      </c>
      <c r="AJ695">
        <v>7.7</v>
      </c>
      <c r="AK695">
        <v>18.559999999999999</v>
      </c>
      <c r="AL695">
        <v>1</v>
      </c>
      <c r="AN695">
        <v>0</v>
      </c>
      <c r="AO695">
        <v>1</v>
      </c>
      <c r="AP695">
        <v>1</v>
      </c>
      <c r="AQ695">
        <v>0</v>
      </c>
      <c r="AR695">
        <v>0</v>
      </c>
      <c r="AS695" t="s">
        <v>719</v>
      </c>
      <c r="AT695">
        <v>0.14000000000000001</v>
      </c>
      <c r="AU695" t="s">
        <v>744</v>
      </c>
      <c r="AV695">
        <v>0</v>
      </c>
      <c r="AW695">
        <v>2</v>
      </c>
      <c r="AX695">
        <v>28926186</v>
      </c>
      <c r="AY695">
        <v>1</v>
      </c>
      <c r="AZ695">
        <v>0</v>
      </c>
      <c r="BA695">
        <v>705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CX695">
        <f>Y695*Source!I155</f>
        <v>0.20664000000000002</v>
      </c>
      <c r="CY695">
        <f t="shared" si="162"/>
        <v>57.9</v>
      </c>
      <c r="CZ695">
        <f t="shared" si="163"/>
        <v>7.52</v>
      </c>
      <c r="DA695">
        <f t="shared" si="164"/>
        <v>7.7</v>
      </c>
      <c r="DB695">
        <v>0</v>
      </c>
    </row>
    <row r="696" spans="1:106" x14ac:dyDescent="0.2">
      <c r="A696">
        <f>ROW(Source!A155)</f>
        <v>155</v>
      </c>
      <c r="B696">
        <v>28925308</v>
      </c>
      <c r="C696">
        <v>28926163</v>
      </c>
      <c r="D696">
        <v>28338136</v>
      </c>
      <c r="E696">
        <v>1</v>
      </c>
      <c r="F696">
        <v>1</v>
      </c>
      <c r="G696">
        <v>1</v>
      </c>
      <c r="H696">
        <v>2</v>
      </c>
      <c r="I696" t="s">
        <v>401</v>
      </c>
      <c r="J696" t="s">
        <v>402</v>
      </c>
      <c r="K696" t="s">
        <v>403</v>
      </c>
      <c r="L696">
        <v>1368</v>
      </c>
      <c r="N696">
        <v>1011</v>
      </c>
      <c r="O696" t="s">
        <v>366</v>
      </c>
      <c r="P696" t="s">
        <v>366</v>
      </c>
      <c r="Q696">
        <v>1</v>
      </c>
      <c r="W696">
        <v>0</v>
      </c>
      <c r="X696">
        <v>-1277097320</v>
      </c>
      <c r="Y696">
        <v>2.988</v>
      </c>
      <c r="AA696">
        <v>0</v>
      </c>
      <c r="AB696">
        <v>66.84</v>
      </c>
      <c r="AC696">
        <v>0</v>
      </c>
      <c r="AD696">
        <v>0</v>
      </c>
      <c r="AE696">
        <v>0</v>
      </c>
      <c r="AF696">
        <v>8.68</v>
      </c>
      <c r="AG696">
        <v>0</v>
      </c>
      <c r="AH696">
        <v>0</v>
      </c>
      <c r="AI696">
        <v>1</v>
      </c>
      <c r="AJ696">
        <v>7.7</v>
      </c>
      <c r="AK696">
        <v>18.559999999999999</v>
      </c>
      <c r="AL696">
        <v>1</v>
      </c>
      <c r="AN696">
        <v>0</v>
      </c>
      <c r="AO696">
        <v>1</v>
      </c>
      <c r="AP696">
        <v>1</v>
      </c>
      <c r="AQ696">
        <v>0</v>
      </c>
      <c r="AR696">
        <v>0</v>
      </c>
      <c r="AS696" t="s">
        <v>719</v>
      </c>
      <c r="AT696">
        <v>2.4900000000000002</v>
      </c>
      <c r="AU696" t="s">
        <v>744</v>
      </c>
      <c r="AV696">
        <v>0</v>
      </c>
      <c r="AW696">
        <v>2</v>
      </c>
      <c r="AX696">
        <v>28926187</v>
      </c>
      <c r="AY696">
        <v>1</v>
      </c>
      <c r="AZ696">
        <v>0</v>
      </c>
      <c r="BA696">
        <v>706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0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CX696">
        <f>Y696*Source!I155</f>
        <v>3.6752400000000001</v>
      </c>
      <c r="CY696">
        <f t="shared" si="162"/>
        <v>66.84</v>
      </c>
      <c r="CZ696">
        <f t="shared" si="163"/>
        <v>8.68</v>
      </c>
      <c r="DA696">
        <f t="shared" si="164"/>
        <v>7.7</v>
      </c>
      <c r="DB696">
        <v>0</v>
      </c>
    </row>
    <row r="697" spans="1:106" x14ac:dyDescent="0.2">
      <c r="A697">
        <f>ROW(Source!A155)</f>
        <v>155</v>
      </c>
      <c r="B697">
        <v>28925308</v>
      </c>
      <c r="C697">
        <v>28926163</v>
      </c>
      <c r="D697">
        <v>28338781</v>
      </c>
      <c r="E697">
        <v>1</v>
      </c>
      <c r="F697">
        <v>1</v>
      </c>
      <c r="G697">
        <v>1</v>
      </c>
      <c r="H697">
        <v>2</v>
      </c>
      <c r="I697" t="s">
        <v>497</v>
      </c>
      <c r="J697" t="s">
        <v>498</v>
      </c>
      <c r="K697" t="s">
        <v>499</v>
      </c>
      <c r="L697">
        <v>1368</v>
      </c>
      <c r="N697">
        <v>1011</v>
      </c>
      <c r="O697" t="s">
        <v>366</v>
      </c>
      <c r="P697" t="s">
        <v>366</v>
      </c>
      <c r="Q697">
        <v>1</v>
      </c>
      <c r="W697">
        <v>0</v>
      </c>
      <c r="X697">
        <v>1984034196</v>
      </c>
      <c r="Y697">
        <v>8.4000000000000005E-2</v>
      </c>
      <c r="AA697">
        <v>0</v>
      </c>
      <c r="AB697">
        <v>142.37</v>
      </c>
      <c r="AC697">
        <v>188.01</v>
      </c>
      <c r="AD697">
        <v>0</v>
      </c>
      <c r="AE697">
        <v>0</v>
      </c>
      <c r="AF697">
        <v>18.489999999999998</v>
      </c>
      <c r="AG697">
        <v>10.130000000000001</v>
      </c>
      <c r="AH697">
        <v>0</v>
      </c>
      <c r="AI697">
        <v>1</v>
      </c>
      <c r="AJ697">
        <v>7.7</v>
      </c>
      <c r="AK697">
        <v>18.559999999999999</v>
      </c>
      <c r="AL697">
        <v>1</v>
      </c>
      <c r="AN697">
        <v>0</v>
      </c>
      <c r="AO697">
        <v>1</v>
      </c>
      <c r="AP697">
        <v>1</v>
      </c>
      <c r="AQ697">
        <v>0</v>
      </c>
      <c r="AR697">
        <v>0</v>
      </c>
      <c r="AS697" t="s">
        <v>719</v>
      </c>
      <c r="AT697">
        <v>7.0000000000000007E-2</v>
      </c>
      <c r="AU697" t="s">
        <v>744</v>
      </c>
      <c r="AV697">
        <v>0</v>
      </c>
      <c r="AW697">
        <v>2</v>
      </c>
      <c r="AX697">
        <v>28926188</v>
      </c>
      <c r="AY697">
        <v>1</v>
      </c>
      <c r="AZ697">
        <v>0</v>
      </c>
      <c r="BA697">
        <v>707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CX697">
        <f>Y697*Source!I155</f>
        <v>0.10332000000000001</v>
      </c>
      <c r="CY697">
        <f t="shared" si="162"/>
        <v>142.37</v>
      </c>
      <c r="CZ697">
        <f t="shared" si="163"/>
        <v>18.489999999999998</v>
      </c>
      <c r="DA697">
        <f t="shared" si="164"/>
        <v>7.7</v>
      </c>
      <c r="DB697">
        <v>0</v>
      </c>
    </row>
    <row r="698" spans="1:106" x14ac:dyDescent="0.2">
      <c r="A698">
        <f>ROW(Source!A155)</f>
        <v>155</v>
      </c>
      <c r="B698">
        <v>28925308</v>
      </c>
      <c r="C698">
        <v>28926163</v>
      </c>
      <c r="D698">
        <v>28251457</v>
      </c>
      <c r="E698">
        <v>1</v>
      </c>
      <c r="F698">
        <v>1</v>
      </c>
      <c r="G698">
        <v>1</v>
      </c>
      <c r="H698">
        <v>3</v>
      </c>
      <c r="I698" t="s">
        <v>500</v>
      </c>
      <c r="J698" t="s">
        <v>501</v>
      </c>
      <c r="K698" t="s">
        <v>502</v>
      </c>
      <c r="L698">
        <v>1339</v>
      </c>
      <c r="N698">
        <v>1007</v>
      </c>
      <c r="O698" t="s">
        <v>742</v>
      </c>
      <c r="P698" t="s">
        <v>742</v>
      </c>
      <c r="Q698">
        <v>1</v>
      </c>
      <c r="W698">
        <v>0</v>
      </c>
      <c r="X698">
        <v>-1718793076</v>
      </c>
      <c r="Y698">
        <v>0.08</v>
      </c>
      <c r="AA698">
        <v>121.97</v>
      </c>
      <c r="AB698">
        <v>0</v>
      </c>
      <c r="AC698">
        <v>0</v>
      </c>
      <c r="AD698">
        <v>0</v>
      </c>
      <c r="AE698">
        <v>23.41</v>
      </c>
      <c r="AF698">
        <v>0</v>
      </c>
      <c r="AG698">
        <v>0</v>
      </c>
      <c r="AH698">
        <v>0</v>
      </c>
      <c r="AI698">
        <v>5.21</v>
      </c>
      <c r="AJ698">
        <v>1</v>
      </c>
      <c r="AK698">
        <v>1</v>
      </c>
      <c r="AL698">
        <v>1</v>
      </c>
      <c r="AN698">
        <v>0</v>
      </c>
      <c r="AO698">
        <v>1</v>
      </c>
      <c r="AP698">
        <v>0</v>
      </c>
      <c r="AQ698">
        <v>0</v>
      </c>
      <c r="AR698">
        <v>0</v>
      </c>
      <c r="AS698" t="s">
        <v>719</v>
      </c>
      <c r="AT698">
        <v>0.08</v>
      </c>
      <c r="AU698" t="s">
        <v>719</v>
      </c>
      <c r="AV698">
        <v>0</v>
      </c>
      <c r="AW698">
        <v>2</v>
      </c>
      <c r="AX698">
        <v>28926189</v>
      </c>
      <c r="AY698">
        <v>1</v>
      </c>
      <c r="AZ698">
        <v>0</v>
      </c>
      <c r="BA698">
        <v>708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X698">
        <f>Y698*Source!I155</f>
        <v>9.8400000000000001E-2</v>
      </c>
      <c r="CY698">
        <f t="shared" ref="CY698:CY706" si="165">AA698</f>
        <v>121.97</v>
      </c>
      <c r="CZ698">
        <f t="shared" ref="CZ698:CZ706" si="166">AE698</f>
        <v>23.41</v>
      </c>
      <c r="DA698">
        <f t="shared" ref="DA698:DA706" si="167">AI698</f>
        <v>5.21</v>
      </c>
      <c r="DB698">
        <v>0</v>
      </c>
    </row>
    <row r="699" spans="1:106" x14ac:dyDescent="0.2">
      <c r="A699">
        <f>ROW(Source!A155)</f>
        <v>155</v>
      </c>
      <c r="B699">
        <v>28925308</v>
      </c>
      <c r="C699">
        <v>28926163</v>
      </c>
      <c r="D699">
        <v>28251479</v>
      </c>
      <c r="E699">
        <v>1</v>
      </c>
      <c r="F699">
        <v>1</v>
      </c>
      <c r="G699">
        <v>1</v>
      </c>
      <c r="H699">
        <v>3</v>
      </c>
      <c r="I699" t="s">
        <v>503</v>
      </c>
      <c r="J699" t="s">
        <v>504</v>
      </c>
      <c r="K699" t="s">
        <v>505</v>
      </c>
      <c r="L699">
        <v>1339</v>
      </c>
      <c r="N699">
        <v>1007</v>
      </c>
      <c r="O699" t="s">
        <v>742</v>
      </c>
      <c r="P699" t="s">
        <v>742</v>
      </c>
      <c r="Q699">
        <v>1</v>
      </c>
      <c r="W699">
        <v>0</v>
      </c>
      <c r="X699">
        <v>1597319531</v>
      </c>
      <c r="Y699">
        <v>1.64</v>
      </c>
      <c r="AA699">
        <v>45.8</v>
      </c>
      <c r="AB699">
        <v>0</v>
      </c>
      <c r="AC699">
        <v>0</v>
      </c>
      <c r="AD699">
        <v>0</v>
      </c>
      <c r="AE699">
        <v>8.7899999999999991</v>
      </c>
      <c r="AF699">
        <v>0</v>
      </c>
      <c r="AG699">
        <v>0</v>
      </c>
      <c r="AH699">
        <v>0</v>
      </c>
      <c r="AI699">
        <v>5.21</v>
      </c>
      <c r="AJ699">
        <v>1</v>
      </c>
      <c r="AK699">
        <v>1</v>
      </c>
      <c r="AL699">
        <v>1</v>
      </c>
      <c r="AN699">
        <v>0</v>
      </c>
      <c r="AO699">
        <v>1</v>
      </c>
      <c r="AP699">
        <v>0</v>
      </c>
      <c r="AQ699">
        <v>0</v>
      </c>
      <c r="AR699">
        <v>0</v>
      </c>
      <c r="AS699" t="s">
        <v>719</v>
      </c>
      <c r="AT699">
        <v>1.64</v>
      </c>
      <c r="AU699" t="s">
        <v>719</v>
      </c>
      <c r="AV699">
        <v>0</v>
      </c>
      <c r="AW699">
        <v>2</v>
      </c>
      <c r="AX699">
        <v>28926190</v>
      </c>
      <c r="AY699">
        <v>1</v>
      </c>
      <c r="AZ699">
        <v>0</v>
      </c>
      <c r="BA699">
        <v>709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X699">
        <f>Y699*Source!I155</f>
        <v>2.0171999999999999</v>
      </c>
      <c r="CY699">
        <f t="shared" si="165"/>
        <v>45.8</v>
      </c>
      <c r="CZ699">
        <f t="shared" si="166"/>
        <v>8.7899999999999991</v>
      </c>
      <c r="DA699">
        <f t="shared" si="167"/>
        <v>5.21</v>
      </c>
      <c r="DB699">
        <v>0</v>
      </c>
    </row>
    <row r="700" spans="1:106" x14ac:dyDescent="0.2">
      <c r="A700">
        <f>ROW(Source!A155)</f>
        <v>155</v>
      </c>
      <c r="B700">
        <v>28925308</v>
      </c>
      <c r="C700">
        <v>28926163</v>
      </c>
      <c r="D700">
        <v>28251486</v>
      </c>
      <c r="E700">
        <v>1</v>
      </c>
      <c r="F700">
        <v>1</v>
      </c>
      <c r="G700">
        <v>1</v>
      </c>
      <c r="H700">
        <v>3</v>
      </c>
      <c r="I700" t="s">
        <v>506</v>
      </c>
      <c r="J700" t="s">
        <v>507</v>
      </c>
      <c r="K700" t="s">
        <v>508</v>
      </c>
      <c r="L700">
        <v>1346</v>
      </c>
      <c r="N700">
        <v>1009</v>
      </c>
      <c r="O700" t="s">
        <v>509</v>
      </c>
      <c r="P700" t="s">
        <v>509</v>
      </c>
      <c r="Q700">
        <v>1</v>
      </c>
      <c r="W700">
        <v>0</v>
      </c>
      <c r="X700">
        <v>-1411127917</v>
      </c>
      <c r="Y700">
        <v>0.47</v>
      </c>
      <c r="AA700">
        <v>23.29</v>
      </c>
      <c r="AB700">
        <v>0</v>
      </c>
      <c r="AC700">
        <v>0</v>
      </c>
      <c r="AD700">
        <v>0</v>
      </c>
      <c r="AE700">
        <v>4.47</v>
      </c>
      <c r="AF700">
        <v>0</v>
      </c>
      <c r="AG700">
        <v>0</v>
      </c>
      <c r="AH700">
        <v>0</v>
      </c>
      <c r="AI700">
        <v>5.21</v>
      </c>
      <c r="AJ700">
        <v>1</v>
      </c>
      <c r="AK700">
        <v>1</v>
      </c>
      <c r="AL700">
        <v>1</v>
      </c>
      <c r="AN700">
        <v>0</v>
      </c>
      <c r="AO700">
        <v>1</v>
      </c>
      <c r="AP700">
        <v>0</v>
      </c>
      <c r="AQ700">
        <v>0</v>
      </c>
      <c r="AR700">
        <v>0</v>
      </c>
      <c r="AS700" t="s">
        <v>719</v>
      </c>
      <c r="AT700">
        <v>0.47</v>
      </c>
      <c r="AU700" t="s">
        <v>719</v>
      </c>
      <c r="AV700">
        <v>0</v>
      </c>
      <c r="AW700">
        <v>2</v>
      </c>
      <c r="AX700">
        <v>28926191</v>
      </c>
      <c r="AY700">
        <v>1</v>
      </c>
      <c r="AZ700">
        <v>0</v>
      </c>
      <c r="BA700">
        <v>710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CX700">
        <f>Y700*Source!I155</f>
        <v>0.57809999999999995</v>
      </c>
      <c r="CY700">
        <f t="shared" si="165"/>
        <v>23.29</v>
      </c>
      <c r="CZ700">
        <f t="shared" si="166"/>
        <v>4.47</v>
      </c>
      <c r="DA700">
        <f t="shared" si="167"/>
        <v>5.21</v>
      </c>
      <c r="DB700">
        <v>0</v>
      </c>
    </row>
    <row r="701" spans="1:106" x14ac:dyDescent="0.2">
      <c r="A701">
        <f>ROW(Source!A155)</f>
        <v>155</v>
      </c>
      <c r="B701">
        <v>28925308</v>
      </c>
      <c r="C701">
        <v>28926163</v>
      </c>
      <c r="D701">
        <v>28254721</v>
      </c>
      <c r="E701">
        <v>1</v>
      </c>
      <c r="F701">
        <v>1</v>
      </c>
      <c r="G701">
        <v>1</v>
      </c>
      <c r="H701">
        <v>3</v>
      </c>
      <c r="I701" t="s">
        <v>510</v>
      </c>
      <c r="J701" t="s">
        <v>511</v>
      </c>
      <c r="K701" t="s">
        <v>512</v>
      </c>
      <c r="L701">
        <v>1348</v>
      </c>
      <c r="N701">
        <v>1009</v>
      </c>
      <c r="O701" t="s">
        <v>61</v>
      </c>
      <c r="P701" t="s">
        <v>61</v>
      </c>
      <c r="Q701">
        <v>1000</v>
      </c>
      <c r="W701">
        <v>0</v>
      </c>
      <c r="X701">
        <v>-1204589871</v>
      </c>
      <c r="Y701">
        <v>1.24E-3</v>
      </c>
      <c r="AA701">
        <v>66815.539999999994</v>
      </c>
      <c r="AB701">
        <v>0</v>
      </c>
      <c r="AC701">
        <v>0</v>
      </c>
      <c r="AD701">
        <v>0</v>
      </c>
      <c r="AE701">
        <v>12824.48</v>
      </c>
      <c r="AF701">
        <v>0</v>
      </c>
      <c r="AG701">
        <v>0</v>
      </c>
      <c r="AH701">
        <v>0</v>
      </c>
      <c r="AI701">
        <v>5.21</v>
      </c>
      <c r="AJ701">
        <v>1</v>
      </c>
      <c r="AK701">
        <v>1</v>
      </c>
      <c r="AL701">
        <v>1</v>
      </c>
      <c r="AN701">
        <v>0</v>
      </c>
      <c r="AO701">
        <v>1</v>
      </c>
      <c r="AP701">
        <v>0</v>
      </c>
      <c r="AQ701">
        <v>0</v>
      </c>
      <c r="AR701">
        <v>0</v>
      </c>
      <c r="AS701" t="s">
        <v>719</v>
      </c>
      <c r="AT701">
        <v>1.24E-3</v>
      </c>
      <c r="AU701" t="s">
        <v>719</v>
      </c>
      <c r="AV701">
        <v>0</v>
      </c>
      <c r="AW701">
        <v>2</v>
      </c>
      <c r="AX701">
        <v>28926192</v>
      </c>
      <c r="AY701">
        <v>1</v>
      </c>
      <c r="AZ701">
        <v>0</v>
      </c>
      <c r="BA701">
        <v>711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X701">
        <f>Y701*Source!I155</f>
        <v>1.5252E-3</v>
      </c>
      <c r="CY701">
        <f t="shared" si="165"/>
        <v>66815.539999999994</v>
      </c>
      <c r="CZ701">
        <f t="shared" si="166"/>
        <v>12824.48</v>
      </c>
      <c r="DA701">
        <f t="shared" si="167"/>
        <v>5.21</v>
      </c>
      <c r="DB701">
        <v>0</v>
      </c>
    </row>
    <row r="702" spans="1:106" x14ac:dyDescent="0.2">
      <c r="A702">
        <f>ROW(Source!A155)</f>
        <v>155</v>
      </c>
      <c r="B702">
        <v>28925308</v>
      </c>
      <c r="C702">
        <v>28926163</v>
      </c>
      <c r="D702">
        <v>28276411</v>
      </c>
      <c r="E702">
        <v>1</v>
      </c>
      <c r="F702">
        <v>1</v>
      </c>
      <c r="G702">
        <v>1</v>
      </c>
      <c r="H702">
        <v>3</v>
      </c>
      <c r="I702" t="s">
        <v>513</v>
      </c>
      <c r="J702" t="s">
        <v>514</v>
      </c>
      <c r="K702" t="s">
        <v>515</v>
      </c>
      <c r="L702">
        <v>1348</v>
      </c>
      <c r="N702">
        <v>1009</v>
      </c>
      <c r="O702" t="s">
        <v>61</v>
      </c>
      <c r="P702" t="s">
        <v>61</v>
      </c>
      <c r="Q702">
        <v>1000</v>
      </c>
      <c r="W702">
        <v>0</v>
      </c>
      <c r="X702">
        <v>-1377340231</v>
      </c>
      <c r="Y702">
        <v>0.01</v>
      </c>
      <c r="AA702">
        <v>53016.07</v>
      </c>
      <c r="AB702">
        <v>0</v>
      </c>
      <c r="AC702">
        <v>0</v>
      </c>
      <c r="AD702">
        <v>0</v>
      </c>
      <c r="AE702">
        <v>10175.83</v>
      </c>
      <c r="AF702">
        <v>0</v>
      </c>
      <c r="AG702">
        <v>0</v>
      </c>
      <c r="AH702">
        <v>0</v>
      </c>
      <c r="AI702">
        <v>5.21</v>
      </c>
      <c r="AJ702">
        <v>1</v>
      </c>
      <c r="AK702">
        <v>1</v>
      </c>
      <c r="AL702">
        <v>1</v>
      </c>
      <c r="AN702">
        <v>0</v>
      </c>
      <c r="AO702">
        <v>1</v>
      </c>
      <c r="AP702">
        <v>0</v>
      </c>
      <c r="AQ702">
        <v>0</v>
      </c>
      <c r="AR702">
        <v>0</v>
      </c>
      <c r="AS702" t="s">
        <v>719</v>
      </c>
      <c r="AT702">
        <v>0.01</v>
      </c>
      <c r="AU702" t="s">
        <v>719</v>
      </c>
      <c r="AV702">
        <v>0</v>
      </c>
      <c r="AW702">
        <v>2</v>
      </c>
      <c r="AX702">
        <v>28926193</v>
      </c>
      <c r="AY702">
        <v>1</v>
      </c>
      <c r="AZ702">
        <v>0</v>
      </c>
      <c r="BA702">
        <v>712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CX702">
        <f>Y702*Source!I155</f>
        <v>1.23E-2</v>
      </c>
      <c r="CY702">
        <f t="shared" si="165"/>
        <v>53016.07</v>
      </c>
      <c r="CZ702">
        <f t="shared" si="166"/>
        <v>10175.83</v>
      </c>
      <c r="DA702">
        <f t="shared" si="167"/>
        <v>5.21</v>
      </c>
      <c r="DB702">
        <v>0</v>
      </c>
    </row>
    <row r="703" spans="1:106" x14ac:dyDescent="0.2">
      <c r="A703">
        <f>ROW(Source!A155)</f>
        <v>155</v>
      </c>
      <c r="B703">
        <v>28925308</v>
      </c>
      <c r="C703">
        <v>28926163</v>
      </c>
      <c r="D703">
        <v>28279355</v>
      </c>
      <c r="E703">
        <v>1</v>
      </c>
      <c r="F703">
        <v>1</v>
      </c>
      <c r="G703">
        <v>1</v>
      </c>
      <c r="H703">
        <v>3</v>
      </c>
      <c r="I703" t="s">
        <v>516</v>
      </c>
      <c r="J703" t="s">
        <v>517</v>
      </c>
      <c r="K703" t="s">
        <v>526</v>
      </c>
      <c r="L703">
        <v>1348</v>
      </c>
      <c r="N703">
        <v>1009</v>
      </c>
      <c r="O703" t="s">
        <v>61</v>
      </c>
      <c r="P703" t="s">
        <v>61</v>
      </c>
      <c r="Q703">
        <v>1000</v>
      </c>
      <c r="W703">
        <v>0</v>
      </c>
      <c r="X703">
        <v>-1448781914</v>
      </c>
      <c r="Y703">
        <v>0.01</v>
      </c>
      <c r="AA703">
        <v>38757.61</v>
      </c>
      <c r="AB703">
        <v>0</v>
      </c>
      <c r="AC703">
        <v>0</v>
      </c>
      <c r="AD703">
        <v>0</v>
      </c>
      <c r="AE703">
        <v>7439.08</v>
      </c>
      <c r="AF703">
        <v>0</v>
      </c>
      <c r="AG703">
        <v>0</v>
      </c>
      <c r="AH703">
        <v>0</v>
      </c>
      <c r="AI703">
        <v>5.21</v>
      </c>
      <c r="AJ703">
        <v>1</v>
      </c>
      <c r="AK703">
        <v>1</v>
      </c>
      <c r="AL703">
        <v>1</v>
      </c>
      <c r="AN703">
        <v>0</v>
      </c>
      <c r="AO703">
        <v>1</v>
      </c>
      <c r="AP703">
        <v>0</v>
      </c>
      <c r="AQ703">
        <v>0</v>
      </c>
      <c r="AR703">
        <v>0</v>
      </c>
      <c r="AS703" t="s">
        <v>719</v>
      </c>
      <c r="AT703">
        <v>0.01</v>
      </c>
      <c r="AU703" t="s">
        <v>719</v>
      </c>
      <c r="AV703">
        <v>0</v>
      </c>
      <c r="AW703">
        <v>2</v>
      </c>
      <c r="AX703">
        <v>28926194</v>
      </c>
      <c r="AY703">
        <v>1</v>
      </c>
      <c r="AZ703">
        <v>0</v>
      </c>
      <c r="BA703">
        <v>713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CX703">
        <f>Y703*Source!I155</f>
        <v>1.23E-2</v>
      </c>
      <c r="CY703">
        <f t="shared" si="165"/>
        <v>38757.61</v>
      </c>
      <c r="CZ703">
        <f t="shared" si="166"/>
        <v>7439.08</v>
      </c>
      <c r="DA703">
        <f t="shared" si="167"/>
        <v>5.21</v>
      </c>
      <c r="DB703">
        <v>0</v>
      </c>
    </row>
    <row r="704" spans="1:106" x14ac:dyDescent="0.2">
      <c r="A704">
        <f>ROW(Source!A155)</f>
        <v>155</v>
      </c>
      <c r="B704">
        <v>28925308</v>
      </c>
      <c r="C704">
        <v>28926163</v>
      </c>
      <c r="D704">
        <v>28279427</v>
      </c>
      <c r="E704">
        <v>1</v>
      </c>
      <c r="F704">
        <v>1</v>
      </c>
      <c r="G704">
        <v>1</v>
      </c>
      <c r="H704">
        <v>3</v>
      </c>
      <c r="I704" t="s">
        <v>527</v>
      </c>
      <c r="J704" t="s">
        <v>528</v>
      </c>
      <c r="K704" t="s">
        <v>529</v>
      </c>
      <c r="L704">
        <v>1348</v>
      </c>
      <c r="N704">
        <v>1009</v>
      </c>
      <c r="O704" t="s">
        <v>61</v>
      </c>
      <c r="P704" t="s">
        <v>61</v>
      </c>
      <c r="Q704">
        <v>1000</v>
      </c>
      <c r="W704">
        <v>0</v>
      </c>
      <c r="X704">
        <v>-1728450025</v>
      </c>
      <c r="Y704">
        <v>0.01</v>
      </c>
      <c r="AA704">
        <v>27837.55</v>
      </c>
      <c r="AB704">
        <v>0</v>
      </c>
      <c r="AC704">
        <v>0</v>
      </c>
      <c r="AD704">
        <v>0</v>
      </c>
      <c r="AE704">
        <v>5343.1</v>
      </c>
      <c r="AF704">
        <v>0</v>
      </c>
      <c r="AG704">
        <v>0</v>
      </c>
      <c r="AH704">
        <v>0</v>
      </c>
      <c r="AI704">
        <v>5.21</v>
      </c>
      <c r="AJ704">
        <v>1</v>
      </c>
      <c r="AK704">
        <v>1</v>
      </c>
      <c r="AL704">
        <v>1</v>
      </c>
      <c r="AN704">
        <v>0</v>
      </c>
      <c r="AO704">
        <v>1</v>
      </c>
      <c r="AP704">
        <v>0</v>
      </c>
      <c r="AQ704">
        <v>0</v>
      </c>
      <c r="AR704">
        <v>0</v>
      </c>
      <c r="AS704" t="s">
        <v>719</v>
      </c>
      <c r="AT704">
        <v>0.01</v>
      </c>
      <c r="AU704" t="s">
        <v>719</v>
      </c>
      <c r="AV704">
        <v>0</v>
      </c>
      <c r="AW704">
        <v>2</v>
      </c>
      <c r="AX704">
        <v>28926195</v>
      </c>
      <c r="AY704">
        <v>1</v>
      </c>
      <c r="AZ704">
        <v>0</v>
      </c>
      <c r="BA704">
        <v>714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CX704">
        <f>Y704*Source!I155</f>
        <v>1.23E-2</v>
      </c>
      <c r="CY704">
        <f t="shared" si="165"/>
        <v>27837.55</v>
      </c>
      <c r="CZ704">
        <f t="shared" si="166"/>
        <v>5343.1</v>
      </c>
      <c r="DA704">
        <f t="shared" si="167"/>
        <v>5.21</v>
      </c>
      <c r="DB704">
        <v>0</v>
      </c>
    </row>
    <row r="705" spans="1:106" x14ac:dyDescent="0.2">
      <c r="A705">
        <f>ROW(Source!A155)</f>
        <v>155</v>
      </c>
      <c r="B705">
        <v>28925308</v>
      </c>
      <c r="C705">
        <v>28926163</v>
      </c>
      <c r="D705">
        <v>28324742</v>
      </c>
      <c r="E705">
        <v>1</v>
      </c>
      <c r="F705">
        <v>1</v>
      </c>
      <c r="G705">
        <v>1</v>
      </c>
      <c r="H705">
        <v>3</v>
      </c>
      <c r="I705" t="s">
        <v>530</v>
      </c>
      <c r="J705" t="s">
        <v>531</v>
      </c>
      <c r="K705" t="s">
        <v>532</v>
      </c>
      <c r="L705">
        <v>1354</v>
      </c>
      <c r="N705">
        <v>1010</v>
      </c>
      <c r="O705" t="s">
        <v>106</v>
      </c>
      <c r="P705" t="s">
        <v>106</v>
      </c>
      <c r="Q705">
        <v>1</v>
      </c>
      <c r="W705">
        <v>0</v>
      </c>
      <c r="X705">
        <v>576468319</v>
      </c>
      <c r="Y705">
        <v>9</v>
      </c>
      <c r="AA705">
        <v>265.35000000000002</v>
      </c>
      <c r="AB705">
        <v>0</v>
      </c>
      <c r="AC705">
        <v>0</v>
      </c>
      <c r="AD705">
        <v>0</v>
      </c>
      <c r="AE705">
        <v>50.93</v>
      </c>
      <c r="AF705">
        <v>0</v>
      </c>
      <c r="AG705">
        <v>0</v>
      </c>
      <c r="AH705">
        <v>0</v>
      </c>
      <c r="AI705">
        <v>5.21</v>
      </c>
      <c r="AJ705">
        <v>1</v>
      </c>
      <c r="AK705">
        <v>1</v>
      </c>
      <c r="AL705">
        <v>1</v>
      </c>
      <c r="AN705">
        <v>0</v>
      </c>
      <c r="AO705">
        <v>1</v>
      </c>
      <c r="AP705">
        <v>0</v>
      </c>
      <c r="AQ705">
        <v>0</v>
      </c>
      <c r="AR705">
        <v>0</v>
      </c>
      <c r="AS705" t="s">
        <v>719</v>
      </c>
      <c r="AT705">
        <v>9</v>
      </c>
      <c r="AU705" t="s">
        <v>719</v>
      </c>
      <c r="AV705">
        <v>0</v>
      </c>
      <c r="AW705">
        <v>2</v>
      </c>
      <c r="AX705">
        <v>28926196</v>
      </c>
      <c r="AY705">
        <v>1</v>
      </c>
      <c r="AZ705">
        <v>0</v>
      </c>
      <c r="BA705">
        <v>715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CX705">
        <f>Y705*Source!I155</f>
        <v>11.07</v>
      </c>
      <c r="CY705">
        <f t="shared" si="165"/>
        <v>265.35000000000002</v>
      </c>
      <c r="CZ705">
        <f t="shared" si="166"/>
        <v>50.93</v>
      </c>
      <c r="DA705">
        <f t="shared" si="167"/>
        <v>5.21</v>
      </c>
      <c r="DB705">
        <v>0</v>
      </c>
    </row>
    <row r="706" spans="1:106" x14ac:dyDescent="0.2">
      <c r="A706">
        <f>ROW(Source!A155)</f>
        <v>155</v>
      </c>
      <c r="B706">
        <v>28925308</v>
      </c>
      <c r="C706">
        <v>28926163</v>
      </c>
      <c r="D706">
        <v>28247531</v>
      </c>
      <c r="E706">
        <v>21</v>
      </c>
      <c r="F706">
        <v>1</v>
      </c>
      <c r="G706">
        <v>1</v>
      </c>
      <c r="H706">
        <v>3</v>
      </c>
      <c r="I706" t="s">
        <v>533</v>
      </c>
      <c r="J706" t="s">
        <v>719</v>
      </c>
      <c r="K706" t="s">
        <v>534</v>
      </c>
      <c r="L706">
        <v>1374</v>
      </c>
      <c r="N706">
        <v>1013</v>
      </c>
      <c r="O706" t="s">
        <v>535</v>
      </c>
      <c r="P706" t="s">
        <v>535</v>
      </c>
      <c r="Q706">
        <v>1</v>
      </c>
      <c r="W706">
        <v>0</v>
      </c>
      <c r="X706">
        <v>-1731369543</v>
      </c>
      <c r="Y706">
        <v>3.18</v>
      </c>
      <c r="AA706">
        <v>1</v>
      </c>
      <c r="AB706">
        <v>0</v>
      </c>
      <c r="AC706">
        <v>0</v>
      </c>
      <c r="AD706">
        <v>0</v>
      </c>
      <c r="AE706">
        <v>1</v>
      </c>
      <c r="AF706">
        <v>0</v>
      </c>
      <c r="AG706">
        <v>0</v>
      </c>
      <c r="AH706">
        <v>0</v>
      </c>
      <c r="AI706">
        <v>1</v>
      </c>
      <c r="AJ706">
        <v>1</v>
      </c>
      <c r="AK706">
        <v>1</v>
      </c>
      <c r="AL706">
        <v>1</v>
      </c>
      <c r="AN706">
        <v>0</v>
      </c>
      <c r="AO706">
        <v>1</v>
      </c>
      <c r="AP706">
        <v>0</v>
      </c>
      <c r="AQ706">
        <v>0</v>
      </c>
      <c r="AR706">
        <v>0</v>
      </c>
      <c r="AS706" t="s">
        <v>719</v>
      </c>
      <c r="AT706">
        <v>3.18</v>
      </c>
      <c r="AU706" t="s">
        <v>719</v>
      </c>
      <c r="AV706">
        <v>0</v>
      </c>
      <c r="AW706">
        <v>2</v>
      </c>
      <c r="AX706">
        <v>28926197</v>
      </c>
      <c r="AY706">
        <v>1</v>
      </c>
      <c r="AZ706">
        <v>0</v>
      </c>
      <c r="BA706">
        <v>716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CX706">
        <f>Y706*Source!I155</f>
        <v>3.9114</v>
      </c>
      <c r="CY706">
        <f t="shared" si="165"/>
        <v>1</v>
      </c>
      <c r="CZ706">
        <f t="shared" si="166"/>
        <v>1</v>
      </c>
      <c r="DA706">
        <f t="shared" si="167"/>
        <v>1</v>
      </c>
      <c r="DB706">
        <v>0</v>
      </c>
    </row>
    <row r="707" spans="1:106" x14ac:dyDescent="0.2">
      <c r="A707">
        <f>ROW(Source!A156)</f>
        <v>156</v>
      </c>
      <c r="B707">
        <v>28925307</v>
      </c>
      <c r="C707">
        <v>28926198</v>
      </c>
      <c r="D707">
        <v>28425676</v>
      </c>
      <c r="E707">
        <v>1</v>
      </c>
      <c r="F707">
        <v>1</v>
      </c>
      <c r="G707">
        <v>1</v>
      </c>
      <c r="H707">
        <v>1</v>
      </c>
      <c r="I707" t="s">
        <v>536</v>
      </c>
      <c r="J707" t="s">
        <v>719</v>
      </c>
      <c r="K707" t="s">
        <v>537</v>
      </c>
      <c r="L707">
        <v>1191</v>
      </c>
      <c r="N707">
        <v>1013</v>
      </c>
      <c r="O707" t="s">
        <v>360</v>
      </c>
      <c r="P707" t="s">
        <v>360</v>
      </c>
      <c r="Q707">
        <v>1</v>
      </c>
      <c r="W707">
        <v>0</v>
      </c>
      <c r="X707">
        <v>-1853062777</v>
      </c>
      <c r="Y707">
        <v>22.2</v>
      </c>
      <c r="AA707">
        <v>0</v>
      </c>
      <c r="AB707">
        <v>0</v>
      </c>
      <c r="AC707">
        <v>0</v>
      </c>
      <c r="AD707">
        <v>8.59</v>
      </c>
      <c r="AE707">
        <v>0</v>
      </c>
      <c r="AF707">
        <v>0</v>
      </c>
      <c r="AG707">
        <v>0</v>
      </c>
      <c r="AH707">
        <v>8.59</v>
      </c>
      <c r="AI707">
        <v>1</v>
      </c>
      <c r="AJ707">
        <v>1</v>
      </c>
      <c r="AK707">
        <v>1</v>
      </c>
      <c r="AL707">
        <v>1</v>
      </c>
      <c r="AN707">
        <v>0</v>
      </c>
      <c r="AO707">
        <v>1</v>
      </c>
      <c r="AP707">
        <v>1</v>
      </c>
      <c r="AQ707">
        <v>0</v>
      </c>
      <c r="AR707">
        <v>0</v>
      </c>
      <c r="AS707" t="s">
        <v>719</v>
      </c>
      <c r="AT707">
        <v>18.5</v>
      </c>
      <c r="AU707" t="s">
        <v>744</v>
      </c>
      <c r="AV707">
        <v>1</v>
      </c>
      <c r="AW707">
        <v>2</v>
      </c>
      <c r="AX707">
        <v>28926216</v>
      </c>
      <c r="AY707">
        <v>1</v>
      </c>
      <c r="AZ707">
        <v>0</v>
      </c>
      <c r="BA707">
        <v>717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X707">
        <f>Y707*Source!I156</f>
        <v>25.529999999999998</v>
      </c>
      <c r="CY707">
        <f>AD707</f>
        <v>8.59</v>
      </c>
      <c r="CZ707">
        <f>AH707</f>
        <v>8.59</v>
      </c>
      <c r="DA707">
        <f>AL707</f>
        <v>1</v>
      </c>
      <c r="DB707">
        <v>0</v>
      </c>
    </row>
    <row r="708" spans="1:106" x14ac:dyDescent="0.2">
      <c r="A708">
        <f>ROW(Source!A156)</f>
        <v>156</v>
      </c>
      <c r="B708">
        <v>28925307</v>
      </c>
      <c r="C708">
        <v>28926198</v>
      </c>
      <c r="D708">
        <v>28419515</v>
      </c>
      <c r="E708">
        <v>1</v>
      </c>
      <c r="F708">
        <v>1</v>
      </c>
      <c r="G708">
        <v>1</v>
      </c>
      <c r="H708">
        <v>1</v>
      </c>
      <c r="I708" t="s">
        <v>361</v>
      </c>
      <c r="J708" t="s">
        <v>719</v>
      </c>
      <c r="K708" t="s">
        <v>362</v>
      </c>
      <c r="L708">
        <v>1191</v>
      </c>
      <c r="N708">
        <v>1013</v>
      </c>
      <c r="O708" t="s">
        <v>360</v>
      </c>
      <c r="P708" t="s">
        <v>360</v>
      </c>
      <c r="Q708">
        <v>1</v>
      </c>
      <c r="W708">
        <v>0</v>
      </c>
      <c r="X708">
        <v>-383101862</v>
      </c>
      <c r="Y708">
        <v>2.95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N708">
        <v>0</v>
      </c>
      <c r="AO708">
        <v>1</v>
      </c>
      <c r="AP708">
        <v>0</v>
      </c>
      <c r="AQ708">
        <v>0</v>
      </c>
      <c r="AR708">
        <v>0</v>
      </c>
      <c r="AS708" t="s">
        <v>719</v>
      </c>
      <c r="AT708">
        <v>2.95</v>
      </c>
      <c r="AU708" t="s">
        <v>719</v>
      </c>
      <c r="AV708">
        <v>2</v>
      </c>
      <c r="AW708">
        <v>2</v>
      </c>
      <c r="AX708">
        <v>28926217</v>
      </c>
      <c r="AY708">
        <v>1</v>
      </c>
      <c r="AZ708">
        <v>2048</v>
      </c>
      <c r="BA708">
        <v>718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X708">
        <f>Y708*Source!I156</f>
        <v>3.3925000000000001</v>
      </c>
      <c r="CY708">
        <f>AD708</f>
        <v>0</v>
      </c>
      <c r="CZ708">
        <f>AH708</f>
        <v>0</v>
      </c>
      <c r="DA708">
        <f>AL708</f>
        <v>1</v>
      </c>
      <c r="DB708">
        <v>0</v>
      </c>
    </row>
    <row r="709" spans="1:106" x14ac:dyDescent="0.2">
      <c r="A709">
        <f>ROW(Source!A156)</f>
        <v>156</v>
      </c>
      <c r="B709">
        <v>28925307</v>
      </c>
      <c r="C709">
        <v>28926198</v>
      </c>
      <c r="D709">
        <v>28336687</v>
      </c>
      <c r="E709">
        <v>1</v>
      </c>
      <c r="F709">
        <v>1</v>
      </c>
      <c r="G709">
        <v>1</v>
      </c>
      <c r="H709">
        <v>2</v>
      </c>
      <c r="I709" t="s">
        <v>479</v>
      </c>
      <c r="J709" t="s">
        <v>480</v>
      </c>
      <c r="K709" t="s">
        <v>481</v>
      </c>
      <c r="L709">
        <v>1368</v>
      </c>
      <c r="N709">
        <v>1011</v>
      </c>
      <c r="O709" t="s">
        <v>366</v>
      </c>
      <c r="P709" t="s">
        <v>366</v>
      </c>
      <c r="Q709">
        <v>1</v>
      </c>
      <c r="W709">
        <v>0</v>
      </c>
      <c r="X709">
        <v>1922779253</v>
      </c>
      <c r="Y709">
        <v>3.2759999999999998</v>
      </c>
      <c r="AA709">
        <v>0</v>
      </c>
      <c r="AB709">
        <v>113.19</v>
      </c>
      <c r="AC709">
        <v>11.84</v>
      </c>
      <c r="AD709">
        <v>0</v>
      </c>
      <c r="AE709">
        <v>0</v>
      </c>
      <c r="AF709">
        <v>113.19</v>
      </c>
      <c r="AG709">
        <v>11.84</v>
      </c>
      <c r="AH709">
        <v>0</v>
      </c>
      <c r="AI709">
        <v>1</v>
      </c>
      <c r="AJ709">
        <v>1</v>
      </c>
      <c r="AK709">
        <v>1</v>
      </c>
      <c r="AL709">
        <v>1</v>
      </c>
      <c r="AN709">
        <v>0</v>
      </c>
      <c r="AO709">
        <v>1</v>
      </c>
      <c r="AP709">
        <v>1</v>
      </c>
      <c r="AQ709">
        <v>0</v>
      </c>
      <c r="AR709">
        <v>0</v>
      </c>
      <c r="AS709" t="s">
        <v>719</v>
      </c>
      <c r="AT709">
        <v>2.73</v>
      </c>
      <c r="AU709" t="s">
        <v>744</v>
      </c>
      <c r="AV709">
        <v>0</v>
      </c>
      <c r="AW709">
        <v>2</v>
      </c>
      <c r="AX709">
        <v>28926218</v>
      </c>
      <c r="AY709">
        <v>1</v>
      </c>
      <c r="AZ709">
        <v>0</v>
      </c>
      <c r="BA709">
        <v>719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CX709">
        <f>Y709*Source!I156</f>
        <v>3.7673999999999994</v>
      </c>
      <c r="CY709">
        <f t="shared" ref="CY709:CY714" si="168">AB709</f>
        <v>113.19</v>
      </c>
      <c r="CZ709">
        <f t="shared" ref="CZ709:CZ714" si="169">AF709</f>
        <v>113.19</v>
      </c>
      <c r="DA709">
        <f t="shared" ref="DA709:DA714" si="170">AJ709</f>
        <v>1</v>
      </c>
      <c r="DB709">
        <v>0</v>
      </c>
    </row>
    <row r="710" spans="1:106" x14ac:dyDescent="0.2">
      <c r="A710">
        <f>ROW(Source!A156)</f>
        <v>156</v>
      </c>
      <c r="B710">
        <v>28925307</v>
      </c>
      <c r="C710">
        <v>28926198</v>
      </c>
      <c r="D710">
        <v>28337857</v>
      </c>
      <c r="E710">
        <v>1</v>
      </c>
      <c r="F710">
        <v>1</v>
      </c>
      <c r="G710">
        <v>1</v>
      </c>
      <c r="H710">
        <v>2</v>
      </c>
      <c r="I710" t="s">
        <v>488</v>
      </c>
      <c r="J710" t="s">
        <v>489</v>
      </c>
      <c r="K710" t="s">
        <v>490</v>
      </c>
      <c r="L710">
        <v>1368</v>
      </c>
      <c r="N710">
        <v>1011</v>
      </c>
      <c r="O710" t="s">
        <v>366</v>
      </c>
      <c r="P710" t="s">
        <v>366</v>
      </c>
      <c r="Q710">
        <v>1</v>
      </c>
      <c r="W710">
        <v>0</v>
      </c>
      <c r="X710">
        <v>-2019686133</v>
      </c>
      <c r="Y710">
        <v>0.18</v>
      </c>
      <c r="AA710">
        <v>0</v>
      </c>
      <c r="AB710">
        <v>127.86</v>
      </c>
      <c r="AC710">
        <v>11.84</v>
      </c>
      <c r="AD710">
        <v>0</v>
      </c>
      <c r="AE710">
        <v>0</v>
      </c>
      <c r="AF710">
        <v>127.86</v>
      </c>
      <c r="AG710">
        <v>11.84</v>
      </c>
      <c r="AH710">
        <v>0</v>
      </c>
      <c r="AI710">
        <v>1</v>
      </c>
      <c r="AJ710">
        <v>1</v>
      </c>
      <c r="AK710">
        <v>1</v>
      </c>
      <c r="AL710">
        <v>1</v>
      </c>
      <c r="AN710">
        <v>0</v>
      </c>
      <c r="AO710">
        <v>1</v>
      </c>
      <c r="AP710">
        <v>1</v>
      </c>
      <c r="AQ710">
        <v>0</v>
      </c>
      <c r="AR710">
        <v>0</v>
      </c>
      <c r="AS710" t="s">
        <v>719</v>
      </c>
      <c r="AT710">
        <v>0.15</v>
      </c>
      <c r="AU710" t="s">
        <v>744</v>
      </c>
      <c r="AV710">
        <v>0</v>
      </c>
      <c r="AW710">
        <v>2</v>
      </c>
      <c r="AX710">
        <v>28926219</v>
      </c>
      <c r="AY710">
        <v>1</v>
      </c>
      <c r="AZ710">
        <v>0</v>
      </c>
      <c r="BA710">
        <v>720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X710">
        <f>Y710*Source!I156</f>
        <v>0.20699999999999999</v>
      </c>
      <c r="CY710">
        <f t="shared" si="168"/>
        <v>127.86</v>
      </c>
      <c r="CZ710">
        <f t="shared" si="169"/>
        <v>127.86</v>
      </c>
      <c r="DA710">
        <f t="shared" si="170"/>
        <v>1</v>
      </c>
      <c r="DB710">
        <v>0</v>
      </c>
    </row>
    <row r="711" spans="1:106" x14ac:dyDescent="0.2">
      <c r="A711">
        <f>ROW(Source!A156)</f>
        <v>156</v>
      </c>
      <c r="B711">
        <v>28925307</v>
      </c>
      <c r="C711">
        <v>28926198</v>
      </c>
      <c r="D711">
        <v>28337866</v>
      </c>
      <c r="E711">
        <v>1</v>
      </c>
      <c r="F711">
        <v>1</v>
      </c>
      <c r="G711">
        <v>1</v>
      </c>
      <c r="H711">
        <v>2</v>
      </c>
      <c r="I711" t="s">
        <v>491</v>
      </c>
      <c r="J711" t="s">
        <v>492</v>
      </c>
      <c r="K711" t="s">
        <v>493</v>
      </c>
      <c r="L711">
        <v>1368</v>
      </c>
      <c r="N711">
        <v>1011</v>
      </c>
      <c r="O711" t="s">
        <v>366</v>
      </c>
      <c r="P711" t="s">
        <v>366</v>
      </c>
      <c r="Q711">
        <v>1</v>
      </c>
      <c r="W711">
        <v>0</v>
      </c>
      <c r="X711">
        <v>1232549298</v>
      </c>
      <c r="Y711">
        <v>0.18</v>
      </c>
      <c r="AA711">
        <v>0</v>
      </c>
      <c r="AB711">
        <v>12</v>
      </c>
      <c r="AC711">
        <v>0</v>
      </c>
      <c r="AD711">
        <v>0</v>
      </c>
      <c r="AE711">
        <v>0</v>
      </c>
      <c r="AF711">
        <v>12</v>
      </c>
      <c r="AG711">
        <v>0</v>
      </c>
      <c r="AH711">
        <v>0</v>
      </c>
      <c r="AI711">
        <v>1</v>
      </c>
      <c r="AJ711">
        <v>1</v>
      </c>
      <c r="AK711">
        <v>1</v>
      </c>
      <c r="AL711">
        <v>1</v>
      </c>
      <c r="AN711">
        <v>0</v>
      </c>
      <c r="AO711">
        <v>1</v>
      </c>
      <c r="AP711">
        <v>1</v>
      </c>
      <c r="AQ711">
        <v>0</v>
      </c>
      <c r="AR711">
        <v>0</v>
      </c>
      <c r="AS711" t="s">
        <v>719</v>
      </c>
      <c r="AT711">
        <v>0.15</v>
      </c>
      <c r="AU711" t="s">
        <v>744</v>
      </c>
      <c r="AV711">
        <v>0</v>
      </c>
      <c r="AW711">
        <v>2</v>
      </c>
      <c r="AX711">
        <v>28926220</v>
      </c>
      <c r="AY711">
        <v>1</v>
      </c>
      <c r="AZ711">
        <v>0</v>
      </c>
      <c r="BA711">
        <v>721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CX711">
        <f>Y711*Source!I156</f>
        <v>0.20699999999999999</v>
      </c>
      <c r="CY711">
        <f t="shared" si="168"/>
        <v>12</v>
      </c>
      <c r="CZ711">
        <f t="shared" si="169"/>
        <v>12</v>
      </c>
      <c r="DA711">
        <f t="shared" si="170"/>
        <v>1</v>
      </c>
      <c r="DB711">
        <v>0</v>
      </c>
    </row>
    <row r="712" spans="1:106" x14ac:dyDescent="0.2">
      <c r="A712">
        <f>ROW(Source!A156)</f>
        <v>156</v>
      </c>
      <c r="B712">
        <v>28925307</v>
      </c>
      <c r="C712">
        <v>28926198</v>
      </c>
      <c r="D712">
        <v>28337996</v>
      </c>
      <c r="E712">
        <v>1</v>
      </c>
      <c r="F712">
        <v>1</v>
      </c>
      <c r="G712">
        <v>1</v>
      </c>
      <c r="H712">
        <v>2</v>
      </c>
      <c r="I712" t="s">
        <v>494</v>
      </c>
      <c r="J712" t="s">
        <v>495</v>
      </c>
      <c r="K712" t="s">
        <v>496</v>
      </c>
      <c r="L712">
        <v>1368</v>
      </c>
      <c r="N712">
        <v>1011</v>
      </c>
      <c r="O712" t="s">
        <v>366</v>
      </c>
      <c r="P712" t="s">
        <v>366</v>
      </c>
      <c r="Q712">
        <v>1</v>
      </c>
      <c r="W712">
        <v>0</v>
      </c>
      <c r="X712">
        <v>2006915083</v>
      </c>
      <c r="Y712">
        <v>0.16800000000000001</v>
      </c>
      <c r="AA712">
        <v>0</v>
      </c>
      <c r="AB712">
        <v>7.52</v>
      </c>
      <c r="AC712">
        <v>0</v>
      </c>
      <c r="AD712">
        <v>0</v>
      </c>
      <c r="AE712">
        <v>0</v>
      </c>
      <c r="AF712">
        <v>7.52</v>
      </c>
      <c r="AG712">
        <v>0</v>
      </c>
      <c r="AH712">
        <v>0</v>
      </c>
      <c r="AI712">
        <v>1</v>
      </c>
      <c r="AJ712">
        <v>1</v>
      </c>
      <c r="AK712">
        <v>1</v>
      </c>
      <c r="AL712">
        <v>1</v>
      </c>
      <c r="AN712">
        <v>0</v>
      </c>
      <c r="AO712">
        <v>1</v>
      </c>
      <c r="AP712">
        <v>1</v>
      </c>
      <c r="AQ712">
        <v>0</v>
      </c>
      <c r="AR712">
        <v>0</v>
      </c>
      <c r="AS712" t="s">
        <v>719</v>
      </c>
      <c r="AT712">
        <v>0.14000000000000001</v>
      </c>
      <c r="AU712" t="s">
        <v>744</v>
      </c>
      <c r="AV712">
        <v>0</v>
      </c>
      <c r="AW712">
        <v>2</v>
      </c>
      <c r="AX712">
        <v>28926221</v>
      </c>
      <c r="AY712">
        <v>1</v>
      </c>
      <c r="AZ712">
        <v>0</v>
      </c>
      <c r="BA712">
        <v>722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CX712">
        <f>Y712*Source!I156</f>
        <v>0.19320000000000001</v>
      </c>
      <c r="CY712">
        <f t="shared" si="168"/>
        <v>7.52</v>
      </c>
      <c r="CZ712">
        <f t="shared" si="169"/>
        <v>7.52</v>
      </c>
      <c r="DA712">
        <f t="shared" si="170"/>
        <v>1</v>
      </c>
      <c r="DB712">
        <v>0</v>
      </c>
    </row>
    <row r="713" spans="1:106" x14ac:dyDescent="0.2">
      <c r="A713">
        <f>ROW(Source!A156)</f>
        <v>156</v>
      </c>
      <c r="B713">
        <v>28925307</v>
      </c>
      <c r="C713">
        <v>28926198</v>
      </c>
      <c r="D713">
        <v>28338136</v>
      </c>
      <c r="E713">
        <v>1</v>
      </c>
      <c r="F713">
        <v>1</v>
      </c>
      <c r="G713">
        <v>1</v>
      </c>
      <c r="H713">
        <v>2</v>
      </c>
      <c r="I713" t="s">
        <v>401</v>
      </c>
      <c r="J713" t="s">
        <v>402</v>
      </c>
      <c r="K713" t="s">
        <v>403</v>
      </c>
      <c r="L713">
        <v>1368</v>
      </c>
      <c r="N713">
        <v>1011</v>
      </c>
      <c r="O713" t="s">
        <v>366</v>
      </c>
      <c r="P713" t="s">
        <v>366</v>
      </c>
      <c r="Q713">
        <v>1</v>
      </c>
      <c r="W713">
        <v>0</v>
      </c>
      <c r="X713">
        <v>-1277097320</v>
      </c>
      <c r="Y713">
        <v>2.988</v>
      </c>
      <c r="AA713">
        <v>0</v>
      </c>
      <c r="AB713">
        <v>8.68</v>
      </c>
      <c r="AC713">
        <v>0</v>
      </c>
      <c r="AD713">
        <v>0</v>
      </c>
      <c r="AE713">
        <v>0</v>
      </c>
      <c r="AF713">
        <v>8.68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N713">
        <v>0</v>
      </c>
      <c r="AO713">
        <v>1</v>
      </c>
      <c r="AP713">
        <v>1</v>
      </c>
      <c r="AQ713">
        <v>0</v>
      </c>
      <c r="AR713">
        <v>0</v>
      </c>
      <c r="AS713" t="s">
        <v>719</v>
      </c>
      <c r="AT713">
        <v>2.4900000000000002</v>
      </c>
      <c r="AU713" t="s">
        <v>744</v>
      </c>
      <c r="AV713">
        <v>0</v>
      </c>
      <c r="AW713">
        <v>2</v>
      </c>
      <c r="AX713">
        <v>28926222</v>
      </c>
      <c r="AY713">
        <v>1</v>
      </c>
      <c r="AZ713">
        <v>0</v>
      </c>
      <c r="BA713">
        <v>723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CX713">
        <f>Y713*Source!I156</f>
        <v>3.4361999999999999</v>
      </c>
      <c r="CY713">
        <f t="shared" si="168"/>
        <v>8.68</v>
      </c>
      <c r="CZ713">
        <f t="shared" si="169"/>
        <v>8.68</v>
      </c>
      <c r="DA713">
        <f t="shared" si="170"/>
        <v>1</v>
      </c>
      <c r="DB713">
        <v>0</v>
      </c>
    </row>
    <row r="714" spans="1:106" x14ac:dyDescent="0.2">
      <c r="A714">
        <f>ROW(Source!A156)</f>
        <v>156</v>
      </c>
      <c r="B714">
        <v>28925307</v>
      </c>
      <c r="C714">
        <v>28926198</v>
      </c>
      <c r="D714">
        <v>28338781</v>
      </c>
      <c r="E714">
        <v>1</v>
      </c>
      <c r="F714">
        <v>1</v>
      </c>
      <c r="G714">
        <v>1</v>
      </c>
      <c r="H714">
        <v>2</v>
      </c>
      <c r="I714" t="s">
        <v>497</v>
      </c>
      <c r="J714" t="s">
        <v>498</v>
      </c>
      <c r="K714" t="s">
        <v>499</v>
      </c>
      <c r="L714">
        <v>1368</v>
      </c>
      <c r="N714">
        <v>1011</v>
      </c>
      <c r="O714" t="s">
        <v>366</v>
      </c>
      <c r="P714" t="s">
        <v>366</v>
      </c>
      <c r="Q714">
        <v>1</v>
      </c>
      <c r="W714">
        <v>0</v>
      </c>
      <c r="X714">
        <v>1984034196</v>
      </c>
      <c r="Y714">
        <v>8.4000000000000005E-2</v>
      </c>
      <c r="AA714">
        <v>0</v>
      </c>
      <c r="AB714">
        <v>18.489999999999998</v>
      </c>
      <c r="AC714">
        <v>10.130000000000001</v>
      </c>
      <c r="AD714">
        <v>0</v>
      </c>
      <c r="AE714">
        <v>0</v>
      </c>
      <c r="AF714">
        <v>18.489999999999998</v>
      </c>
      <c r="AG714">
        <v>10.130000000000001</v>
      </c>
      <c r="AH714">
        <v>0</v>
      </c>
      <c r="AI714">
        <v>1</v>
      </c>
      <c r="AJ714">
        <v>1</v>
      </c>
      <c r="AK714">
        <v>1</v>
      </c>
      <c r="AL714">
        <v>1</v>
      </c>
      <c r="AN714">
        <v>0</v>
      </c>
      <c r="AO714">
        <v>1</v>
      </c>
      <c r="AP714">
        <v>1</v>
      </c>
      <c r="AQ714">
        <v>0</v>
      </c>
      <c r="AR714">
        <v>0</v>
      </c>
      <c r="AS714" t="s">
        <v>719</v>
      </c>
      <c r="AT714">
        <v>7.0000000000000007E-2</v>
      </c>
      <c r="AU714" t="s">
        <v>744</v>
      </c>
      <c r="AV714">
        <v>0</v>
      </c>
      <c r="AW714">
        <v>2</v>
      </c>
      <c r="AX714">
        <v>28926223</v>
      </c>
      <c r="AY714">
        <v>1</v>
      </c>
      <c r="AZ714">
        <v>0</v>
      </c>
      <c r="BA714">
        <v>724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CX714">
        <f>Y714*Source!I156</f>
        <v>9.6600000000000005E-2</v>
      </c>
      <c r="CY714">
        <f t="shared" si="168"/>
        <v>18.489999999999998</v>
      </c>
      <c r="CZ714">
        <f t="shared" si="169"/>
        <v>18.489999999999998</v>
      </c>
      <c r="DA714">
        <f t="shared" si="170"/>
        <v>1</v>
      </c>
      <c r="DB714">
        <v>0</v>
      </c>
    </row>
    <row r="715" spans="1:106" x14ac:dyDescent="0.2">
      <c r="A715">
        <f>ROW(Source!A156)</f>
        <v>156</v>
      </c>
      <c r="B715">
        <v>28925307</v>
      </c>
      <c r="C715">
        <v>28926198</v>
      </c>
      <c r="D715">
        <v>28251457</v>
      </c>
      <c r="E715">
        <v>1</v>
      </c>
      <c r="F715">
        <v>1</v>
      </c>
      <c r="G715">
        <v>1</v>
      </c>
      <c r="H715">
        <v>3</v>
      </c>
      <c r="I715" t="s">
        <v>500</v>
      </c>
      <c r="J715" t="s">
        <v>501</v>
      </c>
      <c r="K715" t="s">
        <v>502</v>
      </c>
      <c r="L715">
        <v>1339</v>
      </c>
      <c r="N715">
        <v>1007</v>
      </c>
      <c r="O715" t="s">
        <v>742</v>
      </c>
      <c r="P715" t="s">
        <v>742</v>
      </c>
      <c r="Q715">
        <v>1</v>
      </c>
      <c r="W715">
        <v>0</v>
      </c>
      <c r="X715">
        <v>-1718793076</v>
      </c>
      <c r="Y715">
        <v>0.08</v>
      </c>
      <c r="AA715">
        <v>23.41</v>
      </c>
      <c r="AB715">
        <v>0</v>
      </c>
      <c r="AC715">
        <v>0</v>
      </c>
      <c r="AD715">
        <v>0</v>
      </c>
      <c r="AE715">
        <v>23.41</v>
      </c>
      <c r="AF715">
        <v>0</v>
      </c>
      <c r="AG715">
        <v>0</v>
      </c>
      <c r="AH715">
        <v>0</v>
      </c>
      <c r="AI715">
        <v>1</v>
      </c>
      <c r="AJ715">
        <v>1</v>
      </c>
      <c r="AK715">
        <v>1</v>
      </c>
      <c r="AL715">
        <v>1</v>
      </c>
      <c r="AN715">
        <v>0</v>
      </c>
      <c r="AO715">
        <v>1</v>
      </c>
      <c r="AP715">
        <v>0</v>
      </c>
      <c r="AQ715">
        <v>0</v>
      </c>
      <c r="AR715">
        <v>0</v>
      </c>
      <c r="AS715" t="s">
        <v>719</v>
      </c>
      <c r="AT715">
        <v>0.08</v>
      </c>
      <c r="AU715" t="s">
        <v>719</v>
      </c>
      <c r="AV715">
        <v>0</v>
      </c>
      <c r="AW715">
        <v>2</v>
      </c>
      <c r="AX715">
        <v>28926224</v>
      </c>
      <c r="AY715">
        <v>1</v>
      </c>
      <c r="AZ715">
        <v>0</v>
      </c>
      <c r="BA715">
        <v>725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CX715">
        <f>Y715*Source!I156</f>
        <v>9.1999999999999998E-2</v>
      </c>
      <c r="CY715">
        <f t="shared" ref="CY715:CY723" si="171">AA715</f>
        <v>23.41</v>
      </c>
      <c r="CZ715">
        <f t="shared" ref="CZ715:CZ723" si="172">AE715</f>
        <v>23.41</v>
      </c>
      <c r="DA715">
        <f t="shared" ref="DA715:DA723" si="173">AI715</f>
        <v>1</v>
      </c>
      <c r="DB715">
        <v>0</v>
      </c>
    </row>
    <row r="716" spans="1:106" x14ac:dyDescent="0.2">
      <c r="A716">
        <f>ROW(Source!A156)</f>
        <v>156</v>
      </c>
      <c r="B716">
        <v>28925307</v>
      </c>
      <c r="C716">
        <v>28926198</v>
      </c>
      <c r="D716">
        <v>28251479</v>
      </c>
      <c r="E716">
        <v>1</v>
      </c>
      <c r="F716">
        <v>1</v>
      </c>
      <c r="G716">
        <v>1</v>
      </c>
      <c r="H716">
        <v>3</v>
      </c>
      <c r="I716" t="s">
        <v>503</v>
      </c>
      <c r="J716" t="s">
        <v>504</v>
      </c>
      <c r="K716" t="s">
        <v>505</v>
      </c>
      <c r="L716">
        <v>1339</v>
      </c>
      <c r="N716">
        <v>1007</v>
      </c>
      <c r="O716" t="s">
        <v>742</v>
      </c>
      <c r="P716" t="s">
        <v>742</v>
      </c>
      <c r="Q716">
        <v>1</v>
      </c>
      <c r="W716">
        <v>0</v>
      </c>
      <c r="X716">
        <v>1597319531</v>
      </c>
      <c r="Y716">
        <v>1.64</v>
      </c>
      <c r="AA716">
        <v>8.7899999999999991</v>
      </c>
      <c r="AB716">
        <v>0</v>
      </c>
      <c r="AC716">
        <v>0</v>
      </c>
      <c r="AD716">
        <v>0</v>
      </c>
      <c r="AE716">
        <v>8.7899999999999991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N716">
        <v>0</v>
      </c>
      <c r="AO716">
        <v>1</v>
      </c>
      <c r="AP716">
        <v>0</v>
      </c>
      <c r="AQ716">
        <v>0</v>
      </c>
      <c r="AR716">
        <v>0</v>
      </c>
      <c r="AS716" t="s">
        <v>719</v>
      </c>
      <c r="AT716">
        <v>1.64</v>
      </c>
      <c r="AU716" t="s">
        <v>719</v>
      </c>
      <c r="AV716">
        <v>0</v>
      </c>
      <c r="AW716">
        <v>2</v>
      </c>
      <c r="AX716">
        <v>28926225</v>
      </c>
      <c r="AY716">
        <v>1</v>
      </c>
      <c r="AZ716">
        <v>0</v>
      </c>
      <c r="BA716">
        <v>726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X716">
        <f>Y716*Source!I156</f>
        <v>1.8859999999999997</v>
      </c>
      <c r="CY716">
        <f t="shared" si="171"/>
        <v>8.7899999999999991</v>
      </c>
      <c r="CZ716">
        <f t="shared" si="172"/>
        <v>8.7899999999999991</v>
      </c>
      <c r="DA716">
        <f t="shared" si="173"/>
        <v>1</v>
      </c>
      <c r="DB716">
        <v>0</v>
      </c>
    </row>
    <row r="717" spans="1:106" x14ac:dyDescent="0.2">
      <c r="A717">
        <f>ROW(Source!A156)</f>
        <v>156</v>
      </c>
      <c r="B717">
        <v>28925307</v>
      </c>
      <c r="C717">
        <v>28926198</v>
      </c>
      <c r="D717">
        <v>28251486</v>
      </c>
      <c r="E717">
        <v>1</v>
      </c>
      <c r="F717">
        <v>1</v>
      </c>
      <c r="G717">
        <v>1</v>
      </c>
      <c r="H717">
        <v>3</v>
      </c>
      <c r="I717" t="s">
        <v>506</v>
      </c>
      <c r="J717" t="s">
        <v>507</v>
      </c>
      <c r="K717" t="s">
        <v>508</v>
      </c>
      <c r="L717">
        <v>1346</v>
      </c>
      <c r="N717">
        <v>1009</v>
      </c>
      <c r="O717" t="s">
        <v>509</v>
      </c>
      <c r="P717" t="s">
        <v>509</v>
      </c>
      <c r="Q717">
        <v>1</v>
      </c>
      <c r="W717">
        <v>0</v>
      </c>
      <c r="X717">
        <v>-1411127917</v>
      </c>
      <c r="Y717">
        <v>0.47</v>
      </c>
      <c r="AA717">
        <v>4.47</v>
      </c>
      <c r="AB717">
        <v>0</v>
      </c>
      <c r="AC717">
        <v>0</v>
      </c>
      <c r="AD717">
        <v>0</v>
      </c>
      <c r="AE717">
        <v>4.47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N717">
        <v>0</v>
      </c>
      <c r="AO717">
        <v>1</v>
      </c>
      <c r="AP717">
        <v>0</v>
      </c>
      <c r="AQ717">
        <v>0</v>
      </c>
      <c r="AR717">
        <v>0</v>
      </c>
      <c r="AS717" t="s">
        <v>719</v>
      </c>
      <c r="AT717">
        <v>0.47</v>
      </c>
      <c r="AU717" t="s">
        <v>719</v>
      </c>
      <c r="AV717">
        <v>0</v>
      </c>
      <c r="AW717">
        <v>2</v>
      </c>
      <c r="AX717">
        <v>28926226</v>
      </c>
      <c r="AY717">
        <v>1</v>
      </c>
      <c r="AZ717">
        <v>0</v>
      </c>
      <c r="BA717">
        <v>727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X717">
        <f>Y717*Source!I156</f>
        <v>0.54049999999999998</v>
      </c>
      <c r="CY717">
        <f t="shared" si="171"/>
        <v>4.47</v>
      </c>
      <c r="CZ717">
        <f t="shared" si="172"/>
        <v>4.47</v>
      </c>
      <c r="DA717">
        <f t="shared" si="173"/>
        <v>1</v>
      </c>
      <c r="DB717">
        <v>0</v>
      </c>
    </row>
    <row r="718" spans="1:106" x14ac:dyDescent="0.2">
      <c r="A718">
        <f>ROW(Source!A156)</f>
        <v>156</v>
      </c>
      <c r="B718">
        <v>28925307</v>
      </c>
      <c r="C718">
        <v>28926198</v>
      </c>
      <c r="D718">
        <v>28254721</v>
      </c>
      <c r="E718">
        <v>1</v>
      </c>
      <c r="F718">
        <v>1</v>
      </c>
      <c r="G718">
        <v>1</v>
      </c>
      <c r="H718">
        <v>3</v>
      </c>
      <c r="I718" t="s">
        <v>510</v>
      </c>
      <c r="J718" t="s">
        <v>511</v>
      </c>
      <c r="K718" t="s">
        <v>512</v>
      </c>
      <c r="L718">
        <v>1348</v>
      </c>
      <c r="N718">
        <v>1009</v>
      </c>
      <c r="O718" t="s">
        <v>61</v>
      </c>
      <c r="P718" t="s">
        <v>61</v>
      </c>
      <c r="Q718">
        <v>1000</v>
      </c>
      <c r="W718">
        <v>0</v>
      </c>
      <c r="X718">
        <v>-1204589871</v>
      </c>
      <c r="Y718">
        <v>1.24E-3</v>
      </c>
      <c r="AA718">
        <v>12824.48</v>
      </c>
      <c r="AB718">
        <v>0</v>
      </c>
      <c r="AC718">
        <v>0</v>
      </c>
      <c r="AD718">
        <v>0</v>
      </c>
      <c r="AE718">
        <v>12824.48</v>
      </c>
      <c r="AF718">
        <v>0</v>
      </c>
      <c r="AG718">
        <v>0</v>
      </c>
      <c r="AH718">
        <v>0</v>
      </c>
      <c r="AI718">
        <v>1</v>
      </c>
      <c r="AJ718">
        <v>1</v>
      </c>
      <c r="AK718">
        <v>1</v>
      </c>
      <c r="AL718">
        <v>1</v>
      </c>
      <c r="AN718">
        <v>0</v>
      </c>
      <c r="AO718">
        <v>1</v>
      </c>
      <c r="AP718">
        <v>0</v>
      </c>
      <c r="AQ718">
        <v>0</v>
      </c>
      <c r="AR718">
        <v>0</v>
      </c>
      <c r="AS718" t="s">
        <v>719</v>
      </c>
      <c r="AT718">
        <v>1.24E-3</v>
      </c>
      <c r="AU718" t="s">
        <v>719</v>
      </c>
      <c r="AV718">
        <v>0</v>
      </c>
      <c r="AW718">
        <v>2</v>
      </c>
      <c r="AX718">
        <v>28926227</v>
      </c>
      <c r="AY718">
        <v>1</v>
      </c>
      <c r="AZ718">
        <v>0</v>
      </c>
      <c r="BA718">
        <v>728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CX718">
        <f>Y718*Source!I156</f>
        <v>1.426E-3</v>
      </c>
      <c r="CY718">
        <f t="shared" si="171"/>
        <v>12824.48</v>
      </c>
      <c r="CZ718">
        <f t="shared" si="172"/>
        <v>12824.48</v>
      </c>
      <c r="DA718">
        <f t="shared" si="173"/>
        <v>1</v>
      </c>
      <c r="DB718">
        <v>0</v>
      </c>
    </row>
    <row r="719" spans="1:106" x14ac:dyDescent="0.2">
      <c r="A719">
        <f>ROW(Source!A156)</f>
        <v>156</v>
      </c>
      <c r="B719">
        <v>28925307</v>
      </c>
      <c r="C719">
        <v>28926198</v>
      </c>
      <c r="D719">
        <v>28276411</v>
      </c>
      <c r="E719">
        <v>1</v>
      </c>
      <c r="F719">
        <v>1</v>
      </c>
      <c r="G719">
        <v>1</v>
      </c>
      <c r="H719">
        <v>3</v>
      </c>
      <c r="I719" t="s">
        <v>513</v>
      </c>
      <c r="J719" t="s">
        <v>514</v>
      </c>
      <c r="K719" t="s">
        <v>515</v>
      </c>
      <c r="L719">
        <v>1348</v>
      </c>
      <c r="N719">
        <v>1009</v>
      </c>
      <c r="O719" t="s">
        <v>61</v>
      </c>
      <c r="P719" t="s">
        <v>61</v>
      </c>
      <c r="Q719">
        <v>1000</v>
      </c>
      <c r="W719">
        <v>0</v>
      </c>
      <c r="X719">
        <v>-1377340231</v>
      </c>
      <c r="Y719">
        <v>0.01</v>
      </c>
      <c r="AA719">
        <v>10175.83</v>
      </c>
      <c r="AB719">
        <v>0</v>
      </c>
      <c r="AC719">
        <v>0</v>
      </c>
      <c r="AD719">
        <v>0</v>
      </c>
      <c r="AE719">
        <v>10175.83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N719">
        <v>0</v>
      </c>
      <c r="AO719">
        <v>1</v>
      </c>
      <c r="AP719">
        <v>0</v>
      </c>
      <c r="AQ719">
        <v>0</v>
      </c>
      <c r="AR719">
        <v>0</v>
      </c>
      <c r="AS719" t="s">
        <v>719</v>
      </c>
      <c r="AT719">
        <v>0.01</v>
      </c>
      <c r="AU719" t="s">
        <v>719</v>
      </c>
      <c r="AV719">
        <v>0</v>
      </c>
      <c r="AW719">
        <v>2</v>
      </c>
      <c r="AX719">
        <v>28926228</v>
      </c>
      <c r="AY719">
        <v>1</v>
      </c>
      <c r="AZ719">
        <v>0</v>
      </c>
      <c r="BA719">
        <v>729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X719">
        <f>Y719*Source!I156</f>
        <v>1.15E-2</v>
      </c>
      <c r="CY719">
        <f t="shared" si="171"/>
        <v>10175.83</v>
      </c>
      <c r="CZ719">
        <f t="shared" si="172"/>
        <v>10175.83</v>
      </c>
      <c r="DA719">
        <f t="shared" si="173"/>
        <v>1</v>
      </c>
      <c r="DB719">
        <v>0</v>
      </c>
    </row>
    <row r="720" spans="1:106" x14ac:dyDescent="0.2">
      <c r="A720">
        <f>ROW(Source!A156)</f>
        <v>156</v>
      </c>
      <c r="B720">
        <v>28925307</v>
      </c>
      <c r="C720">
        <v>28926198</v>
      </c>
      <c r="D720">
        <v>28279355</v>
      </c>
      <c r="E720">
        <v>1</v>
      </c>
      <c r="F720">
        <v>1</v>
      </c>
      <c r="G720">
        <v>1</v>
      </c>
      <c r="H720">
        <v>3</v>
      </c>
      <c r="I720" t="s">
        <v>516</v>
      </c>
      <c r="J720" t="s">
        <v>517</v>
      </c>
      <c r="K720" t="s">
        <v>526</v>
      </c>
      <c r="L720">
        <v>1348</v>
      </c>
      <c r="N720">
        <v>1009</v>
      </c>
      <c r="O720" t="s">
        <v>61</v>
      </c>
      <c r="P720" t="s">
        <v>61</v>
      </c>
      <c r="Q720">
        <v>1000</v>
      </c>
      <c r="W720">
        <v>0</v>
      </c>
      <c r="X720">
        <v>-1448781914</v>
      </c>
      <c r="Y720">
        <v>0.01</v>
      </c>
      <c r="AA720">
        <v>7439.08</v>
      </c>
      <c r="AB720">
        <v>0</v>
      </c>
      <c r="AC720">
        <v>0</v>
      </c>
      <c r="AD720">
        <v>0</v>
      </c>
      <c r="AE720">
        <v>7439.08</v>
      </c>
      <c r="AF720">
        <v>0</v>
      </c>
      <c r="AG720">
        <v>0</v>
      </c>
      <c r="AH720">
        <v>0</v>
      </c>
      <c r="AI720">
        <v>1</v>
      </c>
      <c r="AJ720">
        <v>1</v>
      </c>
      <c r="AK720">
        <v>1</v>
      </c>
      <c r="AL720">
        <v>1</v>
      </c>
      <c r="AN720">
        <v>0</v>
      </c>
      <c r="AO720">
        <v>1</v>
      </c>
      <c r="AP720">
        <v>0</v>
      </c>
      <c r="AQ720">
        <v>0</v>
      </c>
      <c r="AR720">
        <v>0</v>
      </c>
      <c r="AS720" t="s">
        <v>719</v>
      </c>
      <c r="AT720">
        <v>0.01</v>
      </c>
      <c r="AU720" t="s">
        <v>719</v>
      </c>
      <c r="AV720">
        <v>0</v>
      </c>
      <c r="AW720">
        <v>2</v>
      </c>
      <c r="AX720">
        <v>28926229</v>
      </c>
      <c r="AY720">
        <v>1</v>
      </c>
      <c r="AZ720">
        <v>0</v>
      </c>
      <c r="BA720">
        <v>730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CX720">
        <f>Y720*Source!I156</f>
        <v>1.15E-2</v>
      </c>
      <c r="CY720">
        <f t="shared" si="171"/>
        <v>7439.08</v>
      </c>
      <c r="CZ720">
        <f t="shared" si="172"/>
        <v>7439.08</v>
      </c>
      <c r="DA720">
        <f t="shared" si="173"/>
        <v>1</v>
      </c>
      <c r="DB720">
        <v>0</v>
      </c>
    </row>
    <row r="721" spans="1:106" x14ac:dyDescent="0.2">
      <c r="A721">
        <f>ROW(Source!A156)</f>
        <v>156</v>
      </c>
      <c r="B721">
        <v>28925307</v>
      </c>
      <c r="C721">
        <v>28926198</v>
      </c>
      <c r="D721">
        <v>28279427</v>
      </c>
      <c r="E721">
        <v>1</v>
      </c>
      <c r="F721">
        <v>1</v>
      </c>
      <c r="G721">
        <v>1</v>
      </c>
      <c r="H721">
        <v>3</v>
      </c>
      <c r="I721" t="s">
        <v>527</v>
      </c>
      <c r="J721" t="s">
        <v>528</v>
      </c>
      <c r="K721" t="s">
        <v>529</v>
      </c>
      <c r="L721">
        <v>1348</v>
      </c>
      <c r="N721">
        <v>1009</v>
      </c>
      <c r="O721" t="s">
        <v>61</v>
      </c>
      <c r="P721" t="s">
        <v>61</v>
      </c>
      <c r="Q721">
        <v>1000</v>
      </c>
      <c r="W721">
        <v>0</v>
      </c>
      <c r="X721">
        <v>-1728450025</v>
      </c>
      <c r="Y721">
        <v>0.01</v>
      </c>
      <c r="AA721">
        <v>5343.1</v>
      </c>
      <c r="AB721">
        <v>0</v>
      </c>
      <c r="AC721">
        <v>0</v>
      </c>
      <c r="AD721">
        <v>0</v>
      </c>
      <c r="AE721">
        <v>5343.1</v>
      </c>
      <c r="AF721">
        <v>0</v>
      </c>
      <c r="AG721">
        <v>0</v>
      </c>
      <c r="AH721">
        <v>0</v>
      </c>
      <c r="AI721">
        <v>1</v>
      </c>
      <c r="AJ721">
        <v>1</v>
      </c>
      <c r="AK721">
        <v>1</v>
      </c>
      <c r="AL721">
        <v>1</v>
      </c>
      <c r="AN721">
        <v>0</v>
      </c>
      <c r="AO721">
        <v>1</v>
      </c>
      <c r="AP721">
        <v>0</v>
      </c>
      <c r="AQ721">
        <v>0</v>
      </c>
      <c r="AR721">
        <v>0</v>
      </c>
      <c r="AS721" t="s">
        <v>719</v>
      </c>
      <c r="AT721">
        <v>0.01</v>
      </c>
      <c r="AU721" t="s">
        <v>719</v>
      </c>
      <c r="AV721">
        <v>0</v>
      </c>
      <c r="AW721">
        <v>2</v>
      </c>
      <c r="AX721">
        <v>28926230</v>
      </c>
      <c r="AY721">
        <v>1</v>
      </c>
      <c r="AZ721">
        <v>0</v>
      </c>
      <c r="BA721">
        <v>731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CX721">
        <f>Y721*Source!I156</f>
        <v>1.15E-2</v>
      </c>
      <c r="CY721">
        <f t="shared" si="171"/>
        <v>5343.1</v>
      </c>
      <c r="CZ721">
        <f t="shared" si="172"/>
        <v>5343.1</v>
      </c>
      <c r="DA721">
        <f t="shared" si="173"/>
        <v>1</v>
      </c>
      <c r="DB721">
        <v>0</v>
      </c>
    </row>
    <row r="722" spans="1:106" x14ac:dyDescent="0.2">
      <c r="A722">
        <f>ROW(Source!A156)</f>
        <v>156</v>
      </c>
      <c r="B722">
        <v>28925307</v>
      </c>
      <c r="C722">
        <v>28926198</v>
      </c>
      <c r="D722">
        <v>28324742</v>
      </c>
      <c r="E722">
        <v>1</v>
      </c>
      <c r="F722">
        <v>1</v>
      </c>
      <c r="G722">
        <v>1</v>
      </c>
      <c r="H722">
        <v>3</v>
      </c>
      <c r="I722" t="s">
        <v>530</v>
      </c>
      <c r="J722" t="s">
        <v>531</v>
      </c>
      <c r="K722" t="s">
        <v>532</v>
      </c>
      <c r="L722">
        <v>1354</v>
      </c>
      <c r="N722">
        <v>1010</v>
      </c>
      <c r="O722" t="s">
        <v>106</v>
      </c>
      <c r="P722" t="s">
        <v>106</v>
      </c>
      <c r="Q722">
        <v>1</v>
      </c>
      <c r="W722">
        <v>0</v>
      </c>
      <c r="X722">
        <v>576468319</v>
      </c>
      <c r="Y722">
        <v>9</v>
      </c>
      <c r="AA722">
        <v>50.93</v>
      </c>
      <c r="AB722">
        <v>0</v>
      </c>
      <c r="AC722">
        <v>0</v>
      </c>
      <c r="AD722">
        <v>0</v>
      </c>
      <c r="AE722">
        <v>50.93</v>
      </c>
      <c r="AF722">
        <v>0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N722">
        <v>0</v>
      </c>
      <c r="AO722">
        <v>1</v>
      </c>
      <c r="AP722">
        <v>0</v>
      </c>
      <c r="AQ722">
        <v>0</v>
      </c>
      <c r="AR722">
        <v>0</v>
      </c>
      <c r="AS722" t="s">
        <v>719</v>
      </c>
      <c r="AT722">
        <v>9</v>
      </c>
      <c r="AU722" t="s">
        <v>719</v>
      </c>
      <c r="AV722">
        <v>0</v>
      </c>
      <c r="AW722">
        <v>2</v>
      </c>
      <c r="AX722">
        <v>28926231</v>
      </c>
      <c r="AY722">
        <v>1</v>
      </c>
      <c r="AZ722">
        <v>0</v>
      </c>
      <c r="BA722">
        <v>732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CX722">
        <f>Y722*Source!I156</f>
        <v>10.35</v>
      </c>
      <c r="CY722">
        <f t="shared" si="171"/>
        <v>50.93</v>
      </c>
      <c r="CZ722">
        <f t="shared" si="172"/>
        <v>50.93</v>
      </c>
      <c r="DA722">
        <f t="shared" si="173"/>
        <v>1</v>
      </c>
      <c r="DB722">
        <v>0</v>
      </c>
    </row>
    <row r="723" spans="1:106" x14ac:dyDescent="0.2">
      <c r="A723">
        <f>ROW(Source!A156)</f>
        <v>156</v>
      </c>
      <c r="B723">
        <v>28925307</v>
      </c>
      <c r="C723">
        <v>28926198</v>
      </c>
      <c r="D723">
        <v>28247531</v>
      </c>
      <c r="E723">
        <v>21</v>
      </c>
      <c r="F723">
        <v>1</v>
      </c>
      <c r="G723">
        <v>1</v>
      </c>
      <c r="H723">
        <v>3</v>
      </c>
      <c r="I723" t="s">
        <v>533</v>
      </c>
      <c r="J723" t="s">
        <v>719</v>
      </c>
      <c r="K723" t="s">
        <v>534</v>
      </c>
      <c r="L723">
        <v>1374</v>
      </c>
      <c r="N723">
        <v>1013</v>
      </c>
      <c r="O723" t="s">
        <v>535</v>
      </c>
      <c r="P723" t="s">
        <v>535</v>
      </c>
      <c r="Q723">
        <v>1</v>
      </c>
      <c r="W723">
        <v>0</v>
      </c>
      <c r="X723">
        <v>-1731369543</v>
      </c>
      <c r="Y723">
        <v>3.18</v>
      </c>
      <c r="AA723">
        <v>1</v>
      </c>
      <c r="AB723">
        <v>0</v>
      </c>
      <c r="AC723">
        <v>0</v>
      </c>
      <c r="AD723">
        <v>0</v>
      </c>
      <c r="AE723">
        <v>1</v>
      </c>
      <c r="AF723">
        <v>0</v>
      </c>
      <c r="AG723">
        <v>0</v>
      </c>
      <c r="AH723">
        <v>0</v>
      </c>
      <c r="AI723">
        <v>1</v>
      </c>
      <c r="AJ723">
        <v>1</v>
      </c>
      <c r="AK723">
        <v>1</v>
      </c>
      <c r="AL723">
        <v>1</v>
      </c>
      <c r="AN723">
        <v>0</v>
      </c>
      <c r="AO723">
        <v>1</v>
      </c>
      <c r="AP723">
        <v>0</v>
      </c>
      <c r="AQ723">
        <v>0</v>
      </c>
      <c r="AR723">
        <v>0</v>
      </c>
      <c r="AS723" t="s">
        <v>719</v>
      </c>
      <c r="AT723">
        <v>3.18</v>
      </c>
      <c r="AU723" t="s">
        <v>719</v>
      </c>
      <c r="AV723">
        <v>0</v>
      </c>
      <c r="AW723">
        <v>2</v>
      </c>
      <c r="AX723">
        <v>28926232</v>
      </c>
      <c r="AY723">
        <v>1</v>
      </c>
      <c r="AZ723">
        <v>0</v>
      </c>
      <c r="BA723">
        <v>733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CX723">
        <f>Y723*Source!I156</f>
        <v>3.657</v>
      </c>
      <c r="CY723">
        <f t="shared" si="171"/>
        <v>1</v>
      </c>
      <c r="CZ723">
        <f t="shared" si="172"/>
        <v>1</v>
      </c>
      <c r="DA723">
        <f t="shared" si="173"/>
        <v>1</v>
      </c>
      <c r="DB723">
        <v>0</v>
      </c>
    </row>
    <row r="724" spans="1:106" x14ac:dyDescent="0.2">
      <c r="A724">
        <f>ROW(Source!A157)</f>
        <v>157</v>
      </c>
      <c r="B724">
        <v>28925308</v>
      </c>
      <c r="C724">
        <v>28926198</v>
      </c>
      <c r="D724">
        <v>28425676</v>
      </c>
      <c r="E724">
        <v>1</v>
      </c>
      <c r="F724">
        <v>1</v>
      </c>
      <c r="G724">
        <v>1</v>
      </c>
      <c r="H724">
        <v>1</v>
      </c>
      <c r="I724" t="s">
        <v>536</v>
      </c>
      <c r="J724" t="s">
        <v>719</v>
      </c>
      <c r="K724" t="s">
        <v>537</v>
      </c>
      <c r="L724">
        <v>1191</v>
      </c>
      <c r="N724">
        <v>1013</v>
      </c>
      <c r="O724" t="s">
        <v>360</v>
      </c>
      <c r="P724" t="s">
        <v>360</v>
      </c>
      <c r="Q724">
        <v>1</v>
      </c>
      <c r="W724">
        <v>0</v>
      </c>
      <c r="X724">
        <v>-1853062777</v>
      </c>
      <c r="Y724">
        <v>22.2</v>
      </c>
      <c r="AA724">
        <v>0</v>
      </c>
      <c r="AB724">
        <v>0</v>
      </c>
      <c r="AC724">
        <v>0</v>
      </c>
      <c r="AD724">
        <v>159.43</v>
      </c>
      <c r="AE724">
        <v>0</v>
      </c>
      <c r="AF724">
        <v>0</v>
      </c>
      <c r="AG724">
        <v>0</v>
      </c>
      <c r="AH724">
        <v>8.59</v>
      </c>
      <c r="AI724">
        <v>1</v>
      </c>
      <c r="AJ724">
        <v>1</v>
      </c>
      <c r="AK724">
        <v>1</v>
      </c>
      <c r="AL724">
        <v>18.559999999999999</v>
      </c>
      <c r="AN724">
        <v>0</v>
      </c>
      <c r="AO724">
        <v>1</v>
      </c>
      <c r="AP724">
        <v>1</v>
      </c>
      <c r="AQ724">
        <v>0</v>
      </c>
      <c r="AR724">
        <v>0</v>
      </c>
      <c r="AS724" t="s">
        <v>719</v>
      </c>
      <c r="AT724">
        <v>18.5</v>
      </c>
      <c r="AU724" t="s">
        <v>744</v>
      </c>
      <c r="AV724">
        <v>1</v>
      </c>
      <c r="AW724">
        <v>2</v>
      </c>
      <c r="AX724">
        <v>28926216</v>
      </c>
      <c r="AY724">
        <v>1</v>
      </c>
      <c r="AZ724">
        <v>0</v>
      </c>
      <c r="BA724">
        <v>734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CX724">
        <f>Y724*Source!I157</f>
        <v>25.529999999999998</v>
      </c>
      <c r="CY724">
        <f>AD724</f>
        <v>159.43</v>
      </c>
      <c r="CZ724">
        <f>AH724</f>
        <v>8.59</v>
      </c>
      <c r="DA724">
        <f>AL724</f>
        <v>18.559999999999999</v>
      </c>
      <c r="DB724">
        <v>0</v>
      </c>
    </row>
    <row r="725" spans="1:106" x14ac:dyDescent="0.2">
      <c r="A725">
        <f>ROW(Source!A157)</f>
        <v>157</v>
      </c>
      <c r="B725">
        <v>28925308</v>
      </c>
      <c r="C725">
        <v>28926198</v>
      </c>
      <c r="D725">
        <v>28419515</v>
      </c>
      <c r="E725">
        <v>1</v>
      </c>
      <c r="F725">
        <v>1</v>
      </c>
      <c r="G725">
        <v>1</v>
      </c>
      <c r="H725">
        <v>1</v>
      </c>
      <c r="I725" t="s">
        <v>361</v>
      </c>
      <c r="J725" t="s">
        <v>719</v>
      </c>
      <c r="K725" t="s">
        <v>362</v>
      </c>
      <c r="L725">
        <v>1191</v>
      </c>
      <c r="N725">
        <v>1013</v>
      </c>
      <c r="O725" t="s">
        <v>360</v>
      </c>
      <c r="P725" t="s">
        <v>360</v>
      </c>
      <c r="Q725">
        <v>1</v>
      </c>
      <c r="W725">
        <v>0</v>
      </c>
      <c r="X725">
        <v>-383101862</v>
      </c>
      <c r="Y725">
        <v>2.95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18.559999999999999</v>
      </c>
      <c r="AL725">
        <v>1</v>
      </c>
      <c r="AN725">
        <v>0</v>
      </c>
      <c r="AO725">
        <v>1</v>
      </c>
      <c r="AP725">
        <v>0</v>
      </c>
      <c r="AQ725">
        <v>0</v>
      </c>
      <c r="AR725">
        <v>0</v>
      </c>
      <c r="AS725" t="s">
        <v>719</v>
      </c>
      <c r="AT725">
        <v>2.95</v>
      </c>
      <c r="AU725" t="s">
        <v>719</v>
      </c>
      <c r="AV725">
        <v>2</v>
      </c>
      <c r="AW725">
        <v>2</v>
      </c>
      <c r="AX725">
        <v>28926217</v>
      </c>
      <c r="AY725">
        <v>1</v>
      </c>
      <c r="AZ725">
        <v>2048</v>
      </c>
      <c r="BA725">
        <v>735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X725">
        <f>Y725*Source!I157</f>
        <v>3.3925000000000001</v>
      </c>
      <c r="CY725">
        <f>AD725</f>
        <v>0</v>
      </c>
      <c r="CZ725">
        <f>AH725</f>
        <v>0</v>
      </c>
      <c r="DA725">
        <f>AL725</f>
        <v>1</v>
      </c>
      <c r="DB725">
        <v>0</v>
      </c>
    </row>
    <row r="726" spans="1:106" x14ac:dyDescent="0.2">
      <c r="A726">
        <f>ROW(Source!A157)</f>
        <v>157</v>
      </c>
      <c r="B726">
        <v>28925308</v>
      </c>
      <c r="C726">
        <v>28926198</v>
      </c>
      <c r="D726">
        <v>28336687</v>
      </c>
      <c r="E726">
        <v>1</v>
      </c>
      <c r="F726">
        <v>1</v>
      </c>
      <c r="G726">
        <v>1</v>
      </c>
      <c r="H726">
        <v>2</v>
      </c>
      <c r="I726" t="s">
        <v>479</v>
      </c>
      <c r="J726" t="s">
        <v>480</v>
      </c>
      <c r="K726" t="s">
        <v>481</v>
      </c>
      <c r="L726">
        <v>1368</v>
      </c>
      <c r="N726">
        <v>1011</v>
      </c>
      <c r="O726" t="s">
        <v>366</v>
      </c>
      <c r="P726" t="s">
        <v>366</v>
      </c>
      <c r="Q726">
        <v>1</v>
      </c>
      <c r="W726">
        <v>0</v>
      </c>
      <c r="X726">
        <v>1922779253</v>
      </c>
      <c r="Y726">
        <v>3.2759999999999998</v>
      </c>
      <c r="AA726">
        <v>0</v>
      </c>
      <c r="AB726">
        <v>871.56</v>
      </c>
      <c r="AC726">
        <v>219.75</v>
      </c>
      <c r="AD726">
        <v>0</v>
      </c>
      <c r="AE726">
        <v>0</v>
      </c>
      <c r="AF726">
        <v>113.19</v>
      </c>
      <c r="AG726">
        <v>11.84</v>
      </c>
      <c r="AH726">
        <v>0</v>
      </c>
      <c r="AI726">
        <v>1</v>
      </c>
      <c r="AJ726">
        <v>7.7</v>
      </c>
      <c r="AK726">
        <v>18.559999999999999</v>
      </c>
      <c r="AL726">
        <v>1</v>
      </c>
      <c r="AN726">
        <v>0</v>
      </c>
      <c r="AO726">
        <v>1</v>
      </c>
      <c r="AP726">
        <v>1</v>
      </c>
      <c r="AQ726">
        <v>0</v>
      </c>
      <c r="AR726">
        <v>0</v>
      </c>
      <c r="AS726" t="s">
        <v>719</v>
      </c>
      <c r="AT726">
        <v>2.73</v>
      </c>
      <c r="AU726" t="s">
        <v>744</v>
      </c>
      <c r="AV726">
        <v>0</v>
      </c>
      <c r="AW726">
        <v>2</v>
      </c>
      <c r="AX726">
        <v>28926218</v>
      </c>
      <c r="AY726">
        <v>1</v>
      </c>
      <c r="AZ726">
        <v>0</v>
      </c>
      <c r="BA726">
        <v>736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X726">
        <f>Y726*Source!I157</f>
        <v>3.7673999999999994</v>
      </c>
      <c r="CY726">
        <f t="shared" ref="CY726:CY731" si="174">AB726</f>
        <v>871.56</v>
      </c>
      <c r="CZ726">
        <f t="shared" ref="CZ726:CZ731" si="175">AF726</f>
        <v>113.19</v>
      </c>
      <c r="DA726">
        <f t="shared" ref="DA726:DA731" si="176">AJ726</f>
        <v>7.7</v>
      </c>
      <c r="DB726">
        <v>0</v>
      </c>
    </row>
    <row r="727" spans="1:106" x14ac:dyDescent="0.2">
      <c r="A727">
        <f>ROW(Source!A157)</f>
        <v>157</v>
      </c>
      <c r="B727">
        <v>28925308</v>
      </c>
      <c r="C727">
        <v>28926198</v>
      </c>
      <c r="D727">
        <v>28337857</v>
      </c>
      <c r="E727">
        <v>1</v>
      </c>
      <c r="F727">
        <v>1</v>
      </c>
      <c r="G727">
        <v>1</v>
      </c>
      <c r="H727">
        <v>2</v>
      </c>
      <c r="I727" t="s">
        <v>488</v>
      </c>
      <c r="J727" t="s">
        <v>489</v>
      </c>
      <c r="K727" t="s">
        <v>490</v>
      </c>
      <c r="L727">
        <v>1368</v>
      </c>
      <c r="N727">
        <v>1011</v>
      </c>
      <c r="O727" t="s">
        <v>366</v>
      </c>
      <c r="P727" t="s">
        <v>366</v>
      </c>
      <c r="Q727">
        <v>1</v>
      </c>
      <c r="W727">
        <v>0</v>
      </c>
      <c r="X727">
        <v>-2019686133</v>
      </c>
      <c r="Y727">
        <v>0.18</v>
      </c>
      <c r="AA727">
        <v>0</v>
      </c>
      <c r="AB727">
        <v>984.52</v>
      </c>
      <c r="AC727">
        <v>219.75</v>
      </c>
      <c r="AD727">
        <v>0</v>
      </c>
      <c r="AE727">
        <v>0</v>
      </c>
      <c r="AF727">
        <v>127.86</v>
      </c>
      <c r="AG727">
        <v>11.84</v>
      </c>
      <c r="AH727">
        <v>0</v>
      </c>
      <c r="AI727">
        <v>1</v>
      </c>
      <c r="AJ727">
        <v>7.7</v>
      </c>
      <c r="AK727">
        <v>18.559999999999999</v>
      </c>
      <c r="AL727">
        <v>1</v>
      </c>
      <c r="AN727">
        <v>0</v>
      </c>
      <c r="AO727">
        <v>1</v>
      </c>
      <c r="AP727">
        <v>1</v>
      </c>
      <c r="AQ727">
        <v>0</v>
      </c>
      <c r="AR727">
        <v>0</v>
      </c>
      <c r="AS727" t="s">
        <v>719</v>
      </c>
      <c r="AT727">
        <v>0.15</v>
      </c>
      <c r="AU727" t="s">
        <v>744</v>
      </c>
      <c r="AV727">
        <v>0</v>
      </c>
      <c r="AW727">
        <v>2</v>
      </c>
      <c r="AX727">
        <v>28926219</v>
      </c>
      <c r="AY727">
        <v>1</v>
      </c>
      <c r="AZ727">
        <v>0</v>
      </c>
      <c r="BA727">
        <v>737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CX727">
        <f>Y727*Source!I157</f>
        <v>0.20699999999999999</v>
      </c>
      <c r="CY727">
        <f t="shared" si="174"/>
        <v>984.52</v>
      </c>
      <c r="CZ727">
        <f t="shared" si="175"/>
        <v>127.86</v>
      </c>
      <c r="DA727">
        <f t="shared" si="176"/>
        <v>7.7</v>
      </c>
      <c r="DB727">
        <v>0</v>
      </c>
    </row>
    <row r="728" spans="1:106" x14ac:dyDescent="0.2">
      <c r="A728">
        <f>ROW(Source!A157)</f>
        <v>157</v>
      </c>
      <c r="B728">
        <v>28925308</v>
      </c>
      <c r="C728">
        <v>28926198</v>
      </c>
      <c r="D728">
        <v>28337866</v>
      </c>
      <c r="E728">
        <v>1</v>
      </c>
      <c r="F728">
        <v>1</v>
      </c>
      <c r="G728">
        <v>1</v>
      </c>
      <c r="H728">
        <v>2</v>
      </c>
      <c r="I728" t="s">
        <v>491</v>
      </c>
      <c r="J728" t="s">
        <v>492</v>
      </c>
      <c r="K728" t="s">
        <v>493</v>
      </c>
      <c r="L728">
        <v>1368</v>
      </c>
      <c r="N728">
        <v>1011</v>
      </c>
      <c r="O728" t="s">
        <v>366</v>
      </c>
      <c r="P728" t="s">
        <v>366</v>
      </c>
      <c r="Q728">
        <v>1</v>
      </c>
      <c r="W728">
        <v>0</v>
      </c>
      <c r="X728">
        <v>1232549298</v>
      </c>
      <c r="Y728">
        <v>0.18</v>
      </c>
      <c r="AA728">
        <v>0</v>
      </c>
      <c r="AB728">
        <v>92.4</v>
      </c>
      <c r="AC728">
        <v>0</v>
      </c>
      <c r="AD728">
        <v>0</v>
      </c>
      <c r="AE728">
        <v>0</v>
      </c>
      <c r="AF728">
        <v>12</v>
      </c>
      <c r="AG728">
        <v>0</v>
      </c>
      <c r="AH728">
        <v>0</v>
      </c>
      <c r="AI728">
        <v>1</v>
      </c>
      <c r="AJ728">
        <v>7.7</v>
      </c>
      <c r="AK728">
        <v>18.559999999999999</v>
      </c>
      <c r="AL728">
        <v>1</v>
      </c>
      <c r="AN728">
        <v>0</v>
      </c>
      <c r="AO728">
        <v>1</v>
      </c>
      <c r="AP728">
        <v>1</v>
      </c>
      <c r="AQ728">
        <v>0</v>
      </c>
      <c r="AR728">
        <v>0</v>
      </c>
      <c r="AS728" t="s">
        <v>719</v>
      </c>
      <c r="AT728">
        <v>0.15</v>
      </c>
      <c r="AU728" t="s">
        <v>744</v>
      </c>
      <c r="AV728">
        <v>0</v>
      </c>
      <c r="AW728">
        <v>2</v>
      </c>
      <c r="AX728">
        <v>28926220</v>
      </c>
      <c r="AY728">
        <v>1</v>
      </c>
      <c r="AZ728">
        <v>0</v>
      </c>
      <c r="BA728">
        <v>738</v>
      </c>
      <c r="BB728">
        <v>0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X728">
        <f>Y728*Source!I157</f>
        <v>0.20699999999999999</v>
      </c>
      <c r="CY728">
        <f t="shared" si="174"/>
        <v>92.4</v>
      </c>
      <c r="CZ728">
        <f t="shared" si="175"/>
        <v>12</v>
      </c>
      <c r="DA728">
        <f t="shared" si="176"/>
        <v>7.7</v>
      </c>
      <c r="DB728">
        <v>0</v>
      </c>
    </row>
    <row r="729" spans="1:106" x14ac:dyDescent="0.2">
      <c r="A729">
        <f>ROW(Source!A157)</f>
        <v>157</v>
      </c>
      <c r="B729">
        <v>28925308</v>
      </c>
      <c r="C729">
        <v>28926198</v>
      </c>
      <c r="D729">
        <v>28337996</v>
      </c>
      <c r="E729">
        <v>1</v>
      </c>
      <c r="F729">
        <v>1</v>
      </c>
      <c r="G729">
        <v>1</v>
      </c>
      <c r="H729">
        <v>2</v>
      </c>
      <c r="I729" t="s">
        <v>494</v>
      </c>
      <c r="J729" t="s">
        <v>495</v>
      </c>
      <c r="K729" t="s">
        <v>496</v>
      </c>
      <c r="L729">
        <v>1368</v>
      </c>
      <c r="N729">
        <v>1011</v>
      </c>
      <c r="O729" t="s">
        <v>366</v>
      </c>
      <c r="P729" t="s">
        <v>366</v>
      </c>
      <c r="Q729">
        <v>1</v>
      </c>
      <c r="W729">
        <v>0</v>
      </c>
      <c r="X729">
        <v>2006915083</v>
      </c>
      <c r="Y729">
        <v>0.16800000000000001</v>
      </c>
      <c r="AA729">
        <v>0</v>
      </c>
      <c r="AB729">
        <v>57.9</v>
      </c>
      <c r="AC729">
        <v>0</v>
      </c>
      <c r="AD729">
        <v>0</v>
      </c>
      <c r="AE729">
        <v>0</v>
      </c>
      <c r="AF729">
        <v>7.52</v>
      </c>
      <c r="AG729">
        <v>0</v>
      </c>
      <c r="AH729">
        <v>0</v>
      </c>
      <c r="AI729">
        <v>1</v>
      </c>
      <c r="AJ729">
        <v>7.7</v>
      </c>
      <c r="AK729">
        <v>18.559999999999999</v>
      </c>
      <c r="AL729">
        <v>1</v>
      </c>
      <c r="AN729">
        <v>0</v>
      </c>
      <c r="AO729">
        <v>1</v>
      </c>
      <c r="AP729">
        <v>1</v>
      </c>
      <c r="AQ729">
        <v>0</v>
      </c>
      <c r="AR729">
        <v>0</v>
      </c>
      <c r="AS729" t="s">
        <v>719</v>
      </c>
      <c r="AT729">
        <v>0.14000000000000001</v>
      </c>
      <c r="AU729" t="s">
        <v>744</v>
      </c>
      <c r="AV729">
        <v>0</v>
      </c>
      <c r="AW729">
        <v>2</v>
      </c>
      <c r="AX729">
        <v>28926221</v>
      </c>
      <c r="AY729">
        <v>1</v>
      </c>
      <c r="AZ729">
        <v>0</v>
      </c>
      <c r="BA729">
        <v>739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CX729">
        <f>Y729*Source!I157</f>
        <v>0.19320000000000001</v>
      </c>
      <c r="CY729">
        <f t="shared" si="174"/>
        <v>57.9</v>
      </c>
      <c r="CZ729">
        <f t="shared" si="175"/>
        <v>7.52</v>
      </c>
      <c r="DA729">
        <f t="shared" si="176"/>
        <v>7.7</v>
      </c>
      <c r="DB729">
        <v>0</v>
      </c>
    </row>
    <row r="730" spans="1:106" x14ac:dyDescent="0.2">
      <c r="A730">
        <f>ROW(Source!A157)</f>
        <v>157</v>
      </c>
      <c r="B730">
        <v>28925308</v>
      </c>
      <c r="C730">
        <v>28926198</v>
      </c>
      <c r="D730">
        <v>28338136</v>
      </c>
      <c r="E730">
        <v>1</v>
      </c>
      <c r="F730">
        <v>1</v>
      </c>
      <c r="G730">
        <v>1</v>
      </c>
      <c r="H730">
        <v>2</v>
      </c>
      <c r="I730" t="s">
        <v>401</v>
      </c>
      <c r="J730" t="s">
        <v>402</v>
      </c>
      <c r="K730" t="s">
        <v>403</v>
      </c>
      <c r="L730">
        <v>1368</v>
      </c>
      <c r="N730">
        <v>1011</v>
      </c>
      <c r="O730" t="s">
        <v>366</v>
      </c>
      <c r="P730" t="s">
        <v>366</v>
      </c>
      <c r="Q730">
        <v>1</v>
      </c>
      <c r="W730">
        <v>0</v>
      </c>
      <c r="X730">
        <v>-1277097320</v>
      </c>
      <c r="Y730">
        <v>2.988</v>
      </c>
      <c r="AA730">
        <v>0</v>
      </c>
      <c r="AB730">
        <v>66.84</v>
      </c>
      <c r="AC730">
        <v>0</v>
      </c>
      <c r="AD730">
        <v>0</v>
      </c>
      <c r="AE730">
        <v>0</v>
      </c>
      <c r="AF730">
        <v>8.68</v>
      </c>
      <c r="AG730">
        <v>0</v>
      </c>
      <c r="AH730">
        <v>0</v>
      </c>
      <c r="AI730">
        <v>1</v>
      </c>
      <c r="AJ730">
        <v>7.7</v>
      </c>
      <c r="AK730">
        <v>18.559999999999999</v>
      </c>
      <c r="AL730">
        <v>1</v>
      </c>
      <c r="AN730">
        <v>0</v>
      </c>
      <c r="AO730">
        <v>1</v>
      </c>
      <c r="AP730">
        <v>1</v>
      </c>
      <c r="AQ730">
        <v>0</v>
      </c>
      <c r="AR730">
        <v>0</v>
      </c>
      <c r="AS730" t="s">
        <v>719</v>
      </c>
      <c r="AT730">
        <v>2.4900000000000002</v>
      </c>
      <c r="AU730" t="s">
        <v>744</v>
      </c>
      <c r="AV730">
        <v>0</v>
      </c>
      <c r="AW730">
        <v>2</v>
      </c>
      <c r="AX730">
        <v>28926222</v>
      </c>
      <c r="AY730">
        <v>1</v>
      </c>
      <c r="AZ730">
        <v>0</v>
      </c>
      <c r="BA730">
        <v>740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0</v>
      </c>
      <c r="BN730">
        <v>0</v>
      </c>
      <c r="BO730">
        <v>0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CX730">
        <f>Y730*Source!I157</f>
        <v>3.4361999999999999</v>
      </c>
      <c r="CY730">
        <f t="shared" si="174"/>
        <v>66.84</v>
      </c>
      <c r="CZ730">
        <f t="shared" si="175"/>
        <v>8.68</v>
      </c>
      <c r="DA730">
        <f t="shared" si="176"/>
        <v>7.7</v>
      </c>
      <c r="DB730">
        <v>0</v>
      </c>
    </row>
    <row r="731" spans="1:106" x14ac:dyDescent="0.2">
      <c r="A731">
        <f>ROW(Source!A157)</f>
        <v>157</v>
      </c>
      <c r="B731">
        <v>28925308</v>
      </c>
      <c r="C731">
        <v>28926198</v>
      </c>
      <c r="D731">
        <v>28338781</v>
      </c>
      <c r="E731">
        <v>1</v>
      </c>
      <c r="F731">
        <v>1</v>
      </c>
      <c r="G731">
        <v>1</v>
      </c>
      <c r="H731">
        <v>2</v>
      </c>
      <c r="I731" t="s">
        <v>497</v>
      </c>
      <c r="J731" t="s">
        <v>498</v>
      </c>
      <c r="K731" t="s">
        <v>499</v>
      </c>
      <c r="L731">
        <v>1368</v>
      </c>
      <c r="N731">
        <v>1011</v>
      </c>
      <c r="O731" t="s">
        <v>366</v>
      </c>
      <c r="P731" t="s">
        <v>366</v>
      </c>
      <c r="Q731">
        <v>1</v>
      </c>
      <c r="W731">
        <v>0</v>
      </c>
      <c r="X731">
        <v>1984034196</v>
      </c>
      <c r="Y731">
        <v>8.4000000000000005E-2</v>
      </c>
      <c r="AA731">
        <v>0</v>
      </c>
      <c r="AB731">
        <v>142.37</v>
      </c>
      <c r="AC731">
        <v>188.01</v>
      </c>
      <c r="AD731">
        <v>0</v>
      </c>
      <c r="AE731">
        <v>0</v>
      </c>
      <c r="AF731">
        <v>18.489999999999998</v>
      </c>
      <c r="AG731">
        <v>10.130000000000001</v>
      </c>
      <c r="AH731">
        <v>0</v>
      </c>
      <c r="AI731">
        <v>1</v>
      </c>
      <c r="AJ731">
        <v>7.7</v>
      </c>
      <c r="AK731">
        <v>18.559999999999999</v>
      </c>
      <c r="AL731">
        <v>1</v>
      </c>
      <c r="AN731">
        <v>0</v>
      </c>
      <c r="AO731">
        <v>1</v>
      </c>
      <c r="AP731">
        <v>1</v>
      </c>
      <c r="AQ731">
        <v>0</v>
      </c>
      <c r="AR731">
        <v>0</v>
      </c>
      <c r="AS731" t="s">
        <v>719</v>
      </c>
      <c r="AT731">
        <v>7.0000000000000007E-2</v>
      </c>
      <c r="AU731" t="s">
        <v>744</v>
      </c>
      <c r="AV731">
        <v>0</v>
      </c>
      <c r="AW731">
        <v>2</v>
      </c>
      <c r="AX731">
        <v>28926223</v>
      </c>
      <c r="AY731">
        <v>1</v>
      </c>
      <c r="AZ731">
        <v>0</v>
      </c>
      <c r="BA731">
        <v>741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CX731">
        <f>Y731*Source!I157</f>
        <v>9.6600000000000005E-2</v>
      </c>
      <c r="CY731">
        <f t="shared" si="174"/>
        <v>142.37</v>
      </c>
      <c r="CZ731">
        <f t="shared" si="175"/>
        <v>18.489999999999998</v>
      </c>
      <c r="DA731">
        <f t="shared" si="176"/>
        <v>7.7</v>
      </c>
      <c r="DB731">
        <v>0</v>
      </c>
    </row>
    <row r="732" spans="1:106" x14ac:dyDescent="0.2">
      <c r="A732">
        <f>ROW(Source!A157)</f>
        <v>157</v>
      </c>
      <c r="B732">
        <v>28925308</v>
      </c>
      <c r="C732">
        <v>28926198</v>
      </c>
      <c r="D732">
        <v>28251457</v>
      </c>
      <c r="E732">
        <v>1</v>
      </c>
      <c r="F732">
        <v>1</v>
      </c>
      <c r="G732">
        <v>1</v>
      </c>
      <c r="H732">
        <v>3</v>
      </c>
      <c r="I732" t="s">
        <v>500</v>
      </c>
      <c r="J732" t="s">
        <v>501</v>
      </c>
      <c r="K732" t="s">
        <v>502</v>
      </c>
      <c r="L732">
        <v>1339</v>
      </c>
      <c r="N732">
        <v>1007</v>
      </c>
      <c r="O732" t="s">
        <v>742</v>
      </c>
      <c r="P732" t="s">
        <v>742</v>
      </c>
      <c r="Q732">
        <v>1</v>
      </c>
      <c r="W732">
        <v>0</v>
      </c>
      <c r="X732">
        <v>-1718793076</v>
      </c>
      <c r="Y732">
        <v>0.08</v>
      </c>
      <c r="AA732">
        <v>121.97</v>
      </c>
      <c r="AB732">
        <v>0</v>
      </c>
      <c r="AC732">
        <v>0</v>
      </c>
      <c r="AD732">
        <v>0</v>
      </c>
      <c r="AE732">
        <v>23.41</v>
      </c>
      <c r="AF732">
        <v>0</v>
      </c>
      <c r="AG732">
        <v>0</v>
      </c>
      <c r="AH732">
        <v>0</v>
      </c>
      <c r="AI732">
        <v>5.21</v>
      </c>
      <c r="AJ732">
        <v>1</v>
      </c>
      <c r="AK732">
        <v>1</v>
      </c>
      <c r="AL732">
        <v>1</v>
      </c>
      <c r="AN732">
        <v>0</v>
      </c>
      <c r="AO732">
        <v>1</v>
      </c>
      <c r="AP732">
        <v>0</v>
      </c>
      <c r="AQ732">
        <v>0</v>
      </c>
      <c r="AR732">
        <v>0</v>
      </c>
      <c r="AS732" t="s">
        <v>719</v>
      </c>
      <c r="AT732">
        <v>0.08</v>
      </c>
      <c r="AU732" t="s">
        <v>719</v>
      </c>
      <c r="AV732">
        <v>0</v>
      </c>
      <c r="AW732">
        <v>2</v>
      </c>
      <c r="AX732">
        <v>28926224</v>
      </c>
      <c r="AY732">
        <v>1</v>
      </c>
      <c r="AZ732">
        <v>0</v>
      </c>
      <c r="BA732">
        <v>742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CX732">
        <f>Y732*Source!I157</f>
        <v>9.1999999999999998E-2</v>
      </c>
      <c r="CY732">
        <f t="shared" ref="CY732:CY740" si="177">AA732</f>
        <v>121.97</v>
      </c>
      <c r="CZ732">
        <f t="shared" ref="CZ732:CZ740" si="178">AE732</f>
        <v>23.41</v>
      </c>
      <c r="DA732">
        <f t="shared" ref="DA732:DA740" si="179">AI732</f>
        <v>5.21</v>
      </c>
      <c r="DB732">
        <v>0</v>
      </c>
    </row>
    <row r="733" spans="1:106" x14ac:dyDescent="0.2">
      <c r="A733">
        <f>ROW(Source!A157)</f>
        <v>157</v>
      </c>
      <c r="B733">
        <v>28925308</v>
      </c>
      <c r="C733">
        <v>28926198</v>
      </c>
      <c r="D733">
        <v>28251479</v>
      </c>
      <c r="E733">
        <v>1</v>
      </c>
      <c r="F733">
        <v>1</v>
      </c>
      <c r="G733">
        <v>1</v>
      </c>
      <c r="H733">
        <v>3</v>
      </c>
      <c r="I733" t="s">
        <v>503</v>
      </c>
      <c r="J733" t="s">
        <v>504</v>
      </c>
      <c r="K733" t="s">
        <v>505</v>
      </c>
      <c r="L733">
        <v>1339</v>
      </c>
      <c r="N733">
        <v>1007</v>
      </c>
      <c r="O733" t="s">
        <v>742</v>
      </c>
      <c r="P733" t="s">
        <v>742</v>
      </c>
      <c r="Q733">
        <v>1</v>
      </c>
      <c r="W733">
        <v>0</v>
      </c>
      <c r="X733">
        <v>1597319531</v>
      </c>
      <c r="Y733">
        <v>1.64</v>
      </c>
      <c r="AA733">
        <v>45.8</v>
      </c>
      <c r="AB733">
        <v>0</v>
      </c>
      <c r="AC733">
        <v>0</v>
      </c>
      <c r="AD733">
        <v>0</v>
      </c>
      <c r="AE733">
        <v>8.7899999999999991</v>
      </c>
      <c r="AF733">
        <v>0</v>
      </c>
      <c r="AG733">
        <v>0</v>
      </c>
      <c r="AH733">
        <v>0</v>
      </c>
      <c r="AI733">
        <v>5.21</v>
      </c>
      <c r="AJ733">
        <v>1</v>
      </c>
      <c r="AK733">
        <v>1</v>
      </c>
      <c r="AL733">
        <v>1</v>
      </c>
      <c r="AN733">
        <v>0</v>
      </c>
      <c r="AO733">
        <v>1</v>
      </c>
      <c r="AP733">
        <v>0</v>
      </c>
      <c r="AQ733">
        <v>0</v>
      </c>
      <c r="AR733">
        <v>0</v>
      </c>
      <c r="AS733" t="s">
        <v>719</v>
      </c>
      <c r="AT733">
        <v>1.64</v>
      </c>
      <c r="AU733" t="s">
        <v>719</v>
      </c>
      <c r="AV733">
        <v>0</v>
      </c>
      <c r="AW733">
        <v>2</v>
      </c>
      <c r="AX733">
        <v>28926225</v>
      </c>
      <c r="AY733">
        <v>1</v>
      </c>
      <c r="AZ733">
        <v>0</v>
      </c>
      <c r="BA733">
        <v>743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CX733">
        <f>Y733*Source!I157</f>
        <v>1.8859999999999997</v>
      </c>
      <c r="CY733">
        <f t="shared" si="177"/>
        <v>45.8</v>
      </c>
      <c r="CZ733">
        <f t="shared" si="178"/>
        <v>8.7899999999999991</v>
      </c>
      <c r="DA733">
        <f t="shared" si="179"/>
        <v>5.21</v>
      </c>
      <c r="DB733">
        <v>0</v>
      </c>
    </row>
    <row r="734" spans="1:106" x14ac:dyDescent="0.2">
      <c r="A734">
        <f>ROW(Source!A157)</f>
        <v>157</v>
      </c>
      <c r="B734">
        <v>28925308</v>
      </c>
      <c r="C734">
        <v>28926198</v>
      </c>
      <c r="D734">
        <v>28251486</v>
      </c>
      <c r="E734">
        <v>1</v>
      </c>
      <c r="F734">
        <v>1</v>
      </c>
      <c r="G734">
        <v>1</v>
      </c>
      <c r="H734">
        <v>3</v>
      </c>
      <c r="I734" t="s">
        <v>506</v>
      </c>
      <c r="J734" t="s">
        <v>507</v>
      </c>
      <c r="K734" t="s">
        <v>508</v>
      </c>
      <c r="L734">
        <v>1346</v>
      </c>
      <c r="N734">
        <v>1009</v>
      </c>
      <c r="O734" t="s">
        <v>509</v>
      </c>
      <c r="P734" t="s">
        <v>509</v>
      </c>
      <c r="Q734">
        <v>1</v>
      </c>
      <c r="W734">
        <v>0</v>
      </c>
      <c r="X734">
        <v>-1411127917</v>
      </c>
      <c r="Y734">
        <v>0.47</v>
      </c>
      <c r="AA734">
        <v>23.29</v>
      </c>
      <c r="AB734">
        <v>0</v>
      </c>
      <c r="AC734">
        <v>0</v>
      </c>
      <c r="AD734">
        <v>0</v>
      </c>
      <c r="AE734">
        <v>4.47</v>
      </c>
      <c r="AF734">
        <v>0</v>
      </c>
      <c r="AG734">
        <v>0</v>
      </c>
      <c r="AH734">
        <v>0</v>
      </c>
      <c r="AI734">
        <v>5.21</v>
      </c>
      <c r="AJ734">
        <v>1</v>
      </c>
      <c r="AK734">
        <v>1</v>
      </c>
      <c r="AL734">
        <v>1</v>
      </c>
      <c r="AN734">
        <v>0</v>
      </c>
      <c r="AO734">
        <v>1</v>
      </c>
      <c r="AP734">
        <v>0</v>
      </c>
      <c r="AQ734">
        <v>0</v>
      </c>
      <c r="AR734">
        <v>0</v>
      </c>
      <c r="AS734" t="s">
        <v>719</v>
      </c>
      <c r="AT734">
        <v>0.47</v>
      </c>
      <c r="AU734" t="s">
        <v>719</v>
      </c>
      <c r="AV734">
        <v>0</v>
      </c>
      <c r="AW734">
        <v>2</v>
      </c>
      <c r="AX734">
        <v>28926226</v>
      </c>
      <c r="AY734">
        <v>1</v>
      </c>
      <c r="AZ734">
        <v>0</v>
      </c>
      <c r="BA734">
        <v>744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CX734">
        <f>Y734*Source!I157</f>
        <v>0.54049999999999998</v>
      </c>
      <c r="CY734">
        <f t="shared" si="177"/>
        <v>23.29</v>
      </c>
      <c r="CZ734">
        <f t="shared" si="178"/>
        <v>4.47</v>
      </c>
      <c r="DA734">
        <f t="shared" si="179"/>
        <v>5.21</v>
      </c>
      <c r="DB734">
        <v>0</v>
      </c>
    </row>
    <row r="735" spans="1:106" x14ac:dyDescent="0.2">
      <c r="A735">
        <f>ROW(Source!A157)</f>
        <v>157</v>
      </c>
      <c r="B735">
        <v>28925308</v>
      </c>
      <c r="C735">
        <v>28926198</v>
      </c>
      <c r="D735">
        <v>28254721</v>
      </c>
      <c r="E735">
        <v>1</v>
      </c>
      <c r="F735">
        <v>1</v>
      </c>
      <c r="G735">
        <v>1</v>
      </c>
      <c r="H735">
        <v>3</v>
      </c>
      <c r="I735" t="s">
        <v>510</v>
      </c>
      <c r="J735" t="s">
        <v>511</v>
      </c>
      <c r="K735" t="s">
        <v>512</v>
      </c>
      <c r="L735">
        <v>1348</v>
      </c>
      <c r="N735">
        <v>1009</v>
      </c>
      <c r="O735" t="s">
        <v>61</v>
      </c>
      <c r="P735" t="s">
        <v>61</v>
      </c>
      <c r="Q735">
        <v>1000</v>
      </c>
      <c r="W735">
        <v>0</v>
      </c>
      <c r="X735">
        <v>-1204589871</v>
      </c>
      <c r="Y735">
        <v>1.24E-3</v>
      </c>
      <c r="AA735">
        <v>66815.539999999994</v>
      </c>
      <c r="AB735">
        <v>0</v>
      </c>
      <c r="AC735">
        <v>0</v>
      </c>
      <c r="AD735">
        <v>0</v>
      </c>
      <c r="AE735">
        <v>12824.48</v>
      </c>
      <c r="AF735">
        <v>0</v>
      </c>
      <c r="AG735">
        <v>0</v>
      </c>
      <c r="AH735">
        <v>0</v>
      </c>
      <c r="AI735">
        <v>5.21</v>
      </c>
      <c r="AJ735">
        <v>1</v>
      </c>
      <c r="AK735">
        <v>1</v>
      </c>
      <c r="AL735">
        <v>1</v>
      </c>
      <c r="AN735">
        <v>0</v>
      </c>
      <c r="AO735">
        <v>1</v>
      </c>
      <c r="AP735">
        <v>0</v>
      </c>
      <c r="AQ735">
        <v>0</v>
      </c>
      <c r="AR735">
        <v>0</v>
      </c>
      <c r="AS735" t="s">
        <v>719</v>
      </c>
      <c r="AT735">
        <v>1.24E-3</v>
      </c>
      <c r="AU735" t="s">
        <v>719</v>
      </c>
      <c r="AV735">
        <v>0</v>
      </c>
      <c r="AW735">
        <v>2</v>
      </c>
      <c r="AX735">
        <v>28926227</v>
      </c>
      <c r="AY735">
        <v>1</v>
      </c>
      <c r="AZ735">
        <v>0</v>
      </c>
      <c r="BA735">
        <v>745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X735">
        <f>Y735*Source!I157</f>
        <v>1.426E-3</v>
      </c>
      <c r="CY735">
        <f t="shared" si="177"/>
        <v>66815.539999999994</v>
      </c>
      <c r="CZ735">
        <f t="shared" si="178"/>
        <v>12824.48</v>
      </c>
      <c r="DA735">
        <f t="shared" si="179"/>
        <v>5.21</v>
      </c>
      <c r="DB735">
        <v>0</v>
      </c>
    </row>
    <row r="736" spans="1:106" x14ac:dyDescent="0.2">
      <c r="A736">
        <f>ROW(Source!A157)</f>
        <v>157</v>
      </c>
      <c r="B736">
        <v>28925308</v>
      </c>
      <c r="C736">
        <v>28926198</v>
      </c>
      <c r="D736">
        <v>28276411</v>
      </c>
      <c r="E736">
        <v>1</v>
      </c>
      <c r="F736">
        <v>1</v>
      </c>
      <c r="G736">
        <v>1</v>
      </c>
      <c r="H736">
        <v>3</v>
      </c>
      <c r="I736" t="s">
        <v>513</v>
      </c>
      <c r="J736" t="s">
        <v>514</v>
      </c>
      <c r="K736" t="s">
        <v>515</v>
      </c>
      <c r="L736">
        <v>1348</v>
      </c>
      <c r="N736">
        <v>1009</v>
      </c>
      <c r="O736" t="s">
        <v>61</v>
      </c>
      <c r="P736" t="s">
        <v>61</v>
      </c>
      <c r="Q736">
        <v>1000</v>
      </c>
      <c r="W736">
        <v>0</v>
      </c>
      <c r="X736">
        <v>-1377340231</v>
      </c>
      <c r="Y736">
        <v>0.01</v>
      </c>
      <c r="AA736">
        <v>53016.07</v>
      </c>
      <c r="AB736">
        <v>0</v>
      </c>
      <c r="AC736">
        <v>0</v>
      </c>
      <c r="AD736">
        <v>0</v>
      </c>
      <c r="AE736">
        <v>10175.83</v>
      </c>
      <c r="AF736">
        <v>0</v>
      </c>
      <c r="AG736">
        <v>0</v>
      </c>
      <c r="AH736">
        <v>0</v>
      </c>
      <c r="AI736">
        <v>5.21</v>
      </c>
      <c r="AJ736">
        <v>1</v>
      </c>
      <c r="AK736">
        <v>1</v>
      </c>
      <c r="AL736">
        <v>1</v>
      </c>
      <c r="AN736">
        <v>0</v>
      </c>
      <c r="AO736">
        <v>1</v>
      </c>
      <c r="AP736">
        <v>0</v>
      </c>
      <c r="AQ736">
        <v>0</v>
      </c>
      <c r="AR736">
        <v>0</v>
      </c>
      <c r="AS736" t="s">
        <v>719</v>
      </c>
      <c r="AT736">
        <v>0.01</v>
      </c>
      <c r="AU736" t="s">
        <v>719</v>
      </c>
      <c r="AV736">
        <v>0</v>
      </c>
      <c r="AW736">
        <v>2</v>
      </c>
      <c r="AX736">
        <v>28926228</v>
      </c>
      <c r="AY736">
        <v>1</v>
      </c>
      <c r="AZ736">
        <v>0</v>
      </c>
      <c r="BA736">
        <v>746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CX736">
        <f>Y736*Source!I157</f>
        <v>1.15E-2</v>
      </c>
      <c r="CY736">
        <f t="shared" si="177"/>
        <v>53016.07</v>
      </c>
      <c r="CZ736">
        <f t="shared" si="178"/>
        <v>10175.83</v>
      </c>
      <c r="DA736">
        <f t="shared" si="179"/>
        <v>5.21</v>
      </c>
      <c r="DB736">
        <v>0</v>
      </c>
    </row>
    <row r="737" spans="1:106" x14ac:dyDescent="0.2">
      <c r="A737">
        <f>ROW(Source!A157)</f>
        <v>157</v>
      </c>
      <c r="B737">
        <v>28925308</v>
      </c>
      <c r="C737">
        <v>28926198</v>
      </c>
      <c r="D737">
        <v>28279355</v>
      </c>
      <c r="E737">
        <v>1</v>
      </c>
      <c r="F737">
        <v>1</v>
      </c>
      <c r="G737">
        <v>1</v>
      </c>
      <c r="H737">
        <v>3</v>
      </c>
      <c r="I737" t="s">
        <v>516</v>
      </c>
      <c r="J737" t="s">
        <v>517</v>
      </c>
      <c r="K737" t="s">
        <v>526</v>
      </c>
      <c r="L737">
        <v>1348</v>
      </c>
      <c r="N737">
        <v>1009</v>
      </c>
      <c r="O737" t="s">
        <v>61</v>
      </c>
      <c r="P737" t="s">
        <v>61</v>
      </c>
      <c r="Q737">
        <v>1000</v>
      </c>
      <c r="W737">
        <v>0</v>
      </c>
      <c r="X737">
        <v>-1448781914</v>
      </c>
      <c r="Y737">
        <v>0.01</v>
      </c>
      <c r="AA737">
        <v>38757.61</v>
      </c>
      <c r="AB737">
        <v>0</v>
      </c>
      <c r="AC737">
        <v>0</v>
      </c>
      <c r="AD737">
        <v>0</v>
      </c>
      <c r="AE737">
        <v>7439.08</v>
      </c>
      <c r="AF737">
        <v>0</v>
      </c>
      <c r="AG737">
        <v>0</v>
      </c>
      <c r="AH737">
        <v>0</v>
      </c>
      <c r="AI737">
        <v>5.21</v>
      </c>
      <c r="AJ737">
        <v>1</v>
      </c>
      <c r="AK737">
        <v>1</v>
      </c>
      <c r="AL737">
        <v>1</v>
      </c>
      <c r="AN737">
        <v>0</v>
      </c>
      <c r="AO737">
        <v>1</v>
      </c>
      <c r="AP737">
        <v>0</v>
      </c>
      <c r="AQ737">
        <v>0</v>
      </c>
      <c r="AR737">
        <v>0</v>
      </c>
      <c r="AS737" t="s">
        <v>719</v>
      </c>
      <c r="AT737">
        <v>0.01</v>
      </c>
      <c r="AU737" t="s">
        <v>719</v>
      </c>
      <c r="AV737">
        <v>0</v>
      </c>
      <c r="AW737">
        <v>2</v>
      </c>
      <c r="AX737">
        <v>28926229</v>
      </c>
      <c r="AY737">
        <v>1</v>
      </c>
      <c r="AZ737">
        <v>0</v>
      </c>
      <c r="BA737">
        <v>747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0</v>
      </c>
      <c r="BN737">
        <v>0</v>
      </c>
      <c r="BO737">
        <v>0</v>
      </c>
      <c r="BP737">
        <v>0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CX737">
        <f>Y737*Source!I157</f>
        <v>1.15E-2</v>
      </c>
      <c r="CY737">
        <f t="shared" si="177"/>
        <v>38757.61</v>
      </c>
      <c r="CZ737">
        <f t="shared" si="178"/>
        <v>7439.08</v>
      </c>
      <c r="DA737">
        <f t="shared" si="179"/>
        <v>5.21</v>
      </c>
      <c r="DB737">
        <v>0</v>
      </c>
    </row>
    <row r="738" spans="1:106" x14ac:dyDescent="0.2">
      <c r="A738">
        <f>ROW(Source!A157)</f>
        <v>157</v>
      </c>
      <c r="B738">
        <v>28925308</v>
      </c>
      <c r="C738">
        <v>28926198</v>
      </c>
      <c r="D738">
        <v>28279427</v>
      </c>
      <c r="E738">
        <v>1</v>
      </c>
      <c r="F738">
        <v>1</v>
      </c>
      <c r="G738">
        <v>1</v>
      </c>
      <c r="H738">
        <v>3</v>
      </c>
      <c r="I738" t="s">
        <v>527</v>
      </c>
      <c r="J738" t="s">
        <v>528</v>
      </c>
      <c r="K738" t="s">
        <v>529</v>
      </c>
      <c r="L738">
        <v>1348</v>
      </c>
      <c r="N738">
        <v>1009</v>
      </c>
      <c r="O738" t="s">
        <v>61</v>
      </c>
      <c r="P738" t="s">
        <v>61</v>
      </c>
      <c r="Q738">
        <v>1000</v>
      </c>
      <c r="W738">
        <v>0</v>
      </c>
      <c r="X738">
        <v>-1728450025</v>
      </c>
      <c r="Y738">
        <v>0.01</v>
      </c>
      <c r="AA738">
        <v>27837.55</v>
      </c>
      <c r="AB738">
        <v>0</v>
      </c>
      <c r="AC738">
        <v>0</v>
      </c>
      <c r="AD738">
        <v>0</v>
      </c>
      <c r="AE738">
        <v>5343.1</v>
      </c>
      <c r="AF738">
        <v>0</v>
      </c>
      <c r="AG738">
        <v>0</v>
      </c>
      <c r="AH738">
        <v>0</v>
      </c>
      <c r="AI738">
        <v>5.21</v>
      </c>
      <c r="AJ738">
        <v>1</v>
      </c>
      <c r="AK738">
        <v>1</v>
      </c>
      <c r="AL738">
        <v>1</v>
      </c>
      <c r="AN738">
        <v>0</v>
      </c>
      <c r="AO738">
        <v>1</v>
      </c>
      <c r="AP738">
        <v>0</v>
      </c>
      <c r="AQ738">
        <v>0</v>
      </c>
      <c r="AR738">
        <v>0</v>
      </c>
      <c r="AS738" t="s">
        <v>719</v>
      </c>
      <c r="AT738">
        <v>0.01</v>
      </c>
      <c r="AU738" t="s">
        <v>719</v>
      </c>
      <c r="AV738">
        <v>0</v>
      </c>
      <c r="AW738">
        <v>2</v>
      </c>
      <c r="AX738">
        <v>28926230</v>
      </c>
      <c r="AY738">
        <v>1</v>
      </c>
      <c r="AZ738">
        <v>0</v>
      </c>
      <c r="BA738">
        <v>748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CX738">
        <f>Y738*Source!I157</f>
        <v>1.15E-2</v>
      </c>
      <c r="CY738">
        <f t="shared" si="177"/>
        <v>27837.55</v>
      </c>
      <c r="CZ738">
        <f t="shared" si="178"/>
        <v>5343.1</v>
      </c>
      <c r="DA738">
        <f t="shared" si="179"/>
        <v>5.21</v>
      </c>
      <c r="DB738">
        <v>0</v>
      </c>
    </row>
    <row r="739" spans="1:106" x14ac:dyDescent="0.2">
      <c r="A739">
        <f>ROW(Source!A157)</f>
        <v>157</v>
      </c>
      <c r="B739">
        <v>28925308</v>
      </c>
      <c r="C739">
        <v>28926198</v>
      </c>
      <c r="D739">
        <v>28324742</v>
      </c>
      <c r="E739">
        <v>1</v>
      </c>
      <c r="F739">
        <v>1</v>
      </c>
      <c r="G739">
        <v>1</v>
      </c>
      <c r="H739">
        <v>3</v>
      </c>
      <c r="I739" t="s">
        <v>530</v>
      </c>
      <c r="J739" t="s">
        <v>531</v>
      </c>
      <c r="K739" t="s">
        <v>532</v>
      </c>
      <c r="L739">
        <v>1354</v>
      </c>
      <c r="N739">
        <v>1010</v>
      </c>
      <c r="O739" t="s">
        <v>106</v>
      </c>
      <c r="P739" t="s">
        <v>106</v>
      </c>
      <c r="Q739">
        <v>1</v>
      </c>
      <c r="W739">
        <v>0</v>
      </c>
      <c r="X739">
        <v>576468319</v>
      </c>
      <c r="Y739">
        <v>9</v>
      </c>
      <c r="AA739">
        <v>265.35000000000002</v>
      </c>
      <c r="AB739">
        <v>0</v>
      </c>
      <c r="AC739">
        <v>0</v>
      </c>
      <c r="AD739">
        <v>0</v>
      </c>
      <c r="AE739">
        <v>50.93</v>
      </c>
      <c r="AF739">
        <v>0</v>
      </c>
      <c r="AG739">
        <v>0</v>
      </c>
      <c r="AH739">
        <v>0</v>
      </c>
      <c r="AI739">
        <v>5.21</v>
      </c>
      <c r="AJ739">
        <v>1</v>
      </c>
      <c r="AK739">
        <v>1</v>
      </c>
      <c r="AL739">
        <v>1</v>
      </c>
      <c r="AN739">
        <v>0</v>
      </c>
      <c r="AO739">
        <v>1</v>
      </c>
      <c r="AP739">
        <v>0</v>
      </c>
      <c r="AQ739">
        <v>0</v>
      </c>
      <c r="AR739">
        <v>0</v>
      </c>
      <c r="AS739" t="s">
        <v>719</v>
      </c>
      <c r="AT739">
        <v>9</v>
      </c>
      <c r="AU739" t="s">
        <v>719</v>
      </c>
      <c r="AV739">
        <v>0</v>
      </c>
      <c r="AW739">
        <v>2</v>
      </c>
      <c r="AX739">
        <v>28926231</v>
      </c>
      <c r="AY739">
        <v>1</v>
      </c>
      <c r="AZ739">
        <v>0</v>
      </c>
      <c r="BA739">
        <v>749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CX739">
        <f>Y739*Source!I157</f>
        <v>10.35</v>
      </c>
      <c r="CY739">
        <f t="shared" si="177"/>
        <v>265.35000000000002</v>
      </c>
      <c r="CZ739">
        <f t="shared" si="178"/>
        <v>50.93</v>
      </c>
      <c r="DA739">
        <f t="shared" si="179"/>
        <v>5.21</v>
      </c>
      <c r="DB739">
        <v>0</v>
      </c>
    </row>
    <row r="740" spans="1:106" x14ac:dyDescent="0.2">
      <c r="A740">
        <f>ROW(Source!A157)</f>
        <v>157</v>
      </c>
      <c r="B740">
        <v>28925308</v>
      </c>
      <c r="C740">
        <v>28926198</v>
      </c>
      <c r="D740">
        <v>28247531</v>
      </c>
      <c r="E740">
        <v>21</v>
      </c>
      <c r="F740">
        <v>1</v>
      </c>
      <c r="G740">
        <v>1</v>
      </c>
      <c r="H740">
        <v>3</v>
      </c>
      <c r="I740" t="s">
        <v>533</v>
      </c>
      <c r="J740" t="s">
        <v>719</v>
      </c>
      <c r="K740" t="s">
        <v>534</v>
      </c>
      <c r="L740">
        <v>1374</v>
      </c>
      <c r="N740">
        <v>1013</v>
      </c>
      <c r="O740" t="s">
        <v>535</v>
      </c>
      <c r="P740" t="s">
        <v>535</v>
      </c>
      <c r="Q740">
        <v>1</v>
      </c>
      <c r="W740">
        <v>0</v>
      </c>
      <c r="X740">
        <v>-1731369543</v>
      </c>
      <c r="Y740">
        <v>3.18</v>
      </c>
      <c r="AA740">
        <v>1</v>
      </c>
      <c r="AB740">
        <v>0</v>
      </c>
      <c r="AC740">
        <v>0</v>
      </c>
      <c r="AD740">
        <v>0</v>
      </c>
      <c r="AE740">
        <v>1</v>
      </c>
      <c r="AF740">
        <v>0</v>
      </c>
      <c r="AG740">
        <v>0</v>
      </c>
      <c r="AH740">
        <v>0</v>
      </c>
      <c r="AI740">
        <v>1</v>
      </c>
      <c r="AJ740">
        <v>1</v>
      </c>
      <c r="AK740">
        <v>1</v>
      </c>
      <c r="AL740">
        <v>1</v>
      </c>
      <c r="AN740">
        <v>0</v>
      </c>
      <c r="AO740">
        <v>1</v>
      </c>
      <c r="AP740">
        <v>0</v>
      </c>
      <c r="AQ740">
        <v>0</v>
      </c>
      <c r="AR740">
        <v>0</v>
      </c>
      <c r="AS740" t="s">
        <v>719</v>
      </c>
      <c r="AT740">
        <v>3.18</v>
      </c>
      <c r="AU740" t="s">
        <v>719</v>
      </c>
      <c r="AV740">
        <v>0</v>
      </c>
      <c r="AW740">
        <v>2</v>
      </c>
      <c r="AX740">
        <v>28926232</v>
      </c>
      <c r="AY740">
        <v>1</v>
      </c>
      <c r="AZ740">
        <v>0</v>
      </c>
      <c r="BA740">
        <v>750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CX740">
        <f>Y740*Source!I157</f>
        <v>3.657</v>
      </c>
      <c r="CY740">
        <f t="shared" si="177"/>
        <v>1</v>
      </c>
      <c r="CZ740">
        <f t="shared" si="178"/>
        <v>1</v>
      </c>
      <c r="DA740">
        <f t="shared" si="179"/>
        <v>1</v>
      </c>
      <c r="DB740">
        <v>0</v>
      </c>
    </row>
    <row r="741" spans="1:106" x14ac:dyDescent="0.2">
      <c r="A741">
        <f>ROW(Source!A158)</f>
        <v>158</v>
      </c>
      <c r="B741">
        <v>28925307</v>
      </c>
      <c r="C741">
        <v>28926233</v>
      </c>
      <c r="D741">
        <v>28425676</v>
      </c>
      <c r="E741">
        <v>1</v>
      </c>
      <c r="F741">
        <v>1</v>
      </c>
      <c r="G741">
        <v>1</v>
      </c>
      <c r="H741">
        <v>1</v>
      </c>
      <c r="I741" t="s">
        <v>536</v>
      </c>
      <c r="J741" t="s">
        <v>719</v>
      </c>
      <c r="K741" t="s">
        <v>537</v>
      </c>
      <c r="L741">
        <v>1191</v>
      </c>
      <c r="N741">
        <v>1013</v>
      </c>
      <c r="O741" t="s">
        <v>360</v>
      </c>
      <c r="P741" t="s">
        <v>360</v>
      </c>
      <c r="Q741">
        <v>1</v>
      </c>
      <c r="W741">
        <v>0</v>
      </c>
      <c r="X741">
        <v>-1853062777</v>
      </c>
      <c r="Y741">
        <v>22.2</v>
      </c>
      <c r="AA741">
        <v>0</v>
      </c>
      <c r="AB741">
        <v>0</v>
      </c>
      <c r="AC741">
        <v>0</v>
      </c>
      <c r="AD741">
        <v>8.59</v>
      </c>
      <c r="AE741">
        <v>0</v>
      </c>
      <c r="AF741">
        <v>0</v>
      </c>
      <c r="AG741">
        <v>0</v>
      </c>
      <c r="AH741">
        <v>8.59</v>
      </c>
      <c r="AI741">
        <v>1</v>
      </c>
      <c r="AJ741">
        <v>1</v>
      </c>
      <c r="AK741">
        <v>1</v>
      </c>
      <c r="AL741">
        <v>1</v>
      </c>
      <c r="AN741">
        <v>0</v>
      </c>
      <c r="AO741">
        <v>1</v>
      </c>
      <c r="AP741">
        <v>1</v>
      </c>
      <c r="AQ741">
        <v>0</v>
      </c>
      <c r="AR741">
        <v>0</v>
      </c>
      <c r="AS741" t="s">
        <v>719</v>
      </c>
      <c r="AT741">
        <v>18.5</v>
      </c>
      <c r="AU741" t="s">
        <v>744</v>
      </c>
      <c r="AV741">
        <v>1</v>
      </c>
      <c r="AW741">
        <v>2</v>
      </c>
      <c r="AX741">
        <v>28926251</v>
      </c>
      <c r="AY741">
        <v>1</v>
      </c>
      <c r="AZ741">
        <v>0</v>
      </c>
      <c r="BA741">
        <v>751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CX741">
        <f>Y741*Source!I158</f>
        <v>33.299999999999997</v>
      </c>
      <c r="CY741">
        <f>AD741</f>
        <v>8.59</v>
      </c>
      <c r="CZ741">
        <f>AH741</f>
        <v>8.59</v>
      </c>
      <c r="DA741">
        <f>AL741</f>
        <v>1</v>
      </c>
      <c r="DB741">
        <v>0</v>
      </c>
    </row>
    <row r="742" spans="1:106" x14ac:dyDescent="0.2">
      <c r="A742">
        <f>ROW(Source!A158)</f>
        <v>158</v>
      </c>
      <c r="B742">
        <v>28925307</v>
      </c>
      <c r="C742">
        <v>28926233</v>
      </c>
      <c r="D742">
        <v>28419515</v>
      </c>
      <c r="E742">
        <v>1</v>
      </c>
      <c r="F742">
        <v>1</v>
      </c>
      <c r="G742">
        <v>1</v>
      </c>
      <c r="H742">
        <v>1</v>
      </c>
      <c r="I742" t="s">
        <v>361</v>
      </c>
      <c r="J742" t="s">
        <v>719</v>
      </c>
      <c r="K742" t="s">
        <v>362</v>
      </c>
      <c r="L742">
        <v>1191</v>
      </c>
      <c r="N742">
        <v>1013</v>
      </c>
      <c r="O742" t="s">
        <v>360</v>
      </c>
      <c r="P742" t="s">
        <v>360</v>
      </c>
      <c r="Q742">
        <v>1</v>
      </c>
      <c r="W742">
        <v>0</v>
      </c>
      <c r="X742">
        <v>-383101862</v>
      </c>
      <c r="Y742">
        <v>2.95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1</v>
      </c>
      <c r="AJ742">
        <v>1</v>
      </c>
      <c r="AK742">
        <v>1</v>
      </c>
      <c r="AL742">
        <v>1</v>
      </c>
      <c r="AN742">
        <v>0</v>
      </c>
      <c r="AO742">
        <v>1</v>
      </c>
      <c r="AP742">
        <v>0</v>
      </c>
      <c r="AQ742">
        <v>0</v>
      </c>
      <c r="AR742">
        <v>0</v>
      </c>
      <c r="AS742" t="s">
        <v>719</v>
      </c>
      <c r="AT742">
        <v>2.95</v>
      </c>
      <c r="AU742" t="s">
        <v>719</v>
      </c>
      <c r="AV742">
        <v>2</v>
      </c>
      <c r="AW742">
        <v>2</v>
      </c>
      <c r="AX742">
        <v>28926252</v>
      </c>
      <c r="AY742">
        <v>1</v>
      </c>
      <c r="AZ742">
        <v>2048</v>
      </c>
      <c r="BA742">
        <v>752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CX742">
        <f>Y742*Source!I158</f>
        <v>4.4250000000000007</v>
      </c>
      <c r="CY742">
        <f>AD742</f>
        <v>0</v>
      </c>
      <c r="CZ742">
        <f>AH742</f>
        <v>0</v>
      </c>
      <c r="DA742">
        <f>AL742</f>
        <v>1</v>
      </c>
      <c r="DB742">
        <v>0</v>
      </c>
    </row>
    <row r="743" spans="1:106" x14ac:dyDescent="0.2">
      <c r="A743">
        <f>ROW(Source!A158)</f>
        <v>158</v>
      </c>
      <c r="B743">
        <v>28925307</v>
      </c>
      <c r="C743">
        <v>28926233</v>
      </c>
      <c r="D743">
        <v>28336687</v>
      </c>
      <c r="E743">
        <v>1</v>
      </c>
      <c r="F743">
        <v>1</v>
      </c>
      <c r="G743">
        <v>1</v>
      </c>
      <c r="H743">
        <v>2</v>
      </c>
      <c r="I743" t="s">
        <v>479</v>
      </c>
      <c r="J743" t="s">
        <v>480</v>
      </c>
      <c r="K743" t="s">
        <v>481</v>
      </c>
      <c r="L743">
        <v>1368</v>
      </c>
      <c r="N743">
        <v>1011</v>
      </c>
      <c r="O743" t="s">
        <v>366</v>
      </c>
      <c r="P743" t="s">
        <v>366</v>
      </c>
      <c r="Q743">
        <v>1</v>
      </c>
      <c r="W743">
        <v>0</v>
      </c>
      <c r="X743">
        <v>1922779253</v>
      </c>
      <c r="Y743">
        <v>3.2759999999999998</v>
      </c>
      <c r="AA743">
        <v>0</v>
      </c>
      <c r="AB743">
        <v>113.19</v>
      </c>
      <c r="AC743">
        <v>11.84</v>
      </c>
      <c r="AD743">
        <v>0</v>
      </c>
      <c r="AE743">
        <v>0</v>
      </c>
      <c r="AF743">
        <v>113.19</v>
      </c>
      <c r="AG743">
        <v>11.84</v>
      </c>
      <c r="AH743">
        <v>0</v>
      </c>
      <c r="AI743">
        <v>1</v>
      </c>
      <c r="AJ743">
        <v>1</v>
      </c>
      <c r="AK743">
        <v>1</v>
      </c>
      <c r="AL743">
        <v>1</v>
      </c>
      <c r="AN743">
        <v>0</v>
      </c>
      <c r="AO743">
        <v>1</v>
      </c>
      <c r="AP743">
        <v>1</v>
      </c>
      <c r="AQ743">
        <v>0</v>
      </c>
      <c r="AR743">
        <v>0</v>
      </c>
      <c r="AS743" t="s">
        <v>719</v>
      </c>
      <c r="AT743">
        <v>2.73</v>
      </c>
      <c r="AU743" t="s">
        <v>744</v>
      </c>
      <c r="AV743">
        <v>0</v>
      </c>
      <c r="AW743">
        <v>2</v>
      </c>
      <c r="AX743">
        <v>28926253</v>
      </c>
      <c r="AY743">
        <v>1</v>
      </c>
      <c r="AZ743">
        <v>0</v>
      </c>
      <c r="BA743">
        <v>753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CX743">
        <f>Y743*Source!I158</f>
        <v>4.9139999999999997</v>
      </c>
      <c r="CY743">
        <f t="shared" ref="CY743:CY748" si="180">AB743</f>
        <v>113.19</v>
      </c>
      <c r="CZ743">
        <f t="shared" ref="CZ743:CZ748" si="181">AF743</f>
        <v>113.19</v>
      </c>
      <c r="DA743">
        <f t="shared" ref="DA743:DA748" si="182">AJ743</f>
        <v>1</v>
      </c>
      <c r="DB743">
        <v>0</v>
      </c>
    </row>
    <row r="744" spans="1:106" x14ac:dyDescent="0.2">
      <c r="A744">
        <f>ROW(Source!A158)</f>
        <v>158</v>
      </c>
      <c r="B744">
        <v>28925307</v>
      </c>
      <c r="C744">
        <v>28926233</v>
      </c>
      <c r="D744">
        <v>28337857</v>
      </c>
      <c r="E744">
        <v>1</v>
      </c>
      <c r="F744">
        <v>1</v>
      </c>
      <c r="G744">
        <v>1</v>
      </c>
      <c r="H744">
        <v>2</v>
      </c>
      <c r="I744" t="s">
        <v>488</v>
      </c>
      <c r="J744" t="s">
        <v>489</v>
      </c>
      <c r="K744" t="s">
        <v>490</v>
      </c>
      <c r="L744">
        <v>1368</v>
      </c>
      <c r="N744">
        <v>1011</v>
      </c>
      <c r="O744" t="s">
        <v>366</v>
      </c>
      <c r="P744" t="s">
        <v>366</v>
      </c>
      <c r="Q744">
        <v>1</v>
      </c>
      <c r="W744">
        <v>0</v>
      </c>
      <c r="X744">
        <v>-2019686133</v>
      </c>
      <c r="Y744">
        <v>0.18</v>
      </c>
      <c r="AA744">
        <v>0</v>
      </c>
      <c r="AB744">
        <v>127.86</v>
      </c>
      <c r="AC744">
        <v>11.84</v>
      </c>
      <c r="AD744">
        <v>0</v>
      </c>
      <c r="AE744">
        <v>0</v>
      </c>
      <c r="AF744">
        <v>127.86</v>
      </c>
      <c r="AG744">
        <v>11.84</v>
      </c>
      <c r="AH744">
        <v>0</v>
      </c>
      <c r="AI744">
        <v>1</v>
      </c>
      <c r="AJ744">
        <v>1</v>
      </c>
      <c r="AK744">
        <v>1</v>
      </c>
      <c r="AL744">
        <v>1</v>
      </c>
      <c r="AN744">
        <v>0</v>
      </c>
      <c r="AO744">
        <v>1</v>
      </c>
      <c r="AP744">
        <v>1</v>
      </c>
      <c r="AQ744">
        <v>0</v>
      </c>
      <c r="AR744">
        <v>0</v>
      </c>
      <c r="AS744" t="s">
        <v>719</v>
      </c>
      <c r="AT744">
        <v>0.15</v>
      </c>
      <c r="AU744" t="s">
        <v>744</v>
      </c>
      <c r="AV744">
        <v>0</v>
      </c>
      <c r="AW744">
        <v>2</v>
      </c>
      <c r="AX744">
        <v>28926254</v>
      </c>
      <c r="AY744">
        <v>1</v>
      </c>
      <c r="AZ744">
        <v>0</v>
      </c>
      <c r="BA744">
        <v>754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CX744">
        <f>Y744*Source!I158</f>
        <v>0.27</v>
      </c>
      <c r="CY744">
        <f t="shared" si="180"/>
        <v>127.86</v>
      </c>
      <c r="CZ744">
        <f t="shared" si="181"/>
        <v>127.86</v>
      </c>
      <c r="DA744">
        <f t="shared" si="182"/>
        <v>1</v>
      </c>
      <c r="DB744">
        <v>0</v>
      </c>
    </row>
    <row r="745" spans="1:106" x14ac:dyDescent="0.2">
      <c r="A745">
        <f>ROW(Source!A158)</f>
        <v>158</v>
      </c>
      <c r="B745">
        <v>28925307</v>
      </c>
      <c r="C745">
        <v>28926233</v>
      </c>
      <c r="D745">
        <v>28337866</v>
      </c>
      <c r="E745">
        <v>1</v>
      </c>
      <c r="F745">
        <v>1</v>
      </c>
      <c r="G745">
        <v>1</v>
      </c>
      <c r="H745">
        <v>2</v>
      </c>
      <c r="I745" t="s">
        <v>491</v>
      </c>
      <c r="J745" t="s">
        <v>492</v>
      </c>
      <c r="K745" t="s">
        <v>493</v>
      </c>
      <c r="L745">
        <v>1368</v>
      </c>
      <c r="N745">
        <v>1011</v>
      </c>
      <c r="O745" t="s">
        <v>366</v>
      </c>
      <c r="P745" t="s">
        <v>366</v>
      </c>
      <c r="Q745">
        <v>1</v>
      </c>
      <c r="W745">
        <v>0</v>
      </c>
      <c r="X745">
        <v>1232549298</v>
      </c>
      <c r="Y745">
        <v>0.18</v>
      </c>
      <c r="AA745">
        <v>0</v>
      </c>
      <c r="AB745">
        <v>12</v>
      </c>
      <c r="AC745">
        <v>0</v>
      </c>
      <c r="AD745">
        <v>0</v>
      </c>
      <c r="AE745">
        <v>0</v>
      </c>
      <c r="AF745">
        <v>12</v>
      </c>
      <c r="AG745">
        <v>0</v>
      </c>
      <c r="AH745">
        <v>0</v>
      </c>
      <c r="AI745">
        <v>1</v>
      </c>
      <c r="AJ745">
        <v>1</v>
      </c>
      <c r="AK745">
        <v>1</v>
      </c>
      <c r="AL745">
        <v>1</v>
      </c>
      <c r="AN745">
        <v>0</v>
      </c>
      <c r="AO745">
        <v>1</v>
      </c>
      <c r="AP745">
        <v>1</v>
      </c>
      <c r="AQ745">
        <v>0</v>
      </c>
      <c r="AR745">
        <v>0</v>
      </c>
      <c r="AS745" t="s">
        <v>719</v>
      </c>
      <c r="AT745">
        <v>0.15</v>
      </c>
      <c r="AU745" t="s">
        <v>744</v>
      </c>
      <c r="AV745">
        <v>0</v>
      </c>
      <c r="AW745">
        <v>2</v>
      </c>
      <c r="AX745">
        <v>28926255</v>
      </c>
      <c r="AY745">
        <v>1</v>
      </c>
      <c r="AZ745">
        <v>0</v>
      </c>
      <c r="BA745">
        <v>755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CX745">
        <f>Y745*Source!I158</f>
        <v>0.27</v>
      </c>
      <c r="CY745">
        <f t="shared" si="180"/>
        <v>12</v>
      </c>
      <c r="CZ745">
        <f t="shared" si="181"/>
        <v>12</v>
      </c>
      <c r="DA745">
        <f t="shared" si="182"/>
        <v>1</v>
      </c>
      <c r="DB745">
        <v>0</v>
      </c>
    </row>
    <row r="746" spans="1:106" x14ac:dyDescent="0.2">
      <c r="A746">
        <f>ROW(Source!A158)</f>
        <v>158</v>
      </c>
      <c r="B746">
        <v>28925307</v>
      </c>
      <c r="C746">
        <v>28926233</v>
      </c>
      <c r="D746">
        <v>28337996</v>
      </c>
      <c r="E746">
        <v>1</v>
      </c>
      <c r="F746">
        <v>1</v>
      </c>
      <c r="G746">
        <v>1</v>
      </c>
      <c r="H746">
        <v>2</v>
      </c>
      <c r="I746" t="s">
        <v>494</v>
      </c>
      <c r="J746" t="s">
        <v>495</v>
      </c>
      <c r="K746" t="s">
        <v>496</v>
      </c>
      <c r="L746">
        <v>1368</v>
      </c>
      <c r="N746">
        <v>1011</v>
      </c>
      <c r="O746" t="s">
        <v>366</v>
      </c>
      <c r="P746" t="s">
        <v>366</v>
      </c>
      <c r="Q746">
        <v>1</v>
      </c>
      <c r="W746">
        <v>0</v>
      </c>
      <c r="X746">
        <v>2006915083</v>
      </c>
      <c r="Y746">
        <v>0.16800000000000001</v>
      </c>
      <c r="AA746">
        <v>0</v>
      </c>
      <c r="AB746">
        <v>7.52</v>
      </c>
      <c r="AC746">
        <v>0</v>
      </c>
      <c r="AD746">
        <v>0</v>
      </c>
      <c r="AE746">
        <v>0</v>
      </c>
      <c r="AF746">
        <v>7.52</v>
      </c>
      <c r="AG746">
        <v>0</v>
      </c>
      <c r="AH746">
        <v>0</v>
      </c>
      <c r="AI746">
        <v>1</v>
      </c>
      <c r="AJ746">
        <v>1</v>
      </c>
      <c r="AK746">
        <v>1</v>
      </c>
      <c r="AL746">
        <v>1</v>
      </c>
      <c r="AN746">
        <v>0</v>
      </c>
      <c r="AO746">
        <v>1</v>
      </c>
      <c r="AP746">
        <v>1</v>
      </c>
      <c r="AQ746">
        <v>0</v>
      </c>
      <c r="AR746">
        <v>0</v>
      </c>
      <c r="AS746" t="s">
        <v>719</v>
      </c>
      <c r="AT746">
        <v>0.14000000000000001</v>
      </c>
      <c r="AU746" t="s">
        <v>744</v>
      </c>
      <c r="AV746">
        <v>0</v>
      </c>
      <c r="AW746">
        <v>2</v>
      </c>
      <c r="AX746">
        <v>28926256</v>
      </c>
      <c r="AY746">
        <v>1</v>
      </c>
      <c r="AZ746">
        <v>0</v>
      </c>
      <c r="BA746">
        <v>756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0</v>
      </c>
      <c r="BN746">
        <v>0</v>
      </c>
      <c r="BO746">
        <v>0</v>
      </c>
      <c r="BP746">
        <v>0</v>
      </c>
      <c r="BQ746">
        <v>0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CX746">
        <f>Y746*Source!I158</f>
        <v>0.252</v>
      </c>
      <c r="CY746">
        <f t="shared" si="180"/>
        <v>7.52</v>
      </c>
      <c r="CZ746">
        <f t="shared" si="181"/>
        <v>7.52</v>
      </c>
      <c r="DA746">
        <f t="shared" si="182"/>
        <v>1</v>
      </c>
      <c r="DB746">
        <v>0</v>
      </c>
    </row>
    <row r="747" spans="1:106" x14ac:dyDescent="0.2">
      <c r="A747">
        <f>ROW(Source!A158)</f>
        <v>158</v>
      </c>
      <c r="B747">
        <v>28925307</v>
      </c>
      <c r="C747">
        <v>28926233</v>
      </c>
      <c r="D747">
        <v>28338136</v>
      </c>
      <c r="E747">
        <v>1</v>
      </c>
      <c r="F747">
        <v>1</v>
      </c>
      <c r="G747">
        <v>1</v>
      </c>
      <c r="H747">
        <v>2</v>
      </c>
      <c r="I747" t="s">
        <v>401</v>
      </c>
      <c r="J747" t="s">
        <v>402</v>
      </c>
      <c r="K747" t="s">
        <v>403</v>
      </c>
      <c r="L747">
        <v>1368</v>
      </c>
      <c r="N747">
        <v>1011</v>
      </c>
      <c r="O747" t="s">
        <v>366</v>
      </c>
      <c r="P747" t="s">
        <v>366</v>
      </c>
      <c r="Q747">
        <v>1</v>
      </c>
      <c r="W747">
        <v>0</v>
      </c>
      <c r="X747">
        <v>-1277097320</v>
      </c>
      <c r="Y747">
        <v>2.988</v>
      </c>
      <c r="AA747">
        <v>0</v>
      </c>
      <c r="AB747">
        <v>8.68</v>
      </c>
      <c r="AC747">
        <v>0</v>
      </c>
      <c r="AD747">
        <v>0</v>
      </c>
      <c r="AE747">
        <v>0</v>
      </c>
      <c r="AF747">
        <v>8.68</v>
      </c>
      <c r="AG747">
        <v>0</v>
      </c>
      <c r="AH747">
        <v>0</v>
      </c>
      <c r="AI747">
        <v>1</v>
      </c>
      <c r="AJ747">
        <v>1</v>
      </c>
      <c r="AK747">
        <v>1</v>
      </c>
      <c r="AL747">
        <v>1</v>
      </c>
      <c r="AN747">
        <v>0</v>
      </c>
      <c r="AO747">
        <v>1</v>
      </c>
      <c r="AP747">
        <v>1</v>
      </c>
      <c r="AQ747">
        <v>0</v>
      </c>
      <c r="AR747">
        <v>0</v>
      </c>
      <c r="AS747" t="s">
        <v>719</v>
      </c>
      <c r="AT747">
        <v>2.4900000000000002</v>
      </c>
      <c r="AU747" t="s">
        <v>744</v>
      </c>
      <c r="AV747">
        <v>0</v>
      </c>
      <c r="AW747">
        <v>2</v>
      </c>
      <c r="AX747">
        <v>28926257</v>
      </c>
      <c r="AY747">
        <v>1</v>
      </c>
      <c r="AZ747">
        <v>0</v>
      </c>
      <c r="BA747">
        <v>757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0</v>
      </c>
      <c r="BN747">
        <v>0</v>
      </c>
      <c r="BO747">
        <v>0</v>
      </c>
      <c r="BP747">
        <v>0</v>
      </c>
      <c r="BQ747">
        <v>0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CX747">
        <f>Y747*Source!I158</f>
        <v>4.4820000000000002</v>
      </c>
      <c r="CY747">
        <f t="shared" si="180"/>
        <v>8.68</v>
      </c>
      <c r="CZ747">
        <f t="shared" si="181"/>
        <v>8.68</v>
      </c>
      <c r="DA747">
        <f t="shared" si="182"/>
        <v>1</v>
      </c>
      <c r="DB747">
        <v>0</v>
      </c>
    </row>
    <row r="748" spans="1:106" x14ac:dyDescent="0.2">
      <c r="A748">
        <f>ROW(Source!A158)</f>
        <v>158</v>
      </c>
      <c r="B748">
        <v>28925307</v>
      </c>
      <c r="C748">
        <v>28926233</v>
      </c>
      <c r="D748">
        <v>28338781</v>
      </c>
      <c r="E748">
        <v>1</v>
      </c>
      <c r="F748">
        <v>1</v>
      </c>
      <c r="G748">
        <v>1</v>
      </c>
      <c r="H748">
        <v>2</v>
      </c>
      <c r="I748" t="s">
        <v>497</v>
      </c>
      <c r="J748" t="s">
        <v>498</v>
      </c>
      <c r="K748" t="s">
        <v>499</v>
      </c>
      <c r="L748">
        <v>1368</v>
      </c>
      <c r="N748">
        <v>1011</v>
      </c>
      <c r="O748" t="s">
        <v>366</v>
      </c>
      <c r="P748" t="s">
        <v>366</v>
      </c>
      <c r="Q748">
        <v>1</v>
      </c>
      <c r="W748">
        <v>0</v>
      </c>
      <c r="X748">
        <v>1984034196</v>
      </c>
      <c r="Y748">
        <v>8.4000000000000005E-2</v>
      </c>
      <c r="AA748">
        <v>0</v>
      </c>
      <c r="AB748">
        <v>18.489999999999998</v>
      </c>
      <c r="AC748">
        <v>10.130000000000001</v>
      </c>
      <c r="AD748">
        <v>0</v>
      </c>
      <c r="AE748">
        <v>0</v>
      </c>
      <c r="AF748">
        <v>18.489999999999998</v>
      </c>
      <c r="AG748">
        <v>10.130000000000001</v>
      </c>
      <c r="AH748">
        <v>0</v>
      </c>
      <c r="AI748">
        <v>1</v>
      </c>
      <c r="AJ748">
        <v>1</v>
      </c>
      <c r="AK748">
        <v>1</v>
      </c>
      <c r="AL748">
        <v>1</v>
      </c>
      <c r="AN748">
        <v>0</v>
      </c>
      <c r="AO748">
        <v>1</v>
      </c>
      <c r="AP748">
        <v>1</v>
      </c>
      <c r="AQ748">
        <v>0</v>
      </c>
      <c r="AR748">
        <v>0</v>
      </c>
      <c r="AS748" t="s">
        <v>719</v>
      </c>
      <c r="AT748">
        <v>7.0000000000000007E-2</v>
      </c>
      <c r="AU748" t="s">
        <v>744</v>
      </c>
      <c r="AV748">
        <v>0</v>
      </c>
      <c r="AW748">
        <v>2</v>
      </c>
      <c r="AX748">
        <v>28926258</v>
      </c>
      <c r="AY748">
        <v>1</v>
      </c>
      <c r="AZ748">
        <v>0</v>
      </c>
      <c r="BA748">
        <v>758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0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CX748">
        <f>Y748*Source!I158</f>
        <v>0.126</v>
      </c>
      <c r="CY748">
        <f t="shared" si="180"/>
        <v>18.489999999999998</v>
      </c>
      <c r="CZ748">
        <f t="shared" si="181"/>
        <v>18.489999999999998</v>
      </c>
      <c r="DA748">
        <f t="shared" si="182"/>
        <v>1</v>
      </c>
      <c r="DB748">
        <v>0</v>
      </c>
    </row>
    <row r="749" spans="1:106" x14ac:dyDescent="0.2">
      <c r="A749">
        <f>ROW(Source!A158)</f>
        <v>158</v>
      </c>
      <c r="B749">
        <v>28925307</v>
      </c>
      <c r="C749">
        <v>28926233</v>
      </c>
      <c r="D749">
        <v>28251457</v>
      </c>
      <c r="E749">
        <v>1</v>
      </c>
      <c r="F749">
        <v>1</v>
      </c>
      <c r="G749">
        <v>1</v>
      </c>
      <c r="H749">
        <v>3</v>
      </c>
      <c r="I749" t="s">
        <v>500</v>
      </c>
      <c r="J749" t="s">
        <v>501</v>
      </c>
      <c r="K749" t="s">
        <v>502</v>
      </c>
      <c r="L749">
        <v>1339</v>
      </c>
      <c r="N749">
        <v>1007</v>
      </c>
      <c r="O749" t="s">
        <v>742</v>
      </c>
      <c r="P749" t="s">
        <v>742</v>
      </c>
      <c r="Q749">
        <v>1</v>
      </c>
      <c r="W749">
        <v>0</v>
      </c>
      <c r="X749">
        <v>-1718793076</v>
      </c>
      <c r="Y749">
        <v>0.08</v>
      </c>
      <c r="AA749">
        <v>23.41</v>
      </c>
      <c r="AB749">
        <v>0</v>
      </c>
      <c r="AC749">
        <v>0</v>
      </c>
      <c r="AD749">
        <v>0</v>
      </c>
      <c r="AE749">
        <v>23.41</v>
      </c>
      <c r="AF749">
        <v>0</v>
      </c>
      <c r="AG749">
        <v>0</v>
      </c>
      <c r="AH749">
        <v>0</v>
      </c>
      <c r="AI749">
        <v>1</v>
      </c>
      <c r="AJ749">
        <v>1</v>
      </c>
      <c r="AK749">
        <v>1</v>
      </c>
      <c r="AL749">
        <v>1</v>
      </c>
      <c r="AN749">
        <v>0</v>
      </c>
      <c r="AO749">
        <v>1</v>
      </c>
      <c r="AP749">
        <v>0</v>
      </c>
      <c r="AQ749">
        <v>0</v>
      </c>
      <c r="AR749">
        <v>0</v>
      </c>
      <c r="AS749" t="s">
        <v>719</v>
      </c>
      <c r="AT749">
        <v>0.08</v>
      </c>
      <c r="AU749" t="s">
        <v>719</v>
      </c>
      <c r="AV749">
        <v>0</v>
      </c>
      <c r="AW749">
        <v>2</v>
      </c>
      <c r="AX749">
        <v>28926259</v>
      </c>
      <c r="AY749">
        <v>1</v>
      </c>
      <c r="AZ749">
        <v>0</v>
      </c>
      <c r="BA749">
        <v>759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CX749">
        <f>Y749*Source!I158</f>
        <v>0.12</v>
      </c>
      <c r="CY749">
        <f t="shared" ref="CY749:CY757" si="183">AA749</f>
        <v>23.41</v>
      </c>
      <c r="CZ749">
        <f t="shared" ref="CZ749:CZ757" si="184">AE749</f>
        <v>23.41</v>
      </c>
      <c r="DA749">
        <f t="shared" ref="DA749:DA757" si="185">AI749</f>
        <v>1</v>
      </c>
      <c r="DB749">
        <v>0</v>
      </c>
    </row>
    <row r="750" spans="1:106" x14ac:dyDescent="0.2">
      <c r="A750">
        <f>ROW(Source!A158)</f>
        <v>158</v>
      </c>
      <c r="B750">
        <v>28925307</v>
      </c>
      <c r="C750">
        <v>28926233</v>
      </c>
      <c r="D750">
        <v>28251479</v>
      </c>
      <c r="E750">
        <v>1</v>
      </c>
      <c r="F750">
        <v>1</v>
      </c>
      <c r="G750">
        <v>1</v>
      </c>
      <c r="H750">
        <v>3</v>
      </c>
      <c r="I750" t="s">
        <v>503</v>
      </c>
      <c r="J750" t="s">
        <v>504</v>
      </c>
      <c r="K750" t="s">
        <v>505</v>
      </c>
      <c r="L750">
        <v>1339</v>
      </c>
      <c r="N750">
        <v>1007</v>
      </c>
      <c r="O750" t="s">
        <v>742</v>
      </c>
      <c r="P750" t="s">
        <v>742</v>
      </c>
      <c r="Q750">
        <v>1</v>
      </c>
      <c r="W750">
        <v>0</v>
      </c>
      <c r="X750">
        <v>1597319531</v>
      </c>
      <c r="Y750">
        <v>1.64</v>
      </c>
      <c r="AA750">
        <v>8.7899999999999991</v>
      </c>
      <c r="AB750">
        <v>0</v>
      </c>
      <c r="AC750">
        <v>0</v>
      </c>
      <c r="AD750">
        <v>0</v>
      </c>
      <c r="AE750">
        <v>8.7899999999999991</v>
      </c>
      <c r="AF750">
        <v>0</v>
      </c>
      <c r="AG750">
        <v>0</v>
      </c>
      <c r="AH750">
        <v>0</v>
      </c>
      <c r="AI750">
        <v>1</v>
      </c>
      <c r="AJ750">
        <v>1</v>
      </c>
      <c r="AK750">
        <v>1</v>
      </c>
      <c r="AL750">
        <v>1</v>
      </c>
      <c r="AN750">
        <v>0</v>
      </c>
      <c r="AO750">
        <v>1</v>
      </c>
      <c r="AP750">
        <v>0</v>
      </c>
      <c r="AQ750">
        <v>0</v>
      </c>
      <c r="AR750">
        <v>0</v>
      </c>
      <c r="AS750" t="s">
        <v>719</v>
      </c>
      <c r="AT750">
        <v>1.64</v>
      </c>
      <c r="AU750" t="s">
        <v>719</v>
      </c>
      <c r="AV750">
        <v>0</v>
      </c>
      <c r="AW750">
        <v>2</v>
      </c>
      <c r="AX750">
        <v>28926260</v>
      </c>
      <c r="AY750">
        <v>1</v>
      </c>
      <c r="AZ750">
        <v>0</v>
      </c>
      <c r="BA750">
        <v>760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0</v>
      </c>
      <c r="BN750">
        <v>0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CX750">
        <f>Y750*Source!I158</f>
        <v>2.46</v>
      </c>
      <c r="CY750">
        <f t="shared" si="183"/>
        <v>8.7899999999999991</v>
      </c>
      <c r="CZ750">
        <f t="shared" si="184"/>
        <v>8.7899999999999991</v>
      </c>
      <c r="DA750">
        <f t="shared" si="185"/>
        <v>1</v>
      </c>
      <c r="DB750">
        <v>0</v>
      </c>
    </row>
    <row r="751" spans="1:106" x14ac:dyDescent="0.2">
      <c r="A751">
        <f>ROW(Source!A158)</f>
        <v>158</v>
      </c>
      <c r="B751">
        <v>28925307</v>
      </c>
      <c r="C751">
        <v>28926233</v>
      </c>
      <c r="D751">
        <v>28251486</v>
      </c>
      <c r="E751">
        <v>1</v>
      </c>
      <c r="F751">
        <v>1</v>
      </c>
      <c r="G751">
        <v>1</v>
      </c>
      <c r="H751">
        <v>3</v>
      </c>
      <c r="I751" t="s">
        <v>506</v>
      </c>
      <c r="J751" t="s">
        <v>507</v>
      </c>
      <c r="K751" t="s">
        <v>508</v>
      </c>
      <c r="L751">
        <v>1346</v>
      </c>
      <c r="N751">
        <v>1009</v>
      </c>
      <c r="O751" t="s">
        <v>509</v>
      </c>
      <c r="P751" t="s">
        <v>509</v>
      </c>
      <c r="Q751">
        <v>1</v>
      </c>
      <c r="W751">
        <v>0</v>
      </c>
      <c r="X751">
        <v>-1411127917</v>
      </c>
      <c r="Y751">
        <v>0.47</v>
      </c>
      <c r="AA751">
        <v>4.47</v>
      </c>
      <c r="AB751">
        <v>0</v>
      </c>
      <c r="AC751">
        <v>0</v>
      </c>
      <c r="AD751">
        <v>0</v>
      </c>
      <c r="AE751">
        <v>4.47</v>
      </c>
      <c r="AF751">
        <v>0</v>
      </c>
      <c r="AG751">
        <v>0</v>
      </c>
      <c r="AH751">
        <v>0</v>
      </c>
      <c r="AI751">
        <v>1</v>
      </c>
      <c r="AJ751">
        <v>1</v>
      </c>
      <c r="AK751">
        <v>1</v>
      </c>
      <c r="AL751">
        <v>1</v>
      </c>
      <c r="AN751">
        <v>0</v>
      </c>
      <c r="AO751">
        <v>1</v>
      </c>
      <c r="AP751">
        <v>0</v>
      </c>
      <c r="AQ751">
        <v>0</v>
      </c>
      <c r="AR751">
        <v>0</v>
      </c>
      <c r="AS751" t="s">
        <v>719</v>
      </c>
      <c r="AT751">
        <v>0.47</v>
      </c>
      <c r="AU751" t="s">
        <v>719</v>
      </c>
      <c r="AV751">
        <v>0</v>
      </c>
      <c r="AW751">
        <v>2</v>
      </c>
      <c r="AX751">
        <v>28926261</v>
      </c>
      <c r="AY751">
        <v>1</v>
      </c>
      <c r="AZ751">
        <v>0</v>
      </c>
      <c r="BA751">
        <v>761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CX751">
        <f>Y751*Source!I158</f>
        <v>0.70499999999999996</v>
      </c>
      <c r="CY751">
        <f t="shared" si="183"/>
        <v>4.47</v>
      </c>
      <c r="CZ751">
        <f t="shared" si="184"/>
        <v>4.47</v>
      </c>
      <c r="DA751">
        <f t="shared" si="185"/>
        <v>1</v>
      </c>
      <c r="DB751">
        <v>0</v>
      </c>
    </row>
    <row r="752" spans="1:106" x14ac:dyDescent="0.2">
      <c r="A752">
        <f>ROW(Source!A158)</f>
        <v>158</v>
      </c>
      <c r="B752">
        <v>28925307</v>
      </c>
      <c r="C752">
        <v>28926233</v>
      </c>
      <c r="D752">
        <v>28254721</v>
      </c>
      <c r="E752">
        <v>1</v>
      </c>
      <c r="F752">
        <v>1</v>
      </c>
      <c r="G752">
        <v>1</v>
      </c>
      <c r="H752">
        <v>3</v>
      </c>
      <c r="I752" t="s">
        <v>510</v>
      </c>
      <c r="J752" t="s">
        <v>511</v>
      </c>
      <c r="K752" t="s">
        <v>512</v>
      </c>
      <c r="L752">
        <v>1348</v>
      </c>
      <c r="N752">
        <v>1009</v>
      </c>
      <c r="O752" t="s">
        <v>61</v>
      </c>
      <c r="P752" t="s">
        <v>61</v>
      </c>
      <c r="Q752">
        <v>1000</v>
      </c>
      <c r="W752">
        <v>0</v>
      </c>
      <c r="X752">
        <v>-1204589871</v>
      </c>
      <c r="Y752">
        <v>1.24E-3</v>
      </c>
      <c r="AA752">
        <v>12824.48</v>
      </c>
      <c r="AB752">
        <v>0</v>
      </c>
      <c r="AC752">
        <v>0</v>
      </c>
      <c r="AD752">
        <v>0</v>
      </c>
      <c r="AE752">
        <v>12824.48</v>
      </c>
      <c r="AF752">
        <v>0</v>
      </c>
      <c r="AG752">
        <v>0</v>
      </c>
      <c r="AH752">
        <v>0</v>
      </c>
      <c r="AI752">
        <v>1</v>
      </c>
      <c r="AJ752">
        <v>1</v>
      </c>
      <c r="AK752">
        <v>1</v>
      </c>
      <c r="AL752">
        <v>1</v>
      </c>
      <c r="AN752">
        <v>0</v>
      </c>
      <c r="AO752">
        <v>1</v>
      </c>
      <c r="AP752">
        <v>0</v>
      </c>
      <c r="AQ752">
        <v>0</v>
      </c>
      <c r="AR752">
        <v>0</v>
      </c>
      <c r="AS752" t="s">
        <v>719</v>
      </c>
      <c r="AT752">
        <v>1.24E-3</v>
      </c>
      <c r="AU752" t="s">
        <v>719</v>
      </c>
      <c r="AV752">
        <v>0</v>
      </c>
      <c r="AW752">
        <v>2</v>
      </c>
      <c r="AX752">
        <v>28926262</v>
      </c>
      <c r="AY752">
        <v>1</v>
      </c>
      <c r="AZ752">
        <v>0</v>
      </c>
      <c r="BA752">
        <v>762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CX752">
        <f>Y752*Source!I158</f>
        <v>1.8600000000000001E-3</v>
      </c>
      <c r="CY752">
        <f t="shared" si="183"/>
        <v>12824.48</v>
      </c>
      <c r="CZ752">
        <f t="shared" si="184"/>
        <v>12824.48</v>
      </c>
      <c r="DA752">
        <f t="shared" si="185"/>
        <v>1</v>
      </c>
      <c r="DB752">
        <v>0</v>
      </c>
    </row>
    <row r="753" spans="1:106" x14ac:dyDescent="0.2">
      <c r="A753">
        <f>ROW(Source!A158)</f>
        <v>158</v>
      </c>
      <c r="B753">
        <v>28925307</v>
      </c>
      <c r="C753">
        <v>28926233</v>
      </c>
      <c r="D753">
        <v>28276411</v>
      </c>
      <c r="E753">
        <v>1</v>
      </c>
      <c r="F753">
        <v>1</v>
      </c>
      <c r="G753">
        <v>1</v>
      </c>
      <c r="H753">
        <v>3</v>
      </c>
      <c r="I753" t="s">
        <v>513</v>
      </c>
      <c r="J753" t="s">
        <v>514</v>
      </c>
      <c r="K753" t="s">
        <v>515</v>
      </c>
      <c r="L753">
        <v>1348</v>
      </c>
      <c r="N753">
        <v>1009</v>
      </c>
      <c r="O753" t="s">
        <v>61</v>
      </c>
      <c r="P753" t="s">
        <v>61</v>
      </c>
      <c r="Q753">
        <v>1000</v>
      </c>
      <c r="W753">
        <v>0</v>
      </c>
      <c r="X753">
        <v>-1377340231</v>
      </c>
      <c r="Y753">
        <v>0.01</v>
      </c>
      <c r="AA753">
        <v>10175.83</v>
      </c>
      <c r="AB753">
        <v>0</v>
      </c>
      <c r="AC753">
        <v>0</v>
      </c>
      <c r="AD753">
        <v>0</v>
      </c>
      <c r="AE753">
        <v>10175.83</v>
      </c>
      <c r="AF753">
        <v>0</v>
      </c>
      <c r="AG753">
        <v>0</v>
      </c>
      <c r="AH753">
        <v>0</v>
      </c>
      <c r="AI753">
        <v>1</v>
      </c>
      <c r="AJ753">
        <v>1</v>
      </c>
      <c r="AK753">
        <v>1</v>
      </c>
      <c r="AL753">
        <v>1</v>
      </c>
      <c r="AN753">
        <v>0</v>
      </c>
      <c r="AO753">
        <v>1</v>
      </c>
      <c r="AP753">
        <v>0</v>
      </c>
      <c r="AQ753">
        <v>0</v>
      </c>
      <c r="AR753">
        <v>0</v>
      </c>
      <c r="AS753" t="s">
        <v>719</v>
      </c>
      <c r="AT753">
        <v>0.01</v>
      </c>
      <c r="AU753" t="s">
        <v>719</v>
      </c>
      <c r="AV753">
        <v>0</v>
      </c>
      <c r="AW753">
        <v>2</v>
      </c>
      <c r="AX753">
        <v>28926263</v>
      </c>
      <c r="AY753">
        <v>1</v>
      </c>
      <c r="AZ753">
        <v>0</v>
      </c>
      <c r="BA753">
        <v>763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CX753">
        <f>Y753*Source!I158</f>
        <v>1.4999999999999999E-2</v>
      </c>
      <c r="CY753">
        <f t="shared" si="183"/>
        <v>10175.83</v>
      </c>
      <c r="CZ753">
        <f t="shared" si="184"/>
        <v>10175.83</v>
      </c>
      <c r="DA753">
        <f t="shared" si="185"/>
        <v>1</v>
      </c>
      <c r="DB753">
        <v>0</v>
      </c>
    </row>
    <row r="754" spans="1:106" x14ac:dyDescent="0.2">
      <c r="A754">
        <f>ROW(Source!A158)</f>
        <v>158</v>
      </c>
      <c r="B754">
        <v>28925307</v>
      </c>
      <c r="C754">
        <v>28926233</v>
      </c>
      <c r="D754">
        <v>28279355</v>
      </c>
      <c r="E754">
        <v>1</v>
      </c>
      <c r="F754">
        <v>1</v>
      </c>
      <c r="G754">
        <v>1</v>
      </c>
      <c r="H754">
        <v>3</v>
      </c>
      <c r="I754" t="s">
        <v>516</v>
      </c>
      <c r="J754" t="s">
        <v>517</v>
      </c>
      <c r="K754" t="s">
        <v>526</v>
      </c>
      <c r="L754">
        <v>1348</v>
      </c>
      <c r="N754">
        <v>1009</v>
      </c>
      <c r="O754" t="s">
        <v>61</v>
      </c>
      <c r="P754" t="s">
        <v>61</v>
      </c>
      <c r="Q754">
        <v>1000</v>
      </c>
      <c r="W754">
        <v>0</v>
      </c>
      <c r="X754">
        <v>-1448781914</v>
      </c>
      <c r="Y754">
        <v>0.01</v>
      </c>
      <c r="AA754">
        <v>7439.08</v>
      </c>
      <c r="AB754">
        <v>0</v>
      </c>
      <c r="AC754">
        <v>0</v>
      </c>
      <c r="AD754">
        <v>0</v>
      </c>
      <c r="AE754">
        <v>7439.08</v>
      </c>
      <c r="AF754">
        <v>0</v>
      </c>
      <c r="AG754">
        <v>0</v>
      </c>
      <c r="AH754">
        <v>0</v>
      </c>
      <c r="AI754">
        <v>1</v>
      </c>
      <c r="AJ754">
        <v>1</v>
      </c>
      <c r="AK754">
        <v>1</v>
      </c>
      <c r="AL754">
        <v>1</v>
      </c>
      <c r="AN754">
        <v>0</v>
      </c>
      <c r="AO754">
        <v>1</v>
      </c>
      <c r="AP754">
        <v>0</v>
      </c>
      <c r="AQ754">
        <v>0</v>
      </c>
      <c r="AR754">
        <v>0</v>
      </c>
      <c r="AS754" t="s">
        <v>719</v>
      </c>
      <c r="AT754">
        <v>0.01</v>
      </c>
      <c r="AU754" t="s">
        <v>719</v>
      </c>
      <c r="AV754">
        <v>0</v>
      </c>
      <c r="AW754">
        <v>2</v>
      </c>
      <c r="AX754">
        <v>28926264</v>
      </c>
      <c r="AY754">
        <v>1</v>
      </c>
      <c r="AZ754">
        <v>0</v>
      </c>
      <c r="BA754">
        <v>764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0</v>
      </c>
      <c r="BN754">
        <v>0</v>
      </c>
      <c r="BO754">
        <v>0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CX754">
        <f>Y754*Source!I158</f>
        <v>1.4999999999999999E-2</v>
      </c>
      <c r="CY754">
        <f t="shared" si="183"/>
        <v>7439.08</v>
      </c>
      <c r="CZ754">
        <f t="shared" si="184"/>
        <v>7439.08</v>
      </c>
      <c r="DA754">
        <f t="shared" si="185"/>
        <v>1</v>
      </c>
      <c r="DB754">
        <v>0</v>
      </c>
    </row>
    <row r="755" spans="1:106" x14ac:dyDescent="0.2">
      <c r="A755">
        <f>ROW(Source!A158)</f>
        <v>158</v>
      </c>
      <c r="B755">
        <v>28925307</v>
      </c>
      <c r="C755">
        <v>28926233</v>
      </c>
      <c r="D755">
        <v>28279427</v>
      </c>
      <c r="E755">
        <v>1</v>
      </c>
      <c r="F755">
        <v>1</v>
      </c>
      <c r="G755">
        <v>1</v>
      </c>
      <c r="H755">
        <v>3</v>
      </c>
      <c r="I755" t="s">
        <v>527</v>
      </c>
      <c r="J755" t="s">
        <v>528</v>
      </c>
      <c r="K755" t="s">
        <v>529</v>
      </c>
      <c r="L755">
        <v>1348</v>
      </c>
      <c r="N755">
        <v>1009</v>
      </c>
      <c r="O755" t="s">
        <v>61</v>
      </c>
      <c r="P755" t="s">
        <v>61</v>
      </c>
      <c r="Q755">
        <v>1000</v>
      </c>
      <c r="W755">
        <v>0</v>
      </c>
      <c r="X755">
        <v>-1728450025</v>
      </c>
      <c r="Y755">
        <v>0.01</v>
      </c>
      <c r="AA755">
        <v>5343.1</v>
      </c>
      <c r="AB755">
        <v>0</v>
      </c>
      <c r="AC755">
        <v>0</v>
      </c>
      <c r="AD755">
        <v>0</v>
      </c>
      <c r="AE755">
        <v>5343.1</v>
      </c>
      <c r="AF755">
        <v>0</v>
      </c>
      <c r="AG755">
        <v>0</v>
      </c>
      <c r="AH755">
        <v>0</v>
      </c>
      <c r="AI755">
        <v>1</v>
      </c>
      <c r="AJ755">
        <v>1</v>
      </c>
      <c r="AK755">
        <v>1</v>
      </c>
      <c r="AL755">
        <v>1</v>
      </c>
      <c r="AN755">
        <v>0</v>
      </c>
      <c r="AO755">
        <v>1</v>
      </c>
      <c r="AP755">
        <v>0</v>
      </c>
      <c r="AQ755">
        <v>0</v>
      </c>
      <c r="AR755">
        <v>0</v>
      </c>
      <c r="AS755" t="s">
        <v>719</v>
      </c>
      <c r="AT755">
        <v>0.01</v>
      </c>
      <c r="AU755" t="s">
        <v>719</v>
      </c>
      <c r="AV755">
        <v>0</v>
      </c>
      <c r="AW755">
        <v>2</v>
      </c>
      <c r="AX755">
        <v>28926265</v>
      </c>
      <c r="AY755">
        <v>1</v>
      </c>
      <c r="AZ755">
        <v>0</v>
      </c>
      <c r="BA755">
        <v>765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CX755">
        <f>Y755*Source!I158</f>
        <v>1.4999999999999999E-2</v>
      </c>
      <c r="CY755">
        <f t="shared" si="183"/>
        <v>5343.1</v>
      </c>
      <c r="CZ755">
        <f t="shared" si="184"/>
        <v>5343.1</v>
      </c>
      <c r="DA755">
        <f t="shared" si="185"/>
        <v>1</v>
      </c>
      <c r="DB755">
        <v>0</v>
      </c>
    </row>
    <row r="756" spans="1:106" x14ac:dyDescent="0.2">
      <c r="A756">
        <f>ROW(Source!A158)</f>
        <v>158</v>
      </c>
      <c r="B756">
        <v>28925307</v>
      </c>
      <c r="C756">
        <v>28926233</v>
      </c>
      <c r="D756">
        <v>28324742</v>
      </c>
      <c r="E756">
        <v>1</v>
      </c>
      <c r="F756">
        <v>1</v>
      </c>
      <c r="G756">
        <v>1</v>
      </c>
      <c r="H756">
        <v>3</v>
      </c>
      <c r="I756" t="s">
        <v>530</v>
      </c>
      <c r="J756" t="s">
        <v>531</v>
      </c>
      <c r="K756" t="s">
        <v>532</v>
      </c>
      <c r="L756">
        <v>1354</v>
      </c>
      <c r="N756">
        <v>1010</v>
      </c>
      <c r="O756" t="s">
        <v>106</v>
      </c>
      <c r="P756" t="s">
        <v>106</v>
      </c>
      <c r="Q756">
        <v>1</v>
      </c>
      <c r="W756">
        <v>0</v>
      </c>
      <c r="X756">
        <v>576468319</v>
      </c>
      <c r="Y756">
        <v>9</v>
      </c>
      <c r="AA756">
        <v>50.93</v>
      </c>
      <c r="AB756">
        <v>0</v>
      </c>
      <c r="AC756">
        <v>0</v>
      </c>
      <c r="AD756">
        <v>0</v>
      </c>
      <c r="AE756">
        <v>50.93</v>
      </c>
      <c r="AF756">
        <v>0</v>
      </c>
      <c r="AG756">
        <v>0</v>
      </c>
      <c r="AH756">
        <v>0</v>
      </c>
      <c r="AI756">
        <v>1</v>
      </c>
      <c r="AJ756">
        <v>1</v>
      </c>
      <c r="AK756">
        <v>1</v>
      </c>
      <c r="AL756">
        <v>1</v>
      </c>
      <c r="AN756">
        <v>0</v>
      </c>
      <c r="AO756">
        <v>1</v>
      </c>
      <c r="AP756">
        <v>0</v>
      </c>
      <c r="AQ756">
        <v>0</v>
      </c>
      <c r="AR756">
        <v>0</v>
      </c>
      <c r="AS756" t="s">
        <v>719</v>
      </c>
      <c r="AT756">
        <v>9</v>
      </c>
      <c r="AU756" t="s">
        <v>719</v>
      </c>
      <c r="AV756">
        <v>0</v>
      </c>
      <c r="AW756">
        <v>2</v>
      </c>
      <c r="AX756">
        <v>28926266</v>
      </c>
      <c r="AY756">
        <v>1</v>
      </c>
      <c r="AZ756">
        <v>0</v>
      </c>
      <c r="BA756">
        <v>766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0</v>
      </c>
      <c r="BN756">
        <v>0</v>
      </c>
      <c r="BO756">
        <v>0</v>
      </c>
      <c r="BP756">
        <v>0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CX756">
        <f>Y756*Source!I158</f>
        <v>13.5</v>
      </c>
      <c r="CY756">
        <f t="shared" si="183"/>
        <v>50.93</v>
      </c>
      <c r="CZ756">
        <f t="shared" si="184"/>
        <v>50.93</v>
      </c>
      <c r="DA756">
        <f t="shared" si="185"/>
        <v>1</v>
      </c>
      <c r="DB756">
        <v>0</v>
      </c>
    </row>
    <row r="757" spans="1:106" x14ac:dyDescent="0.2">
      <c r="A757">
        <f>ROW(Source!A158)</f>
        <v>158</v>
      </c>
      <c r="B757">
        <v>28925307</v>
      </c>
      <c r="C757">
        <v>28926233</v>
      </c>
      <c r="D757">
        <v>28247531</v>
      </c>
      <c r="E757">
        <v>21</v>
      </c>
      <c r="F757">
        <v>1</v>
      </c>
      <c r="G757">
        <v>1</v>
      </c>
      <c r="H757">
        <v>3</v>
      </c>
      <c r="I757" t="s">
        <v>533</v>
      </c>
      <c r="J757" t="s">
        <v>719</v>
      </c>
      <c r="K757" t="s">
        <v>534</v>
      </c>
      <c r="L757">
        <v>1374</v>
      </c>
      <c r="N757">
        <v>1013</v>
      </c>
      <c r="O757" t="s">
        <v>535</v>
      </c>
      <c r="P757" t="s">
        <v>535</v>
      </c>
      <c r="Q757">
        <v>1</v>
      </c>
      <c r="W757">
        <v>0</v>
      </c>
      <c r="X757">
        <v>-1731369543</v>
      </c>
      <c r="Y757">
        <v>3.18</v>
      </c>
      <c r="AA757">
        <v>1</v>
      </c>
      <c r="AB757">
        <v>0</v>
      </c>
      <c r="AC757">
        <v>0</v>
      </c>
      <c r="AD757">
        <v>0</v>
      </c>
      <c r="AE757">
        <v>1</v>
      </c>
      <c r="AF757">
        <v>0</v>
      </c>
      <c r="AG757">
        <v>0</v>
      </c>
      <c r="AH757">
        <v>0</v>
      </c>
      <c r="AI757">
        <v>1</v>
      </c>
      <c r="AJ757">
        <v>1</v>
      </c>
      <c r="AK757">
        <v>1</v>
      </c>
      <c r="AL757">
        <v>1</v>
      </c>
      <c r="AN757">
        <v>0</v>
      </c>
      <c r="AO757">
        <v>1</v>
      </c>
      <c r="AP757">
        <v>0</v>
      </c>
      <c r="AQ757">
        <v>0</v>
      </c>
      <c r="AR757">
        <v>0</v>
      </c>
      <c r="AS757" t="s">
        <v>719</v>
      </c>
      <c r="AT757">
        <v>3.18</v>
      </c>
      <c r="AU757" t="s">
        <v>719</v>
      </c>
      <c r="AV757">
        <v>0</v>
      </c>
      <c r="AW757">
        <v>2</v>
      </c>
      <c r="AX757">
        <v>28926267</v>
      </c>
      <c r="AY757">
        <v>1</v>
      </c>
      <c r="AZ757">
        <v>0</v>
      </c>
      <c r="BA757">
        <v>767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0</v>
      </c>
      <c r="BN757">
        <v>0</v>
      </c>
      <c r="BO757">
        <v>0</v>
      </c>
      <c r="BP757">
        <v>0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0</v>
      </c>
      <c r="CX757">
        <f>Y757*Source!I158</f>
        <v>4.7700000000000005</v>
      </c>
      <c r="CY757">
        <f t="shared" si="183"/>
        <v>1</v>
      </c>
      <c r="CZ757">
        <f t="shared" si="184"/>
        <v>1</v>
      </c>
      <c r="DA757">
        <f t="shared" si="185"/>
        <v>1</v>
      </c>
      <c r="DB757">
        <v>0</v>
      </c>
    </row>
    <row r="758" spans="1:106" x14ac:dyDescent="0.2">
      <c r="A758">
        <f>ROW(Source!A159)</f>
        <v>159</v>
      </c>
      <c r="B758">
        <v>28925308</v>
      </c>
      <c r="C758">
        <v>28926233</v>
      </c>
      <c r="D758">
        <v>28425676</v>
      </c>
      <c r="E758">
        <v>1</v>
      </c>
      <c r="F758">
        <v>1</v>
      </c>
      <c r="G758">
        <v>1</v>
      </c>
      <c r="H758">
        <v>1</v>
      </c>
      <c r="I758" t="s">
        <v>536</v>
      </c>
      <c r="J758" t="s">
        <v>719</v>
      </c>
      <c r="K758" t="s">
        <v>537</v>
      </c>
      <c r="L758">
        <v>1191</v>
      </c>
      <c r="N758">
        <v>1013</v>
      </c>
      <c r="O758" t="s">
        <v>360</v>
      </c>
      <c r="P758" t="s">
        <v>360</v>
      </c>
      <c r="Q758">
        <v>1</v>
      </c>
      <c r="W758">
        <v>0</v>
      </c>
      <c r="X758">
        <v>-1853062777</v>
      </c>
      <c r="Y758">
        <v>22.2</v>
      </c>
      <c r="AA758">
        <v>0</v>
      </c>
      <c r="AB758">
        <v>0</v>
      </c>
      <c r="AC758">
        <v>0</v>
      </c>
      <c r="AD758">
        <v>159.43</v>
      </c>
      <c r="AE758">
        <v>0</v>
      </c>
      <c r="AF758">
        <v>0</v>
      </c>
      <c r="AG758">
        <v>0</v>
      </c>
      <c r="AH758">
        <v>8.59</v>
      </c>
      <c r="AI758">
        <v>1</v>
      </c>
      <c r="AJ758">
        <v>1</v>
      </c>
      <c r="AK758">
        <v>1</v>
      </c>
      <c r="AL758">
        <v>18.559999999999999</v>
      </c>
      <c r="AN758">
        <v>0</v>
      </c>
      <c r="AO758">
        <v>1</v>
      </c>
      <c r="AP758">
        <v>1</v>
      </c>
      <c r="AQ758">
        <v>0</v>
      </c>
      <c r="AR758">
        <v>0</v>
      </c>
      <c r="AS758" t="s">
        <v>719</v>
      </c>
      <c r="AT758">
        <v>18.5</v>
      </c>
      <c r="AU758" t="s">
        <v>744</v>
      </c>
      <c r="AV758">
        <v>1</v>
      </c>
      <c r="AW758">
        <v>2</v>
      </c>
      <c r="AX758">
        <v>28926251</v>
      </c>
      <c r="AY758">
        <v>1</v>
      </c>
      <c r="AZ758">
        <v>0</v>
      </c>
      <c r="BA758">
        <v>768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0</v>
      </c>
      <c r="BN758">
        <v>0</v>
      </c>
      <c r="BO758">
        <v>0</v>
      </c>
      <c r="BP758">
        <v>0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CX758">
        <f>Y758*Source!I159</f>
        <v>33.299999999999997</v>
      </c>
      <c r="CY758">
        <f>AD758</f>
        <v>159.43</v>
      </c>
      <c r="CZ758">
        <f>AH758</f>
        <v>8.59</v>
      </c>
      <c r="DA758">
        <f>AL758</f>
        <v>18.559999999999999</v>
      </c>
      <c r="DB758">
        <v>0</v>
      </c>
    </row>
    <row r="759" spans="1:106" x14ac:dyDescent="0.2">
      <c r="A759">
        <f>ROW(Source!A159)</f>
        <v>159</v>
      </c>
      <c r="B759">
        <v>28925308</v>
      </c>
      <c r="C759">
        <v>28926233</v>
      </c>
      <c r="D759">
        <v>28419515</v>
      </c>
      <c r="E759">
        <v>1</v>
      </c>
      <c r="F759">
        <v>1</v>
      </c>
      <c r="G759">
        <v>1</v>
      </c>
      <c r="H759">
        <v>1</v>
      </c>
      <c r="I759" t="s">
        <v>361</v>
      </c>
      <c r="J759" t="s">
        <v>719</v>
      </c>
      <c r="K759" t="s">
        <v>362</v>
      </c>
      <c r="L759">
        <v>1191</v>
      </c>
      <c r="N759">
        <v>1013</v>
      </c>
      <c r="O759" t="s">
        <v>360</v>
      </c>
      <c r="P759" t="s">
        <v>360</v>
      </c>
      <c r="Q759">
        <v>1</v>
      </c>
      <c r="W759">
        <v>0</v>
      </c>
      <c r="X759">
        <v>-383101862</v>
      </c>
      <c r="Y759">
        <v>2.95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1</v>
      </c>
      <c r="AJ759">
        <v>1</v>
      </c>
      <c r="AK759">
        <v>18.559999999999999</v>
      </c>
      <c r="AL759">
        <v>1</v>
      </c>
      <c r="AN759">
        <v>0</v>
      </c>
      <c r="AO759">
        <v>1</v>
      </c>
      <c r="AP759">
        <v>0</v>
      </c>
      <c r="AQ759">
        <v>0</v>
      </c>
      <c r="AR759">
        <v>0</v>
      </c>
      <c r="AS759" t="s">
        <v>719</v>
      </c>
      <c r="AT759">
        <v>2.95</v>
      </c>
      <c r="AU759" t="s">
        <v>719</v>
      </c>
      <c r="AV759">
        <v>2</v>
      </c>
      <c r="AW759">
        <v>2</v>
      </c>
      <c r="AX759">
        <v>28926252</v>
      </c>
      <c r="AY759">
        <v>1</v>
      </c>
      <c r="AZ759">
        <v>2048</v>
      </c>
      <c r="BA759">
        <v>769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CX759">
        <f>Y759*Source!I159</f>
        <v>4.4250000000000007</v>
      </c>
      <c r="CY759">
        <f>AD759</f>
        <v>0</v>
      </c>
      <c r="CZ759">
        <f>AH759</f>
        <v>0</v>
      </c>
      <c r="DA759">
        <f>AL759</f>
        <v>1</v>
      </c>
      <c r="DB759">
        <v>0</v>
      </c>
    </row>
    <row r="760" spans="1:106" x14ac:dyDescent="0.2">
      <c r="A760">
        <f>ROW(Source!A159)</f>
        <v>159</v>
      </c>
      <c r="B760">
        <v>28925308</v>
      </c>
      <c r="C760">
        <v>28926233</v>
      </c>
      <c r="D760">
        <v>28336687</v>
      </c>
      <c r="E760">
        <v>1</v>
      </c>
      <c r="F760">
        <v>1</v>
      </c>
      <c r="G760">
        <v>1</v>
      </c>
      <c r="H760">
        <v>2</v>
      </c>
      <c r="I760" t="s">
        <v>479</v>
      </c>
      <c r="J760" t="s">
        <v>480</v>
      </c>
      <c r="K760" t="s">
        <v>481</v>
      </c>
      <c r="L760">
        <v>1368</v>
      </c>
      <c r="N760">
        <v>1011</v>
      </c>
      <c r="O760" t="s">
        <v>366</v>
      </c>
      <c r="P760" t="s">
        <v>366</v>
      </c>
      <c r="Q760">
        <v>1</v>
      </c>
      <c r="W760">
        <v>0</v>
      </c>
      <c r="X760">
        <v>1922779253</v>
      </c>
      <c r="Y760">
        <v>3.2759999999999998</v>
      </c>
      <c r="AA760">
        <v>0</v>
      </c>
      <c r="AB760">
        <v>871.56</v>
      </c>
      <c r="AC760">
        <v>219.75</v>
      </c>
      <c r="AD760">
        <v>0</v>
      </c>
      <c r="AE760">
        <v>0</v>
      </c>
      <c r="AF760">
        <v>113.19</v>
      </c>
      <c r="AG760">
        <v>11.84</v>
      </c>
      <c r="AH760">
        <v>0</v>
      </c>
      <c r="AI760">
        <v>1</v>
      </c>
      <c r="AJ760">
        <v>7.7</v>
      </c>
      <c r="AK760">
        <v>18.559999999999999</v>
      </c>
      <c r="AL760">
        <v>1</v>
      </c>
      <c r="AN760">
        <v>0</v>
      </c>
      <c r="AO760">
        <v>1</v>
      </c>
      <c r="AP760">
        <v>1</v>
      </c>
      <c r="AQ760">
        <v>0</v>
      </c>
      <c r="AR760">
        <v>0</v>
      </c>
      <c r="AS760" t="s">
        <v>719</v>
      </c>
      <c r="AT760">
        <v>2.73</v>
      </c>
      <c r="AU760" t="s">
        <v>744</v>
      </c>
      <c r="AV760">
        <v>0</v>
      </c>
      <c r="AW760">
        <v>2</v>
      </c>
      <c r="AX760">
        <v>28926253</v>
      </c>
      <c r="AY760">
        <v>1</v>
      </c>
      <c r="AZ760">
        <v>0</v>
      </c>
      <c r="BA760">
        <v>770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0</v>
      </c>
      <c r="BN760">
        <v>0</v>
      </c>
      <c r="BO760">
        <v>0</v>
      </c>
      <c r="BP760">
        <v>0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CX760">
        <f>Y760*Source!I159</f>
        <v>4.9139999999999997</v>
      </c>
      <c r="CY760">
        <f t="shared" ref="CY760:CY765" si="186">AB760</f>
        <v>871.56</v>
      </c>
      <c r="CZ760">
        <f t="shared" ref="CZ760:CZ765" si="187">AF760</f>
        <v>113.19</v>
      </c>
      <c r="DA760">
        <f t="shared" ref="DA760:DA765" si="188">AJ760</f>
        <v>7.7</v>
      </c>
      <c r="DB760">
        <v>0</v>
      </c>
    </row>
    <row r="761" spans="1:106" x14ac:dyDescent="0.2">
      <c r="A761">
        <f>ROW(Source!A159)</f>
        <v>159</v>
      </c>
      <c r="B761">
        <v>28925308</v>
      </c>
      <c r="C761">
        <v>28926233</v>
      </c>
      <c r="D761">
        <v>28337857</v>
      </c>
      <c r="E761">
        <v>1</v>
      </c>
      <c r="F761">
        <v>1</v>
      </c>
      <c r="G761">
        <v>1</v>
      </c>
      <c r="H761">
        <v>2</v>
      </c>
      <c r="I761" t="s">
        <v>488</v>
      </c>
      <c r="J761" t="s">
        <v>489</v>
      </c>
      <c r="K761" t="s">
        <v>490</v>
      </c>
      <c r="L761">
        <v>1368</v>
      </c>
      <c r="N761">
        <v>1011</v>
      </c>
      <c r="O761" t="s">
        <v>366</v>
      </c>
      <c r="P761" t="s">
        <v>366</v>
      </c>
      <c r="Q761">
        <v>1</v>
      </c>
      <c r="W761">
        <v>0</v>
      </c>
      <c r="X761">
        <v>-2019686133</v>
      </c>
      <c r="Y761">
        <v>0.18</v>
      </c>
      <c r="AA761">
        <v>0</v>
      </c>
      <c r="AB761">
        <v>984.52</v>
      </c>
      <c r="AC761">
        <v>219.75</v>
      </c>
      <c r="AD761">
        <v>0</v>
      </c>
      <c r="AE761">
        <v>0</v>
      </c>
      <c r="AF761">
        <v>127.86</v>
      </c>
      <c r="AG761">
        <v>11.84</v>
      </c>
      <c r="AH761">
        <v>0</v>
      </c>
      <c r="AI761">
        <v>1</v>
      </c>
      <c r="AJ761">
        <v>7.7</v>
      </c>
      <c r="AK761">
        <v>18.559999999999999</v>
      </c>
      <c r="AL761">
        <v>1</v>
      </c>
      <c r="AN761">
        <v>0</v>
      </c>
      <c r="AO761">
        <v>1</v>
      </c>
      <c r="AP761">
        <v>1</v>
      </c>
      <c r="AQ761">
        <v>0</v>
      </c>
      <c r="AR761">
        <v>0</v>
      </c>
      <c r="AS761" t="s">
        <v>719</v>
      </c>
      <c r="AT761">
        <v>0.15</v>
      </c>
      <c r="AU761" t="s">
        <v>744</v>
      </c>
      <c r="AV761">
        <v>0</v>
      </c>
      <c r="AW761">
        <v>2</v>
      </c>
      <c r="AX761">
        <v>28926254</v>
      </c>
      <c r="AY761">
        <v>1</v>
      </c>
      <c r="AZ761">
        <v>0</v>
      </c>
      <c r="BA761">
        <v>771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0</v>
      </c>
      <c r="BN761">
        <v>0</v>
      </c>
      <c r="BO761">
        <v>0</v>
      </c>
      <c r="BP761">
        <v>0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CX761">
        <f>Y761*Source!I159</f>
        <v>0.27</v>
      </c>
      <c r="CY761">
        <f t="shared" si="186"/>
        <v>984.52</v>
      </c>
      <c r="CZ761">
        <f t="shared" si="187"/>
        <v>127.86</v>
      </c>
      <c r="DA761">
        <f t="shared" si="188"/>
        <v>7.7</v>
      </c>
      <c r="DB761">
        <v>0</v>
      </c>
    </row>
    <row r="762" spans="1:106" x14ac:dyDescent="0.2">
      <c r="A762">
        <f>ROW(Source!A159)</f>
        <v>159</v>
      </c>
      <c r="B762">
        <v>28925308</v>
      </c>
      <c r="C762">
        <v>28926233</v>
      </c>
      <c r="D762">
        <v>28337866</v>
      </c>
      <c r="E762">
        <v>1</v>
      </c>
      <c r="F762">
        <v>1</v>
      </c>
      <c r="G762">
        <v>1</v>
      </c>
      <c r="H762">
        <v>2</v>
      </c>
      <c r="I762" t="s">
        <v>491</v>
      </c>
      <c r="J762" t="s">
        <v>492</v>
      </c>
      <c r="K762" t="s">
        <v>493</v>
      </c>
      <c r="L762">
        <v>1368</v>
      </c>
      <c r="N762">
        <v>1011</v>
      </c>
      <c r="O762" t="s">
        <v>366</v>
      </c>
      <c r="P762" t="s">
        <v>366</v>
      </c>
      <c r="Q762">
        <v>1</v>
      </c>
      <c r="W762">
        <v>0</v>
      </c>
      <c r="X762">
        <v>1232549298</v>
      </c>
      <c r="Y762">
        <v>0.18</v>
      </c>
      <c r="AA762">
        <v>0</v>
      </c>
      <c r="AB762">
        <v>92.4</v>
      </c>
      <c r="AC762">
        <v>0</v>
      </c>
      <c r="AD762">
        <v>0</v>
      </c>
      <c r="AE762">
        <v>0</v>
      </c>
      <c r="AF762">
        <v>12</v>
      </c>
      <c r="AG762">
        <v>0</v>
      </c>
      <c r="AH762">
        <v>0</v>
      </c>
      <c r="AI762">
        <v>1</v>
      </c>
      <c r="AJ762">
        <v>7.7</v>
      </c>
      <c r="AK762">
        <v>18.559999999999999</v>
      </c>
      <c r="AL762">
        <v>1</v>
      </c>
      <c r="AN762">
        <v>0</v>
      </c>
      <c r="AO762">
        <v>1</v>
      </c>
      <c r="AP762">
        <v>1</v>
      </c>
      <c r="AQ762">
        <v>0</v>
      </c>
      <c r="AR762">
        <v>0</v>
      </c>
      <c r="AS762" t="s">
        <v>719</v>
      </c>
      <c r="AT762">
        <v>0.15</v>
      </c>
      <c r="AU762" t="s">
        <v>744</v>
      </c>
      <c r="AV762">
        <v>0</v>
      </c>
      <c r="AW762">
        <v>2</v>
      </c>
      <c r="AX762">
        <v>28926255</v>
      </c>
      <c r="AY762">
        <v>1</v>
      </c>
      <c r="AZ762">
        <v>0</v>
      </c>
      <c r="BA762">
        <v>772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CX762">
        <f>Y762*Source!I159</f>
        <v>0.27</v>
      </c>
      <c r="CY762">
        <f t="shared" si="186"/>
        <v>92.4</v>
      </c>
      <c r="CZ762">
        <f t="shared" si="187"/>
        <v>12</v>
      </c>
      <c r="DA762">
        <f t="shared" si="188"/>
        <v>7.7</v>
      </c>
      <c r="DB762">
        <v>0</v>
      </c>
    </row>
    <row r="763" spans="1:106" x14ac:dyDescent="0.2">
      <c r="A763">
        <f>ROW(Source!A159)</f>
        <v>159</v>
      </c>
      <c r="B763">
        <v>28925308</v>
      </c>
      <c r="C763">
        <v>28926233</v>
      </c>
      <c r="D763">
        <v>28337996</v>
      </c>
      <c r="E763">
        <v>1</v>
      </c>
      <c r="F763">
        <v>1</v>
      </c>
      <c r="G763">
        <v>1</v>
      </c>
      <c r="H763">
        <v>2</v>
      </c>
      <c r="I763" t="s">
        <v>494</v>
      </c>
      <c r="J763" t="s">
        <v>495</v>
      </c>
      <c r="K763" t="s">
        <v>496</v>
      </c>
      <c r="L763">
        <v>1368</v>
      </c>
      <c r="N763">
        <v>1011</v>
      </c>
      <c r="O763" t="s">
        <v>366</v>
      </c>
      <c r="P763" t="s">
        <v>366</v>
      </c>
      <c r="Q763">
        <v>1</v>
      </c>
      <c r="W763">
        <v>0</v>
      </c>
      <c r="X763">
        <v>2006915083</v>
      </c>
      <c r="Y763">
        <v>0.16800000000000001</v>
      </c>
      <c r="AA763">
        <v>0</v>
      </c>
      <c r="AB763">
        <v>57.9</v>
      </c>
      <c r="AC763">
        <v>0</v>
      </c>
      <c r="AD763">
        <v>0</v>
      </c>
      <c r="AE763">
        <v>0</v>
      </c>
      <c r="AF763">
        <v>7.52</v>
      </c>
      <c r="AG763">
        <v>0</v>
      </c>
      <c r="AH763">
        <v>0</v>
      </c>
      <c r="AI763">
        <v>1</v>
      </c>
      <c r="AJ763">
        <v>7.7</v>
      </c>
      <c r="AK763">
        <v>18.559999999999999</v>
      </c>
      <c r="AL763">
        <v>1</v>
      </c>
      <c r="AN763">
        <v>0</v>
      </c>
      <c r="AO763">
        <v>1</v>
      </c>
      <c r="AP763">
        <v>1</v>
      </c>
      <c r="AQ763">
        <v>0</v>
      </c>
      <c r="AR763">
        <v>0</v>
      </c>
      <c r="AS763" t="s">
        <v>719</v>
      </c>
      <c r="AT763">
        <v>0.14000000000000001</v>
      </c>
      <c r="AU763" t="s">
        <v>744</v>
      </c>
      <c r="AV763">
        <v>0</v>
      </c>
      <c r="AW763">
        <v>2</v>
      </c>
      <c r="AX763">
        <v>28926256</v>
      </c>
      <c r="AY763">
        <v>1</v>
      </c>
      <c r="AZ763">
        <v>0</v>
      </c>
      <c r="BA763">
        <v>773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CX763">
        <f>Y763*Source!I159</f>
        <v>0.252</v>
      </c>
      <c r="CY763">
        <f t="shared" si="186"/>
        <v>57.9</v>
      </c>
      <c r="CZ763">
        <f t="shared" si="187"/>
        <v>7.52</v>
      </c>
      <c r="DA763">
        <f t="shared" si="188"/>
        <v>7.7</v>
      </c>
      <c r="DB763">
        <v>0</v>
      </c>
    </row>
    <row r="764" spans="1:106" x14ac:dyDescent="0.2">
      <c r="A764">
        <f>ROW(Source!A159)</f>
        <v>159</v>
      </c>
      <c r="B764">
        <v>28925308</v>
      </c>
      <c r="C764">
        <v>28926233</v>
      </c>
      <c r="D764">
        <v>28338136</v>
      </c>
      <c r="E764">
        <v>1</v>
      </c>
      <c r="F764">
        <v>1</v>
      </c>
      <c r="G764">
        <v>1</v>
      </c>
      <c r="H764">
        <v>2</v>
      </c>
      <c r="I764" t="s">
        <v>401</v>
      </c>
      <c r="J764" t="s">
        <v>402</v>
      </c>
      <c r="K764" t="s">
        <v>403</v>
      </c>
      <c r="L764">
        <v>1368</v>
      </c>
      <c r="N764">
        <v>1011</v>
      </c>
      <c r="O764" t="s">
        <v>366</v>
      </c>
      <c r="P764" t="s">
        <v>366</v>
      </c>
      <c r="Q764">
        <v>1</v>
      </c>
      <c r="W764">
        <v>0</v>
      </c>
      <c r="X764">
        <v>-1277097320</v>
      </c>
      <c r="Y764">
        <v>2.988</v>
      </c>
      <c r="AA764">
        <v>0</v>
      </c>
      <c r="AB764">
        <v>66.84</v>
      </c>
      <c r="AC764">
        <v>0</v>
      </c>
      <c r="AD764">
        <v>0</v>
      </c>
      <c r="AE764">
        <v>0</v>
      </c>
      <c r="AF764">
        <v>8.68</v>
      </c>
      <c r="AG764">
        <v>0</v>
      </c>
      <c r="AH764">
        <v>0</v>
      </c>
      <c r="AI764">
        <v>1</v>
      </c>
      <c r="AJ764">
        <v>7.7</v>
      </c>
      <c r="AK764">
        <v>18.559999999999999</v>
      </c>
      <c r="AL764">
        <v>1</v>
      </c>
      <c r="AN764">
        <v>0</v>
      </c>
      <c r="AO764">
        <v>1</v>
      </c>
      <c r="AP764">
        <v>1</v>
      </c>
      <c r="AQ764">
        <v>0</v>
      </c>
      <c r="AR764">
        <v>0</v>
      </c>
      <c r="AS764" t="s">
        <v>719</v>
      </c>
      <c r="AT764">
        <v>2.4900000000000002</v>
      </c>
      <c r="AU764" t="s">
        <v>744</v>
      </c>
      <c r="AV764">
        <v>0</v>
      </c>
      <c r="AW764">
        <v>2</v>
      </c>
      <c r="AX764">
        <v>28926257</v>
      </c>
      <c r="AY764">
        <v>1</v>
      </c>
      <c r="AZ764">
        <v>0</v>
      </c>
      <c r="BA764">
        <v>774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CX764">
        <f>Y764*Source!I159</f>
        <v>4.4820000000000002</v>
      </c>
      <c r="CY764">
        <f t="shared" si="186"/>
        <v>66.84</v>
      </c>
      <c r="CZ764">
        <f t="shared" si="187"/>
        <v>8.68</v>
      </c>
      <c r="DA764">
        <f t="shared" si="188"/>
        <v>7.7</v>
      </c>
      <c r="DB764">
        <v>0</v>
      </c>
    </row>
    <row r="765" spans="1:106" x14ac:dyDescent="0.2">
      <c r="A765">
        <f>ROW(Source!A159)</f>
        <v>159</v>
      </c>
      <c r="B765">
        <v>28925308</v>
      </c>
      <c r="C765">
        <v>28926233</v>
      </c>
      <c r="D765">
        <v>28338781</v>
      </c>
      <c r="E765">
        <v>1</v>
      </c>
      <c r="F765">
        <v>1</v>
      </c>
      <c r="G765">
        <v>1</v>
      </c>
      <c r="H765">
        <v>2</v>
      </c>
      <c r="I765" t="s">
        <v>497</v>
      </c>
      <c r="J765" t="s">
        <v>498</v>
      </c>
      <c r="K765" t="s">
        <v>499</v>
      </c>
      <c r="L765">
        <v>1368</v>
      </c>
      <c r="N765">
        <v>1011</v>
      </c>
      <c r="O765" t="s">
        <v>366</v>
      </c>
      <c r="P765" t="s">
        <v>366</v>
      </c>
      <c r="Q765">
        <v>1</v>
      </c>
      <c r="W765">
        <v>0</v>
      </c>
      <c r="X765">
        <v>1984034196</v>
      </c>
      <c r="Y765">
        <v>8.4000000000000005E-2</v>
      </c>
      <c r="AA765">
        <v>0</v>
      </c>
      <c r="AB765">
        <v>142.37</v>
      </c>
      <c r="AC765">
        <v>188.01</v>
      </c>
      <c r="AD765">
        <v>0</v>
      </c>
      <c r="AE765">
        <v>0</v>
      </c>
      <c r="AF765">
        <v>18.489999999999998</v>
      </c>
      <c r="AG765">
        <v>10.130000000000001</v>
      </c>
      <c r="AH765">
        <v>0</v>
      </c>
      <c r="AI765">
        <v>1</v>
      </c>
      <c r="AJ765">
        <v>7.7</v>
      </c>
      <c r="AK765">
        <v>18.559999999999999</v>
      </c>
      <c r="AL765">
        <v>1</v>
      </c>
      <c r="AN765">
        <v>0</v>
      </c>
      <c r="AO765">
        <v>1</v>
      </c>
      <c r="AP765">
        <v>1</v>
      </c>
      <c r="AQ765">
        <v>0</v>
      </c>
      <c r="AR765">
        <v>0</v>
      </c>
      <c r="AS765" t="s">
        <v>719</v>
      </c>
      <c r="AT765">
        <v>7.0000000000000007E-2</v>
      </c>
      <c r="AU765" t="s">
        <v>744</v>
      </c>
      <c r="AV765">
        <v>0</v>
      </c>
      <c r="AW765">
        <v>2</v>
      </c>
      <c r="AX765">
        <v>28926258</v>
      </c>
      <c r="AY765">
        <v>1</v>
      </c>
      <c r="AZ765">
        <v>0</v>
      </c>
      <c r="BA765">
        <v>775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0</v>
      </c>
      <c r="BL765">
        <v>0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CX765">
        <f>Y765*Source!I159</f>
        <v>0.126</v>
      </c>
      <c r="CY765">
        <f t="shared" si="186"/>
        <v>142.37</v>
      </c>
      <c r="CZ765">
        <f t="shared" si="187"/>
        <v>18.489999999999998</v>
      </c>
      <c r="DA765">
        <f t="shared" si="188"/>
        <v>7.7</v>
      </c>
      <c r="DB765">
        <v>0</v>
      </c>
    </row>
    <row r="766" spans="1:106" x14ac:dyDescent="0.2">
      <c r="A766">
        <f>ROW(Source!A159)</f>
        <v>159</v>
      </c>
      <c r="B766">
        <v>28925308</v>
      </c>
      <c r="C766">
        <v>28926233</v>
      </c>
      <c r="D766">
        <v>28251457</v>
      </c>
      <c r="E766">
        <v>1</v>
      </c>
      <c r="F766">
        <v>1</v>
      </c>
      <c r="G766">
        <v>1</v>
      </c>
      <c r="H766">
        <v>3</v>
      </c>
      <c r="I766" t="s">
        <v>500</v>
      </c>
      <c r="J766" t="s">
        <v>501</v>
      </c>
      <c r="K766" t="s">
        <v>502</v>
      </c>
      <c r="L766">
        <v>1339</v>
      </c>
      <c r="N766">
        <v>1007</v>
      </c>
      <c r="O766" t="s">
        <v>742</v>
      </c>
      <c r="P766" t="s">
        <v>742</v>
      </c>
      <c r="Q766">
        <v>1</v>
      </c>
      <c r="W766">
        <v>0</v>
      </c>
      <c r="X766">
        <v>-1718793076</v>
      </c>
      <c r="Y766">
        <v>0.08</v>
      </c>
      <c r="AA766">
        <v>121.97</v>
      </c>
      <c r="AB766">
        <v>0</v>
      </c>
      <c r="AC766">
        <v>0</v>
      </c>
      <c r="AD766">
        <v>0</v>
      </c>
      <c r="AE766">
        <v>23.41</v>
      </c>
      <c r="AF766">
        <v>0</v>
      </c>
      <c r="AG766">
        <v>0</v>
      </c>
      <c r="AH766">
        <v>0</v>
      </c>
      <c r="AI766">
        <v>5.21</v>
      </c>
      <c r="AJ766">
        <v>1</v>
      </c>
      <c r="AK766">
        <v>1</v>
      </c>
      <c r="AL766">
        <v>1</v>
      </c>
      <c r="AN766">
        <v>0</v>
      </c>
      <c r="AO766">
        <v>1</v>
      </c>
      <c r="AP766">
        <v>0</v>
      </c>
      <c r="AQ766">
        <v>0</v>
      </c>
      <c r="AR766">
        <v>0</v>
      </c>
      <c r="AS766" t="s">
        <v>719</v>
      </c>
      <c r="AT766">
        <v>0.08</v>
      </c>
      <c r="AU766" t="s">
        <v>719</v>
      </c>
      <c r="AV766">
        <v>0</v>
      </c>
      <c r="AW766">
        <v>2</v>
      </c>
      <c r="AX766">
        <v>28926259</v>
      </c>
      <c r="AY766">
        <v>1</v>
      </c>
      <c r="AZ766">
        <v>0</v>
      </c>
      <c r="BA766">
        <v>776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CX766">
        <f>Y766*Source!I159</f>
        <v>0.12</v>
      </c>
      <c r="CY766">
        <f t="shared" ref="CY766:CY774" si="189">AA766</f>
        <v>121.97</v>
      </c>
      <c r="CZ766">
        <f t="shared" ref="CZ766:CZ774" si="190">AE766</f>
        <v>23.41</v>
      </c>
      <c r="DA766">
        <f t="shared" ref="DA766:DA774" si="191">AI766</f>
        <v>5.21</v>
      </c>
      <c r="DB766">
        <v>0</v>
      </c>
    </row>
    <row r="767" spans="1:106" x14ac:dyDescent="0.2">
      <c r="A767">
        <f>ROW(Source!A159)</f>
        <v>159</v>
      </c>
      <c r="B767">
        <v>28925308</v>
      </c>
      <c r="C767">
        <v>28926233</v>
      </c>
      <c r="D767">
        <v>28251479</v>
      </c>
      <c r="E767">
        <v>1</v>
      </c>
      <c r="F767">
        <v>1</v>
      </c>
      <c r="G767">
        <v>1</v>
      </c>
      <c r="H767">
        <v>3</v>
      </c>
      <c r="I767" t="s">
        <v>503</v>
      </c>
      <c r="J767" t="s">
        <v>504</v>
      </c>
      <c r="K767" t="s">
        <v>505</v>
      </c>
      <c r="L767">
        <v>1339</v>
      </c>
      <c r="N767">
        <v>1007</v>
      </c>
      <c r="O767" t="s">
        <v>742</v>
      </c>
      <c r="P767" t="s">
        <v>742</v>
      </c>
      <c r="Q767">
        <v>1</v>
      </c>
      <c r="W767">
        <v>0</v>
      </c>
      <c r="X767">
        <v>1597319531</v>
      </c>
      <c r="Y767">
        <v>1.64</v>
      </c>
      <c r="AA767">
        <v>45.8</v>
      </c>
      <c r="AB767">
        <v>0</v>
      </c>
      <c r="AC767">
        <v>0</v>
      </c>
      <c r="AD767">
        <v>0</v>
      </c>
      <c r="AE767">
        <v>8.7899999999999991</v>
      </c>
      <c r="AF767">
        <v>0</v>
      </c>
      <c r="AG767">
        <v>0</v>
      </c>
      <c r="AH767">
        <v>0</v>
      </c>
      <c r="AI767">
        <v>5.21</v>
      </c>
      <c r="AJ767">
        <v>1</v>
      </c>
      <c r="AK767">
        <v>1</v>
      </c>
      <c r="AL767">
        <v>1</v>
      </c>
      <c r="AN767">
        <v>0</v>
      </c>
      <c r="AO767">
        <v>1</v>
      </c>
      <c r="AP767">
        <v>0</v>
      </c>
      <c r="AQ767">
        <v>0</v>
      </c>
      <c r="AR767">
        <v>0</v>
      </c>
      <c r="AS767" t="s">
        <v>719</v>
      </c>
      <c r="AT767">
        <v>1.64</v>
      </c>
      <c r="AU767" t="s">
        <v>719</v>
      </c>
      <c r="AV767">
        <v>0</v>
      </c>
      <c r="AW767">
        <v>2</v>
      </c>
      <c r="AX767">
        <v>28926260</v>
      </c>
      <c r="AY767">
        <v>1</v>
      </c>
      <c r="AZ767">
        <v>0</v>
      </c>
      <c r="BA767">
        <v>777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CX767">
        <f>Y767*Source!I159</f>
        <v>2.46</v>
      </c>
      <c r="CY767">
        <f t="shared" si="189"/>
        <v>45.8</v>
      </c>
      <c r="CZ767">
        <f t="shared" si="190"/>
        <v>8.7899999999999991</v>
      </c>
      <c r="DA767">
        <f t="shared" si="191"/>
        <v>5.21</v>
      </c>
      <c r="DB767">
        <v>0</v>
      </c>
    </row>
    <row r="768" spans="1:106" x14ac:dyDescent="0.2">
      <c r="A768">
        <f>ROW(Source!A159)</f>
        <v>159</v>
      </c>
      <c r="B768">
        <v>28925308</v>
      </c>
      <c r="C768">
        <v>28926233</v>
      </c>
      <c r="D768">
        <v>28251486</v>
      </c>
      <c r="E768">
        <v>1</v>
      </c>
      <c r="F768">
        <v>1</v>
      </c>
      <c r="G768">
        <v>1</v>
      </c>
      <c r="H768">
        <v>3</v>
      </c>
      <c r="I768" t="s">
        <v>506</v>
      </c>
      <c r="J768" t="s">
        <v>507</v>
      </c>
      <c r="K768" t="s">
        <v>508</v>
      </c>
      <c r="L768">
        <v>1346</v>
      </c>
      <c r="N768">
        <v>1009</v>
      </c>
      <c r="O768" t="s">
        <v>509</v>
      </c>
      <c r="P768" t="s">
        <v>509</v>
      </c>
      <c r="Q768">
        <v>1</v>
      </c>
      <c r="W768">
        <v>0</v>
      </c>
      <c r="X768">
        <v>-1411127917</v>
      </c>
      <c r="Y768">
        <v>0.47</v>
      </c>
      <c r="AA768">
        <v>23.29</v>
      </c>
      <c r="AB768">
        <v>0</v>
      </c>
      <c r="AC768">
        <v>0</v>
      </c>
      <c r="AD768">
        <v>0</v>
      </c>
      <c r="AE768">
        <v>4.47</v>
      </c>
      <c r="AF768">
        <v>0</v>
      </c>
      <c r="AG768">
        <v>0</v>
      </c>
      <c r="AH768">
        <v>0</v>
      </c>
      <c r="AI768">
        <v>5.21</v>
      </c>
      <c r="AJ768">
        <v>1</v>
      </c>
      <c r="AK768">
        <v>1</v>
      </c>
      <c r="AL768">
        <v>1</v>
      </c>
      <c r="AN768">
        <v>0</v>
      </c>
      <c r="AO768">
        <v>1</v>
      </c>
      <c r="AP768">
        <v>0</v>
      </c>
      <c r="AQ768">
        <v>0</v>
      </c>
      <c r="AR768">
        <v>0</v>
      </c>
      <c r="AS768" t="s">
        <v>719</v>
      </c>
      <c r="AT768">
        <v>0.47</v>
      </c>
      <c r="AU768" t="s">
        <v>719</v>
      </c>
      <c r="AV768">
        <v>0</v>
      </c>
      <c r="AW768">
        <v>2</v>
      </c>
      <c r="AX768">
        <v>28926261</v>
      </c>
      <c r="AY768">
        <v>1</v>
      </c>
      <c r="AZ768">
        <v>0</v>
      </c>
      <c r="BA768">
        <v>778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0</v>
      </c>
      <c r="BK768">
        <v>0</v>
      </c>
      <c r="BL768">
        <v>0</v>
      </c>
      <c r="BM768">
        <v>0</v>
      </c>
      <c r="BN768">
        <v>0</v>
      </c>
      <c r="BO768">
        <v>0</v>
      </c>
      <c r="BP768">
        <v>0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CX768">
        <f>Y768*Source!I159</f>
        <v>0.70499999999999996</v>
      </c>
      <c r="CY768">
        <f t="shared" si="189"/>
        <v>23.29</v>
      </c>
      <c r="CZ768">
        <f t="shared" si="190"/>
        <v>4.47</v>
      </c>
      <c r="DA768">
        <f t="shared" si="191"/>
        <v>5.21</v>
      </c>
      <c r="DB768">
        <v>0</v>
      </c>
    </row>
    <row r="769" spans="1:106" x14ac:dyDescent="0.2">
      <c r="A769">
        <f>ROW(Source!A159)</f>
        <v>159</v>
      </c>
      <c r="B769">
        <v>28925308</v>
      </c>
      <c r="C769">
        <v>28926233</v>
      </c>
      <c r="D769">
        <v>28254721</v>
      </c>
      <c r="E769">
        <v>1</v>
      </c>
      <c r="F769">
        <v>1</v>
      </c>
      <c r="G769">
        <v>1</v>
      </c>
      <c r="H769">
        <v>3</v>
      </c>
      <c r="I769" t="s">
        <v>510</v>
      </c>
      <c r="J769" t="s">
        <v>511</v>
      </c>
      <c r="K769" t="s">
        <v>512</v>
      </c>
      <c r="L769">
        <v>1348</v>
      </c>
      <c r="N769">
        <v>1009</v>
      </c>
      <c r="O769" t="s">
        <v>61</v>
      </c>
      <c r="P769" t="s">
        <v>61</v>
      </c>
      <c r="Q769">
        <v>1000</v>
      </c>
      <c r="W769">
        <v>0</v>
      </c>
      <c r="X769">
        <v>-1204589871</v>
      </c>
      <c r="Y769">
        <v>1.24E-3</v>
      </c>
      <c r="AA769">
        <v>66815.539999999994</v>
      </c>
      <c r="AB769">
        <v>0</v>
      </c>
      <c r="AC769">
        <v>0</v>
      </c>
      <c r="AD769">
        <v>0</v>
      </c>
      <c r="AE769">
        <v>12824.48</v>
      </c>
      <c r="AF769">
        <v>0</v>
      </c>
      <c r="AG769">
        <v>0</v>
      </c>
      <c r="AH769">
        <v>0</v>
      </c>
      <c r="AI769">
        <v>5.21</v>
      </c>
      <c r="AJ769">
        <v>1</v>
      </c>
      <c r="AK769">
        <v>1</v>
      </c>
      <c r="AL769">
        <v>1</v>
      </c>
      <c r="AN769">
        <v>0</v>
      </c>
      <c r="AO769">
        <v>1</v>
      </c>
      <c r="AP769">
        <v>0</v>
      </c>
      <c r="AQ769">
        <v>0</v>
      </c>
      <c r="AR769">
        <v>0</v>
      </c>
      <c r="AS769" t="s">
        <v>719</v>
      </c>
      <c r="AT769">
        <v>1.24E-3</v>
      </c>
      <c r="AU769" t="s">
        <v>719</v>
      </c>
      <c r="AV769">
        <v>0</v>
      </c>
      <c r="AW769">
        <v>2</v>
      </c>
      <c r="AX769">
        <v>28926262</v>
      </c>
      <c r="AY769">
        <v>1</v>
      </c>
      <c r="AZ769">
        <v>0</v>
      </c>
      <c r="BA769">
        <v>779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0</v>
      </c>
      <c r="BK769">
        <v>0</v>
      </c>
      <c r="BL769">
        <v>0</v>
      </c>
      <c r="BM769">
        <v>0</v>
      </c>
      <c r="BN769">
        <v>0</v>
      </c>
      <c r="BO769">
        <v>0</v>
      </c>
      <c r="BP769">
        <v>0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CX769">
        <f>Y769*Source!I159</f>
        <v>1.8600000000000001E-3</v>
      </c>
      <c r="CY769">
        <f t="shared" si="189"/>
        <v>66815.539999999994</v>
      </c>
      <c r="CZ769">
        <f t="shared" si="190"/>
        <v>12824.48</v>
      </c>
      <c r="DA769">
        <f t="shared" si="191"/>
        <v>5.21</v>
      </c>
      <c r="DB769">
        <v>0</v>
      </c>
    </row>
    <row r="770" spans="1:106" x14ac:dyDescent="0.2">
      <c r="A770">
        <f>ROW(Source!A159)</f>
        <v>159</v>
      </c>
      <c r="B770">
        <v>28925308</v>
      </c>
      <c r="C770">
        <v>28926233</v>
      </c>
      <c r="D770">
        <v>28276411</v>
      </c>
      <c r="E770">
        <v>1</v>
      </c>
      <c r="F770">
        <v>1</v>
      </c>
      <c r="G770">
        <v>1</v>
      </c>
      <c r="H770">
        <v>3</v>
      </c>
      <c r="I770" t="s">
        <v>513</v>
      </c>
      <c r="J770" t="s">
        <v>514</v>
      </c>
      <c r="K770" t="s">
        <v>515</v>
      </c>
      <c r="L770">
        <v>1348</v>
      </c>
      <c r="N770">
        <v>1009</v>
      </c>
      <c r="O770" t="s">
        <v>61</v>
      </c>
      <c r="P770" t="s">
        <v>61</v>
      </c>
      <c r="Q770">
        <v>1000</v>
      </c>
      <c r="W770">
        <v>0</v>
      </c>
      <c r="X770">
        <v>-1377340231</v>
      </c>
      <c r="Y770">
        <v>0.01</v>
      </c>
      <c r="AA770">
        <v>53016.07</v>
      </c>
      <c r="AB770">
        <v>0</v>
      </c>
      <c r="AC770">
        <v>0</v>
      </c>
      <c r="AD770">
        <v>0</v>
      </c>
      <c r="AE770">
        <v>10175.83</v>
      </c>
      <c r="AF770">
        <v>0</v>
      </c>
      <c r="AG770">
        <v>0</v>
      </c>
      <c r="AH770">
        <v>0</v>
      </c>
      <c r="AI770">
        <v>5.21</v>
      </c>
      <c r="AJ770">
        <v>1</v>
      </c>
      <c r="AK770">
        <v>1</v>
      </c>
      <c r="AL770">
        <v>1</v>
      </c>
      <c r="AN770">
        <v>0</v>
      </c>
      <c r="AO770">
        <v>1</v>
      </c>
      <c r="AP770">
        <v>0</v>
      </c>
      <c r="AQ770">
        <v>0</v>
      </c>
      <c r="AR770">
        <v>0</v>
      </c>
      <c r="AS770" t="s">
        <v>719</v>
      </c>
      <c r="AT770">
        <v>0.01</v>
      </c>
      <c r="AU770" t="s">
        <v>719</v>
      </c>
      <c r="AV770">
        <v>0</v>
      </c>
      <c r="AW770">
        <v>2</v>
      </c>
      <c r="AX770">
        <v>28926263</v>
      </c>
      <c r="AY770">
        <v>1</v>
      </c>
      <c r="AZ770">
        <v>0</v>
      </c>
      <c r="BA770">
        <v>780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0</v>
      </c>
      <c r="BI770">
        <v>0</v>
      </c>
      <c r="BJ770">
        <v>0</v>
      </c>
      <c r="BK770">
        <v>0</v>
      </c>
      <c r="BL770">
        <v>0</v>
      </c>
      <c r="BM770">
        <v>0</v>
      </c>
      <c r="BN770">
        <v>0</v>
      </c>
      <c r="BO770">
        <v>0</v>
      </c>
      <c r="BP770">
        <v>0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CX770">
        <f>Y770*Source!I159</f>
        <v>1.4999999999999999E-2</v>
      </c>
      <c r="CY770">
        <f t="shared" si="189"/>
        <v>53016.07</v>
      </c>
      <c r="CZ770">
        <f t="shared" si="190"/>
        <v>10175.83</v>
      </c>
      <c r="DA770">
        <f t="shared" si="191"/>
        <v>5.21</v>
      </c>
      <c r="DB770">
        <v>0</v>
      </c>
    </row>
    <row r="771" spans="1:106" x14ac:dyDescent="0.2">
      <c r="A771">
        <f>ROW(Source!A159)</f>
        <v>159</v>
      </c>
      <c r="B771">
        <v>28925308</v>
      </c>
      <c r="C771">
        <v>28926233</v>
      </c>
      <c r="D771">
        <v>28279355</v>
      </c>
      <c r="E771">
        <v>1</v>
      </c>
      <c r="F771">
        <v>1</v>
      </c>
      <c r="G771">
        <v>1</v>
      </c>
      <c r="H771">
        <v>3</v>
      </c>
      <c r="I771" t="s">
        <v>516</v>
      </c>
      <c r="J771" t="s">
        <v>517</v>
      </c>
      <c r="K771" t="s">
        <v>526</v>
      </c>
      <c r="L771">
        <v>1348</v>
      </c>
      <c r="N771">
        <v>1009</v>
      </c>
      <c r="O771" t="s">
        <v>61</v>
      </c>
      <c r="P771" t="s">
        <v>61</v>
      </c>
      <c r="Q771">
        <v>1000</v>
      </c>
      <c r="W771">
        <v>0</v>
      </c>
      <c r="X771">
        <v>-1448781914</v>
      </c>
      <c r="Y771">
        <v>0.01</v>
      </c>
      <c r="AA771">
        <v>38757.61</v>
      </c>
      <c r="AB771">
        <v>0</v>
      </c>
      <c r="AC771">
        <v>0</v>
      </c>
      <c r="AD771">
        <v>0</v>
      </c>
      <c r="AE771">
        <v>7439.08</v>
      </c>
      <c r="AF771">
        <v>0</v>
      </c>
      <c r="AG771">
        <v>0</v>
      </c>
      <c r="AH771">
        <v>0</v>
      </c>
      <c r="AI771">
        <v>5.21</v>
      </c>
      <c r="AJ771">
        <v>1</v>
      </c>
      <c r="AK771">
        <v>1</v>
      </c>
      <c r="AL771">
        <v>1</v>
      </c>
      <c r="AN771">
        <v>0</v>
      </c>
      <c r="AO771">
        <v>1</v>
      </c>
      <c r="AP771">
        <v>0</v>
      </c>
      <c r="AQ771">
        <v>0</v>
      </c>
      <c r="AR771">
        <v>0</v>
      </c>
      <c r="AS771" t="s">
        <v>719</v>
      </c>
      <c r="AT771">
        <v>0.01</v>
      </c>
      <c r="AU771" t="s">
        <v>719</v>
      </c>
      <c r="AV771">
        <v>0</v>
      </c>
      <c r="AW771">
        <v>2</v>
      </c>
      <c r="AX771">
        <v>28926264</v>
      </c>
      <c r="AY771">
        <v>1</v>
      </c>
      <c r="AZ771">
        <v>0</v>
      </c>
      <c r="BA771">
        <v>781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0</v>
      </c>
      <c r="BK771">
        <v>0</v>
      </c>
      <c r="BL771">
        <v>0</v>
      </c>
      <c r="BM771">
        <v>0</v>
      </c>
      <c r="BN771">
        <v>0</v>
      </c>
      <c r="BO771">
        <v>0</v>
      </c>
      <c r="BP771">
        <v>0</v>
      </c>
      <c r="BQ771">
        <v>0</v>
      </c>
      <c r="BR771">
        <v>0</v>
      </c>
      <c r="BS771">
        <v>0</v>
      </c>
      <c r="BT771">
        <v>0</v>
      </c>
      <c r="BU771">
        <v>0</v>
      </c>
      <c r="BV771">
        <v>0</v>
      </c>
      <c r="BW771">
        <v>0</v>
      </c>
      <c r="CX771">
        <f>Y771*Source!I159</f>
        <v>1.4999999999999999E-2</v>
      </c>
      <c r="CY771">
        <f t="shared" si="189"/>
        <v>38757.61</v>
      </c>
      <c r="CZ771">
        <f t="shared" si="190"/>
        <v>7439.08</v>
      </c>
      <c r="DA771">
        <f t="shared" si="191"/>
        <v>5.21</v>
      </c>
      <c r="DB771">
        <v>0</v>
      </c>
    </row>
    <row r="772" spans="1:106" x14ac:dyDescent="0.2">
      <c r="A772">
        <f>ROW(Source!A159)</f>
        <v>159</v>
      </c>
      <c r="B772">
        <v>28925308</v>
      </c>
      <c r="C772">
        <v>28926233</v>
      </c>
      <c r="D772">
        <v>28279427</v>
      </c>
      <c r="E772">
        <v>1</v>
      </c>
      <c r="F772">
        <v>1</v>
      </c>
      <c r="G772">
        <v>1</v>
      </c>
      <c r="H772">
        <v>3</v>
      </c>
      <c r="I772" t="s">
        <v>527</v>
      </c>
      <c r="J772" t="s">
        <v>528</v>
      </c>
      <c r="K772" t="s">
        <v>529</v>
      </c>
      <c r="L772">
        <v>1348</v>
      </c>
      <c r="N772">
        <v>1009</v>
      </c>
      <c r="O772" t="s">
        <v>61</v>
      </c>
      <c r="P772" t="s">
        <v>61</v>
      </c>
      <c r="Q772">
        <v>1000</v>
      </c>
      <c r="W772">
        <v>0</v>
      </c>
      <c r="X772">
        <v>-1728450025</v>
      </c>
      <c r="Y772">
        <v>0.01</v>
      </c>
      <c r="AA772">
        <v>27837.55</v>
      </c>
      <c r="AB772">
        <v>0</v>
      </c>
      <c r="AC772">
        <v>0</v>
      </c>
      <c r="AD772">
        <v>0</v>
      </c>
      <c r="AE772">
        <v>5343.1</v>
      </c>
      <c r="AF772">
        <v>0</v>
      </c>
      <c r="AG772">
        <v>0</v>
      </c>
      <c r="AH772">
        <v>0</v>
      </c>
      <c r="AI772">
        <v>5.21</v>
      </c>
      <c r="AJ772">
        <v>1</v>
      </c>
      <c r="AK772">
        <v>1</v>
      </c>
      <c r="AL772">
        <v>1</v>
      </c>
      <c r="AN772">
        <v>0</v>
      </c>
      <c r="AO772">
        <v>1</v>
      </c>
      <c r="AP772">
        <v>0</v>
      </c>
      <c r="AQ772">
        <v>0</v>
      </c>
      <c r="AR772">
        <v>0</v>
      </c>
      <c r="AS772" t="s">
        <v>719</v>
      </c>
      <c r="AT772">
        <v>0.01</v>
      </c>
      <c r="AU772" t="s">
        <v>719</v>
      </c>
      <c r="AV772">
        <v>0</v>
      </c>
      <c r="AW772">
        <v>2</v>
      </c>
      <c r="AX772">
        <v>28926265</v>
      </c>
      <c r="AY772">
        <v>1</v>
      </c>
      <c r="AZ772">
        <v>0</v>
      </c>
      <c r="BA772">
        <v>782</v>
      </c>
      <c r="BB772">
        <v>0</v>
      </c>
      <c r="BC772">
        <v>0</v>
      </c>
      <c r="BD772">
        <v>0</v>
      </c>
      <c r="BE772">
        <v>0</v>
      </c>
      <c r="BF772">
        <v>0</v>
      </c>
      <c r="BG772">
        <v>0</v>
      </c>
      <c r="BH772">
        <v>0</v>
      </c>
      <c r="BI772">
        <v>0</v>
      </c>
      <c r="BJ772">
        <v>0</v>
      </c>
      <c r="BK772">
        <v>0</v>
      </c>
      <c r="BL772">
        <v>0</v>
      </c>
      <c r="BM772">
        <v>0</v>
      </c>
      <c r="BN772">
        <v>0</v>
      </c>
      <c r="BO772">
        <v>0</v>
      </c>
      <c r="BP772">
        <v>0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CX772">
        <f>Y772*Source!I159</f>
        <v>1.4999999999999999E-2</v>
      </c>
      <c r="CY772">
        <f t="shared" si="189"/>
        <v>27837.55</v>
      </c>
      <c r="CZ772">
        <f t="shared" si="190"/>
        <v>5343.1</v>
      </c>
      <c r="DA772">
        <f t="shared" si="191"/>
        <v>5.21</v>
      </c>
      <c r="DB772">
        <v>0</v>
      </c>
    </row>
    <row r="773" spans="1:106" x14ac:dyDescent="0.2">
      <c r="A773">
        <f>ROW(Source!A159)</f>
        <v>159</v>
      </c>
      <c r="B773">
        <v>28925308</v>
      </c>
      <c r="C773">
        <v>28926233</v>
      </c>
      <c r="D773">
        <v>28324742</v>
      </c>
      <c r="E773">
        <v>1</v>
      </c>
      <c r="F773">
        <v>1</v>
      </c>
      <c r="G773">
        <v>1</v>
      </c>
      <c r="H773">
        <v>3</v>
      </c>
      <c r="I773" t="s">
        <v>530</v>
      </c>
      <c r="J773" t="s">
        <v>531</v>
      </c>
      <c r="K773" t="s">
        <v>532</v>
      </c>
      <c r="L773">
        <v>1354</v>
      </c>
      <c r="N773">
        <v>1010</v>
      </c>
      <c r="O773" t="s">
        <v>106</v>
      </c>
      <c r="P773" t="s">
        <v>106</v>
      </c>
      <c r="Q773">
        <v>1</v>
      </c>
      <c r="W773">
        <v>0</v>
      </c>
      <c r="X773">
        <v>576468319</v>
      </c>
      <c r="Y773">
        <v>9</v>
      </c>
      <c r="AA773">
        <v>265.35000000000002</v>
      </c>
      <c r="AB773">
        <v>0</v>
      </c>
      <c r="AC773">
        <v>0</v>
      </c>
      <c r="AD773">
        <v>0</v>
      </c>
      <c r="AE773">
        <v>50.93</v>
      </c>
      <c r="AF773">
        <v>0</v>
      </c>
      <c r="AG773">
        <v>0</v>
      </c>
      <c r="AH773">
        <v>0</v>
      </c>
      <c r="AI773">
        <v>5.21</v>
      </c>
      <c r="AJ773">
        <v>1</v>
      </c>
      <c r="AK773">
        <v>1</v>
      </c>
      <c r="AL773">
        <v>1</v>
      </c>
      <c r="AN773">
        <v>0</v>
      </c>
      <c r="AO773">
        <v>1</v>
      </c>
      <c r="AP773">
        <v>0</v>
      </c>
      <c r="AQ773">
        <v>0</v>
      </c>
      <c r="AR773">
        <v>0</v>
      </c>
      <c r="AS773" t="s">
        <v>719</v>
      </c>
      <c r="AT773">
        <v>9</v>
      </c>
      <c r="AU773" t="s">
        <v>719</v>
      </c>
      <c r="AV773">
        <v>0</v>
      </c>
      <c r="AW773">
        <v>2</v>
      </c>
      <c r="AX773">
        <v>28926266</v>
      </c>
      <c r="AY773">
        <v>1</v>
      </c>
      <c r="AZ773">
        <v>0</v>
      </c>
      <c r="BA773">
        <v>783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0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CX773">
        <f>Y773*Source!I159</f>
        <v>13.5</v>
      </c>
      <c r="CY773">
        <f t="shared" si="189"/>
        <v>265.35000000000002</v>
      </c>
      <c r="CZ773">
        <f t="shared" si="190"/>
        <v>50.93</v>
      </c>
      <c r="DA773">
        <f t="shared" si="191"/>
        <v>5.21</v>
      </c>
      <c r="DB773">
        <v>0</v>
      </c>
    </row>
    <row r="774" spans="1:106" x14ac:dyDescent="0.2">
      <c r="A774">
        <f>ROW(Source!A159)</f>
        <v>159</v>
      </c>
      <c r="B774">
        <v>28925308</v>
      </c>
      <c r="C774">
        <v>28926233</v>
      </c>
      <c r="D774">
        <v>28247531</v>
      </c>
      <c r="E774">
        <v>21</v>
      </c>
      <c r="F774">
        <v>1</v>
      </c>
      <c r="G774">
        <v>1</v>
      </c>
      <c r="H774">
        <v>3</v>
      </c>
      <c r="I774" t="s">
        <v>533</v>
      </c>
      <c r="J774" t="s">
        <v>719</v>
      </c>
      <c r="K774" t="s">
        <v>534</v>
      </c>
      <c r="L774">
        <v>1374</v>
      </c>
      <c r="N774">
        <v>1013</v>
      </c>
      <c r="O774" t="s">
        <v>535</v>
      </c>
      <c r="P774" t="s">
        <v>535</v>
      </c>
      <c r="Q774">
        <v>1</v>
      </c>
      <c r="W774">
        <v>0</v>
      </c>
      <c r="X774">
        <v>-1731369543</v>
      </c>
      <c r="Y774">
        <v>3.18</v>
      </c>
      <c r="AA774">
        <v>1</v>
      </c>
      <c r="AB774">
        <v>0</v>
      </c>
      <c r="AC774">
        <v>0</v>
      </c>
      <c r="AD774">
        <v>0</v>
      </c>
      <c r="AE774">
        <v>1</v>
      </c>
      <c r="AF774">
        <v>0</v>
      </c>
      <c r="AG774">
        <v>0</v>
      </c>
      <c r="AH774">
        <v>0</v>
      </c>
      <c r="AI774">
        <v>1</v>
      </c>
      <c r="AJ774">
        <v>1</v>
      </c>
      <c r="AK774">
        <v>1</v>
      </c>
      <c r="AL774">
        <v>1</v>
      </c>
      <c r="AN774">
        <v>0</v>
      </c>
      <c r="AO774">
        <v>1</v>
      </c>
      <c r="AP774">
        <v>0</v>
      </c>
      <c r="AQ774">
        <v>0</v>
      </c>
      <c r="AR774">
        <v>0</v>
      </c>
      <c r="AS774" t="s">
        <v>719</v>
      </c>
      <c r="AT774">
        <v>3.18</v>
      </c>
      <c r="AU774" t="s">
        <v>719</v>
      </c>
      <c r="AV774">
        <v>0</v>
      </c>
      <c r="AW774">
        <v>2</v>
      </c>
      <c r="AX774">
        <v>28926267</v>
      </c>
      <c r="AY774">
        <v>1</v>
      </c>
      <c r="AZ774">
        <v>0</v>
      </c>
      <c r="BA774">
        <v>784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0</v>
      </c>
      <c r="BK774">
        <v>0</v>
      </c>
      <c r="BL774">
        <v>0</v>
      </c>
      <c r="BM774">
        <v>0</v>
      </c>
      <c r="BN774">
        <v>0</v>
      </c>
      <c r="BO774">
        <v>0</v>
      </c>
      <c r="BP774">
        <v>0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CX774">
        <f>Y774*Source!I159</f>
        <v>4.7700000000000005</v>
      </c>
      <c r="CY774">
        <f t="shared" si="189"/>
        <v>1</v>
      </c>
      <c r="CZ774">
        <f t="shared" si="190"/>
        <v>1</v>
      </c>
      <c r="DA774">
        <f t="shared" si="191"/>
        <v>1</v>
      </c>
      <c r="DB774">
        <v>0</v>
      </c>
    </row>
    <row r="775" spans="1:106" x14ac:dyDescent="0.2">
      <c r="A775">
        <f>ROW(Source!A160)</f>
        <v>160</v>
      </c>
      <c r="B775">
        <v>28925307</v>
      </c>
      <c r="C775">
        <v>28926268</v>
      </c>
      <c r="D775">
        <v>28442310</v>
      </c>
      <c r="E775">
        <v>1</v>
      </c>
      <c r="F775">
        <v>1</v>
      </c>
      <c r="G775">
        <v>1</v>
      </c>
      <c r="H775">
        <v>1</v>
      </c>
      <c r="I775" t="s">
        <v>538</v>
      </c>
      <c r="J775" t="s">
        <v>719</v>
      </c>
      <c r="K775" t="s">
        <v>539</v>
      </c>
      <c r="L775">
        <v>1191</v>
      </c>
      <c r="N775">
        <v>1013</v>
      </c>
      <c r="O775" t="s">
        <v>360</v>
      </c>
      <c r="P775" t="s">
        <v>360</v>
      </c>
      <c r="Q775">
        <v>1</v>
      </c>
      <c r="W775">
        <v>0</v>
      </c>
      <c r="X775">
        <v>120359260</v>
      </c>
      <c r="Y775">
        <v>370.8</v>
      </c>
      <c r="AA775">
        <v>0</v>
      </c>
      <c r="AB775">
        <v>0</v>
      </c>
      <c r="AC775">
        <v>0</v>
      </c>
      <c r="AD775">
        <v>9.64</v>
      </c>
      <c r="AE775">
        <v>0</v>
      </c>
      <c r="AF775">
        <v>0</v>
      </c>
      <c r="AG775">
        <v>0</v>
      </c>
      <c r="AH775">
        <v>9.64</v>
      </c>
      <c r="AI775">
        <v>1</v>
      </c>
      <c r="AJ775">
        <v>1</v>
      </c>
      <c r="AK775">
        <v>1</v>
      </c>
      <c r="AL775">
        <v>1</v>
      </c>
      <c r="AN775">
        <v>0</v>
      </c>
      <c r="AO775">
        <v>1</v>
      </c>
      <c r="AP775">
        <v>1</v>
      </c>
      <c r="AQ775">
        <v>0</v>
      </c>
      <c r="AR775">
        <v>0</v>
      </c>
      <c r="AS775" t="s">
        <v>719</v>
      </c>
      <c r="AT775">
        <v>309</v>
      </c>
      <c r="AU775" t="s">
        <v>744</v>
      </c>
      <c r="AV775">
        <v>1</v>
      </c>
      <c r="AW775">
        <v>2</v>
      </c>
      <c r="AX775">
        <v>28926281</v>
      </c>
      <c r="AY775">
        <v>1</v>
      </c>
      <c r="AZ775">
        <v>0</v>
      </c>
      <c r="BA775">
        <v>785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0</v>
      </c>
      <c r="BI775">
        <v>0</v>
      </c>
      <c r="BJ775">
        <v>0</v>
      </c>
      <c r="BK775">
        <v>0</v>
      </c>
      <c r="BL775">
        <v>0</v>
      </c>
      <c r="BM775">
        <v>0</v>
      </c>
      <c r="BN775">
        <v>0</v>
      </c>
      <c r="BO775">
        <v>0</v>
      </c>
      <c r="BP775">
        <v>0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CX775">
        <f>Y775*Source!I160</f>
        <v>1112.4000000000001</v>
      </c>
      <c r="CY775">
        <f>AD775</f>
        <v>9.64</v>
      </c>
      <c r="CZ775">
        <f>AH775</f>
        <v>9.64</v>
      </c>
      <c r="DA775">
        <f>AL775</f>
        <v>1</v>
      </c>
      <c r="DB775">
        <v>0</v>
      </c>
    </row>
    <row r="776" spans="1:106" x14ac:dyDescent="0.2">
      <c r="A776">
        <f>ROW(Source!A160)</f>
        <v>160</v>
      </c>
      <c r="B776">
        <v>28925307</v>
      </c>
      <c r="C776">
        <v>28926268</v>
      </c>
      <c r="D776">
        <v>28419515</v>
      </c>
      <c r="E776">
        <v>1</v>
      </c>
      <c r="F776">
        <v>1</v>
      </c>
      <c r="G776">
        <v>1</v>
      </c>
      <c r="H776">
        <v>1</v>
      </c>
      <c r="I776" t="s">
        <v>361</v>
      </c>
      <c r="J776" t="s">
        <v>719</v>
      </c>
      <c r="K776" t="s">
        <v>362</v>
      </c>
      <c r="L776">
        <v>1191</v>
      </c>
      <c r="N776">
        <v>1013</v>
      </c>
      <c r="O776" t="s">
        <v>360</v>
      </c>
      <c r="P776" t="s">
        <v>360</v>
      </c>
      <c r="Q776">
        <v>1</v>
      </c>
      <c r="W776">
        <v>0</v>
      </c>
      <c r="X776">
        <v>-383101862</v>
      </c>
      <c r="Y776">
        <v>4.25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1</v>
      </c>
      <c r="AJ776">
        <v>1</v>
      </c>
      <c r="AK776">
        <v>1</v>
      </c>
      <c r="AL776">
        <v>1</v>
      </c>
      <c r="AN776">
        <v>0</v>
      </c>
      <c r="AO776">
        <v>1</v>
      </c>
      <c r="AP776">
        <v>0</v>
      </c>
      <c r="AQ776">
        <v>0</v>
      </c>
      <c r="AR776">
        <v>0</v>
      </c>
      <c r="AS776" t="s">
        <v>719</v>
      </c>
      <c r="AT776">
        <v>4.25</v>
      </c>
      <c r="AU776" t="s">
        <v>719</v>
      </c>
      <c r="AV776">
        <v>2</v>
      </c>
      <c r="AW776">
        <v>2</v>
      </c>
      <c r="AX776">
        <v>28926282</v>
      </c>
      <c r="AY776">
        <v>1</v>
      </c>
      <c r="AZ776">
        <v>2048</v>
      </c>
      <c r="BA776">
        <v>786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  <c r="BH776">
        <v>0</v>
      </c>
      <c r="BI776">
        <v>0</v>
      </c>
      <c r="BJ776">
        <v>0</v>
      </c>
      <c r="BK776">
        <v>0</v>
      </c>
      <c r="BL776">
        <v>0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CX776">
        <f>Y776*Source!I160</f>
        <v>12.75</v>
      </c>
      <c r="CY776">
        <f>AD776</f>
        <v>0</v>
      </c>
      <c r="CZ776">
        <f>AH776</f>
        <v>0</v>
      </c>
      <c r="DA776">
        <f>AL776</f>
        <v>1</v>
      </c>
      <c r="DB776">
        <v>0</v>
      </c>
    </row>
    <row r="777" spans="1:106" x14ac:dyDescent="0.2">
      <c r="A777">
        <f>ROW(Source!A160)</f>
        <v>160</v>
      </c>
      <c r="B777">
        <v>28925307</v>
      </c>
      <c r="C777">
        <v>28926268</v>
      </c>
      <c r="D777">
        <v>28336687</v>
      </c>
      <c r="E777">
        <v>1</v>
      </c>
      <c r="F777">
        <v>1</v>
      </c>
      <c r="G777">
        <v>1</v>
      </c>
      <c r="H777">
        <v>2</v>
      </c>
      <c r="I777" t="s">
        <v>479</v>
      </c>
      <c r="J777" t="s">
        <v>480</v>
      </c>
      <c r="K777" t="s">
        <v>481</v>
      </c>
      <c r="L777">
        <v>1368</v>
      </c>
      <c r="N777">
        <v>1011</v>
      </c>
      <c r="O777" t="s">
        <v>366</v>
      </c>
      <c r="P777" t="s">
        <v>366</v>
      </c>
      <c r="Q777">
        <v>1</v>
      </c>
      <c r="W777">
        <v>0</v>
      </c>
      <c r="X777">
        <v>1922779253</v>
      </c>
      <c r="Y777">
        <v>0.192</v>
      </c>
      <c r="AA777">
        <v>0</v>
      </c>
      <c r="AB777">
        <v>113.19</v>
      </c>
      <c r="AC777">
        <v>11.84</v>
      </c>
      <c r="AD777">
        <v>0</v>
      </c>
      <c r="AE777">
        <v>0</v>
      </c>
      <c r="AF777">
        <v>113.19</v>
      </c>
      <c r="AG777">
        <v>11.84</v>
      </c>
      <c r="AH777">
        <v>0</v>
      </c>
      <c r="AI777">
        <v>1</v>
      </c>
      <c r="AJ777">
        <v>1</v>
      </c>
      <c r="AK777">
        <v>1</v>
      </c>
      <c r="AL777">
        <v>1</v>
      </c>
      <c r="AN777">
        <v>0</v>
      </c>
      <c r="AO777">
        <v>1</v>
      </c>
      <c r="AP777">
        <v>1</v>
      </c>
      <c r="AQ777">
        <v>0</v>
      </c>
      <c r="AR777">
        <v>0</v>
      </c>
      <c r="AS777" t="s">
        <v>719</v>
      </c>
      <c r="AT777">
        <v>0.16</v>
      </c>
      <c r="AU777" t="s">
        <v>744</v>
      </c>
      <c r="AV777">
        <v>0</v>
      </c>
      <c r="AW777">
        <v>2</v>
      </c>
      <c r="AX777">
        <v>28926283</v>
      </c>
      <c r="AY777">
        <v>1</v>
      </c>
      <c r="AZ777">
        <v>0</v>
      </c>
      <c r="BA777">
        <v>787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0</v>
      </c>
      <c r="BH777">
        <v>0</v>
      </c>
      <c r="BI777">
        <v>0</v>
      </c>
      <c r="BJ777">
        <v>0</v>
      </c>
      <c r="BK777">
        <v>0</v>
      </c>
      <c r="BL777">
        <v>0</v>
      </c>
      <c r="BM777">
        <v>0</v>
      </c>
      <c r="BN777">
        <v>0</v>
      </c>
      <c r="BO777">
        <v>0</v>
      </c>
      <c r="BP777">
        <v>0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CX777">
        <f>Y777*Source!I160</f>
        <v>0.57600000000000007</v>
      </c>
      <c r="CY777">
        <f t="shared" ref="CY777:CY783" si="192">AB777</f>
        <v>113.19</v>
      </c>
      <c r="CZ777">
        <f t="shared" ref="CZ777:CZ783" si="193">AF777</f>
        <v>113.19</v>
      </c>
      <c r="DA777">
        <f t="shared" ref="DA777:DA783" si="194">AJ777</f>
        <v>1</v>
      </c>
      <c r="DB777">
        <v>0</v>
      </c>
    </row>
    <row r="778" spans="1:106" x14ac:dyDescent="0.2">
      <c r="A778">
        <f>ROW(Source!A160)</f>
        <v>160</v>
      </c>
      <c r="B778">
        <v>28925307</v>
      </c>
      <c r="C778">
        <v>28926268</v>
      </c>
      <c r="D778">
        <v>28336862</v>
      </c>
      <c r="E778">
        <v>1</v>
      </c>
      <c r="F778">
        <v>1</v>
      </c>
      <c r="G778">
        <v>1</v>
      </c>
      <c r="H778">
        <v>2</v>
      </c>
      <c r="I778" t="s">
        <v>482</v>
      </c>
      <c r="J778" t="s">
        <v>483</v>
      </c>
      <c r="K778" t="s">
        <v>484</v>
      </c>
      <c r="L778">
        <v>1368</v>
      </c>
      <c r="N778">
        <v>1011</v>
      </c>
      <c r="O778" t="s">
        <v>366</v>
      </c>
      <c r="P778" t="s">
        <v>366</v>
      </c>
      <c r="Q778">
        <v>1</v>
      </c>
      <c r="W778">
        <v>0</v>
      </c>
      <c r="X778">
        <v>-1684488578</v>
      </c>
      <c r="Y778">
        <v>9.7560000000000002</v>
      </c>
      <c r="AA778">
        <v>0</v>
      </c>
      <c r="AB778">
        <v>6.99</v>
      </c>
      <c r="AC778">
        <v>0</v>
      </c>
      <c r="AD778">
        <v>0</v>
      </c>
      <c r="AE778">
        <v>0</v>
      </c>
      <c r="AF778">
        <v>6.99</v>
      </c>
      <c r="AG778">
        <v>0</v>
      </c>
      <c r="AH778">
        <v>0</v>
      </c>
      <c r="AI778">
        <v>1</v>
      </c>
      <c r="AJ778">
        <v>1</v>
      </c>
      <c r="AK778">
        <v>1</v>
      </c>
      <c r="AL778">
        <v>1</v>
      </c>
      <c r="AN778">
        <v>0</v>
      </c>
      <c r="AO778">
        <v>1</v>
      </c>
      <c r="AP778">
        <v>1</v>
      </c>
      <c r="AQ778">
        <v>0</v>
      </c>
      <c r="AR778">
        <v>0</v>
      </c>
      <c r="AS778" t="s">
        <v>719</v>
      </c>
      <c r="AT778">
        <v>8.1300000000000008</v>
      </c>
      <c r="AU778" t="s">
        <v>744</v>
      </c>
      <c r="AV778">
        <v>0</v>
      </c>
      <c r="AW778">
        <v>2</v>
      </c>
      <c r="AX778">
        <v>28926284</v>
      </c>
      <c r="AY778">
        <v>1</v>
      </c>
      <c r="AZ778">
        <v>0</v>
      </c>
      <c r="BA778">
        <v>788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0</v>
      </c>
      <c r="BK778">
        <v>0</v>
      </c>
      <c r="BL778">
        <v>0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0</v>
      </c>
      <c r="BU778">
        <v>0</v>
      </c>
      <c r="BV778">
        <v>0</v>
      </c>
      <c r="BW778">
        <v>0</v>
      </c>
      <c r="CX778">
        <f>Y778*Source!I160</f>
        <v>29.268000000000001</v>
      </c>
      <c r="CY778">
        <f t="shared" si="192"/>
        <v>6.99</v>
      </c>
      <c r="CZ778">
        <f t="shared" si="193"/>
        <v>6.99</v>
      </c>
      <c r="DA778">
        <f t="shared" si="194"/>
        <v>1</v>
      </c>
      <c r="DB778">
        <v>0</v>
      </c>
    </row>
    <row r="779" spans="1:106" x14ac:dyDescent="0.2">
      <c r="A779">
        <f>ROW(Source!A160)</f>
        <v>160</v>
      </c>
      <c r="B779">
        <v>28925307</v>
      </c>
      <c r="C779">
        <v>28926268</v>
      </c>
      <c r="D779">
        <v>28337857</v>
      </c>
      <c r="E779">
        <v>1</v>
      </c>
      <c r="F779">
        <v>1</v>
      </c>
      <c r="G779">
        <v>1</v>
      </c>
      <c r="H779">
        <v>2</v>
      </c>
      <c r="I779" t="s">
        <v>488</v>
      </c>
      <c r="J779" t="s">
        <v>489</v>
      </c>
      <c r="K779" t="s">
        <v>490</v>
      </c>
      <c r="L779">
        <v>1368</v>
      </c>
      <c r="N779">
        <v>1011</v>
      </c>
      <c r="O779" t="s">
        <v>366</v>
      </c>
      <c r="P779" t="s">
        <v>366</v>
      </c>
      <c r="Q779">
        <v>1</v>
      </c>
      <c r="W779">
        <v>0</v>
      </c>
      <c r="X779">
        <v>-2019686133</v>
      </c>
      <c r="Y779">
        <v>0.18</v>
      </c>
      <c r="AA779">
        <v>0</v>
      </c>
      <c r="AB779">
        <v>127.86</v>
      </c>
      <c r="AC779">
        <v>11.84</v>
      </c>
      <c r="AD779">
        <v>0</v>
      </c>
      <c r="AE779">
        <v>0</v>
      </c>
      <c r="AF779">
        <v>127.86</v>
      </c>
      <c r="AG779">
        <v>11.84</v>
      </c>
      <c r="AH779">
        <v>0</v>
      </c>
      <c r="AI779">
        <v>1</v>
      </c>
      <c r="AJ779">
        <v>1</v>
      </c>
      <c r="AK779">
        <v>1</v>
      </c>
      <c r="AL779">
        <v>1</v>
      </c>
      <c r="AN779">
        <v>0</v>
      </c>
      <c r="AO779">
        <v>1</v>
      </c>
      <c r="AP779">
        <v>1</v>
      </c>
      <c r="AQ779">
        <v>0</v>
      </c>
      <c r="AR779">
        <v>0</v>
      </c>
      <c r="AS779" t="s">
        <v>719</v>
      </c>
      <c r="AT779">
        <v>0.15</v>
      </c>
      <c r="AU779" t="s">
        <v>744</v>
      </c>
      <c r="AV779">
        <v>0</v>
      </c>
      <c r="AW779">
        <v>2</v>
      </c>
      <c r="AX779">
        <v>28926285</v>
      </c>
      <c r="AY779">
        <v>1</v>
      </c>
      <c r="AZ779">
        <v>0</v>
      </c>
      <c r="BA779">
        <v>789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0</v>
      </c>
      <c r="BK779">
        <v>0</v>
      </c>
      <c r="BL779">
        <v>0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CX779">
        <f>Y779*Source!I160</f>
        <v>0.54</v>
      </c>
      <c r="CY779">
        <f t="shared" si="192"/>
        <v>127.86</v>
      </c>
      <c r="CZ779">
        <f t="shared" si="193"/>
        <v>127.86</v>
      </c>
      <c r="DA779">
        <f t="shared" si="194"/>
        <v>1</v>
      </c>
      <c r="DB779">
        <v>0</v>
      </c>
    </row>
    <row r="780" spans="1:106" x14ac:dyDescent="0.2">
      <c r="A780">
        <f>ROW(Source!A160)</f>
        <v>160</v>
      </c>
      <c r="B780">
        <v>28925307</v>
      </c>
      <c r="C780">
        <v>28926268</v>
      </c>
      <c r="D780">
        <v>28337866</v>
      </c>
      <c r="E780">
        <v>1</v>
      </c>
      <c r="F780">
        <v>1</v>
      </c>
      <c r="G780">
        <v>1</v>
      </c>
      <c r="H780">
        <v>2</v>
      </c>
      <c r="I780" t="s">
        <v>491</v>
      </c>
      <c r="J780" t="s">
        <v>492</v>
      </c>
      <c r="K780" t="s">
        <v>493</v>
      </c>
      <c r="L780">
        <v>1368</v>
      </c>
      <c r="N780">
        <v>1011</v>
      </c>
      <c r="O780" t="s">
        <v>366</v>
      </c>
      <c r="P780" t="s">
        <v>366</v>
      </c>
      <c r="Q780">
        <v>1</v>
      </c>
      <c r="W780">
        <v>0</v>
      </c>
      <c r="X780">
        <v>1232549298</v>
      </c>
      <c r="Y780">
        <v>0.18</v>
      </c>
      <c r="AA780">
        <v>0</v>
      </c>
      <c r="AB780">
        <v>12</v>
      </c>
      <c r="AC780">
        <v>0</v>
      </c>
      <c r="AD780">
        <v>0</v>
      </c>
      <c r="AE780">
        <v>0</v>
      </c>
      <c r="AF780">
        <v>12</v>
      </c>
      <c r="AG780">
        <v>0</v>
      </c>
      <c r="AH780">
        <v>0</v>
      </c>
      <c r="AI780">
        <v>1</v>
      </c>
      <c r="AJ780">
        <v>1</v>
      </c>
      <c r="AK780">
        <v>1</v>
      </c>
      <c r="AL780">
        <v>1</v>
      </c>
      <c r="AN780">
        <v>0</v>
      </c>
      <c r="AO780">
        <v>1</v>
      </c>
      <c r="AP780">
        <v>1</v>
      </c>
      <c r="AQ780">
        <v>0</v>
      </c>
      <c r="AR780">
        <v>0</v>
      </c>
      <c r="AS780" t="s">
        <v>719</v>
      </c>
      <c r="AT780">
        <v>0.15</v>
      </c>
      <c r="AU780" t="s">
        <v>744</v>
      </c>
      <c r="AV780">
        <v>0</v>
      </c>
      <c r="AW780">
        <v>2</v>
      </c>
      <c r="AX780">
        <v>28926286</v>
      </c>
      <c r="AY780">
        <v>1</v>
      </c>
      <c r="AZ780">
        <v>0</v>
      </c>
      <c r="BA780">
        <v>790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0</v>
      </c>
      <c r="BK780">
        <v>0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0</v>
      </c>
      <c r="BR780">
        <v>0</v>
      </c>
      <c r="BS780">
        <v>0</v>
      </c>
      <c r="BT780">
        <v>0</v>
      </c>
      <c r="BU780">
        <v>0</v>
      </c>
      <c r="BV780">
        <v>0</v>
      </c>
      <c r="BW780">
        <v>0</v>
      </c>
      <c r="CX780">
        <f>Y780*Source!I160</f>
        <v>0.54</v>
      </c>
      <c r="CY780">
        <f t="shared" si="192"/>
        <v>12</v>
      </c>
      <c r="CZ780">
        <f t="shared" si="193"/>
        <v>12</v>
      </c>
      <c r="DA780">
        <f t="shared" si="194"/>
        <v>1</v>
      </c>
      <c r="DB780">
        <v>0</v>
      </c>
    </row>
    <row r="781" spans="1:106" x14ac:dyDescent="0.2">
      <c r="A781">
        <f>ROW(Source!A160)</f>
        <v>160</v>
      </c>
      <c r="B781">
        <v>28925307</v>
      </c>
      <c r="C781">
        <v>28926268</v>
      </c>
      <c r="D781">
        <v>28337996</v>
      </c>
      <c r="E781">
        <v>1</v>
      </c>
      <c r="F781">
        <v>1</v>
      </c>
      <c r="G781">
        <v>1</v>
      </c>
      <c r="H781">
        <v>2</v>
      </c>
      <c r="I781" t="s">
        <v>494</v>
      </c>
      <c r="J781" t="s">
        <v>495</v>
      </c>
      <c r="K781" t="s">
        <v>496</v>
      </c>
      <c r="L781">
        <v>1368</v>
      </c>
      <c r="N781">
        <v>1011</v>
      </c>
      <c r="O781" t="s">
        <v>366</v>
      </c>
      <c r="P781" t="s">
        <v>366</v>
      </c>
      <c r="Q781">
        <v>1</v>
      </c>
      <c r="W781">
        <v>0</v>
      </c>
      <c r="X781">
        <v>2006915083</v>
      </c>
      <c r="Y781">
        <v>19.2</v>
      </c>
      <c r="AA781">
        <v>0</v>
      </c>
      <c r="AB781">
        <v>7.52</v>
      </c>
      <c r="AC781">
        <v>0</v>
      </c>
      <c r="AD781">
        <v>0</v>
      </c>
      <c r="AE781">
        <v>0</v>
      </c>
      <c r="AF781">
        <v>7.52</v>
      </c>
      <c r="AG781">
        <v>0</v>
      </c>
      <c r="AH781">
        <v>0</v>
      </c>
      <c r="AI781">
        <v>1</v>
      </c>
      <c r="AJ781">
        <v>1</v>
      </c>
      <c r="AK781">
        <v>1</v>
      </c>
      <c r="AL781">
        <v>1</v>
      </c>
      <c r="AN781">
        <v>0</v>
      </c>
      <c r="AO781">
        <v>1</v>
      </c>
      <c r="AP781">
        <v>1</v>
      </c>
      <c r="AQ781">
        <v>0</v>
      </c>
      <c r="AR781">
        <v>0</v>
      </c>
      <c r="AS781" t="s">
        <v>719</v>
      </c>
      <c r="AT781">
        <v>16</v>
      </c>
      <c r="AU781" t="s">
        <v>744</v>
      </c>
      <c r="AV781">
        <v>0</v>
      </c>
      <c r="AW781">
        <v>2</v>
      </c>
      <c r="AX781">
        <v>28926287</v>
      </c>
      <c r="AY781">
        <v>1</v>
      </c>
      <c r="AZ781">
        <v>0</v>
      </c>
      <c r="BA781">
        <v>791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CX781">
        <f>Y781*Source!I160</f>
        <v>57.599999999999994</v>
      </c>
      <c r="CY781">
        <f t="shared" si="192"/>
        <v>7.52</v>
      </c>
      <c r="CZ781">
        <f t="shared" si="193"/>
        <v>7.52</v>
      </c>
      <c r="DA781">
        <f t="shared" si="194"/>
        <v>1</v>
      </c>
      <c r="DB781">
        <v>0</v>
      </c>
    </row>
    <row r="782" spans="1:106" x14ac:dyDescent="0.2">
      <c r="A782">
        <f>ROW(Source!A160)</f>
        <v>160</v>
      </c>
      <c r="B782">
        <v>28925307</v>
      </c>
      <c r="C782">
        <v>28926268</v>
      </c>
      <c r="D782">
        <v>28338136</v>
      </c>
      <c r="E782">
        <v>1</v>
      </c>
      <c r="F782">
        <v>1</v>
      </c>
      <c r="G782">
        <v>1</v>
      </c>
      <c r="H782">
        <v>2</v>
      </c>
      <c r="I782" t="s">
        <v>401</v>
      </c>
      <c r="J782" t="s">
        <v>402</v>
      </c>
      <c r="K782" t="s">
        <v>403</v>
      </c>
      <c r="L782">
        <v>1368</v>
      </c>
      <c r="N782">
        <v>1011</v>
      </c>
      <c r="O782" t="s">
        <v>366</v>
      </c>
      <c r="P782" t="s">
        <v>366</v>
      </c>
      <c r="Q782">
        <v>1</v>
      </c>
      <c r="W782">
        <v>0</v>
      </c>
      <c r="X782">
        <v>-1277097320</v>
      </c>
      <c r="Y782">
        <v>82.8</v>
      </c>
      <c r="AA782">
        <v>0</v>
      </c>
      <c r="AB782">
        <v>8.68</v>
      </c>
      <c r="AC782">
        <v>0</v>
      </c>
      <c r="AD782">
        <v>0</v>
      </c>
      <c r="AE782">
        <v>0</v>
      </c>
      <c r="AF782">
        <v>8.68</v>
      </c>
      <c r="AG782">
        <v>0</v>
      </c>
      <c r="AH782">
        <v>0</v>
      </c>
      <c r="AI782">
        <v>1</v>
      </c>
      <c r="AJ782">
        <v>1</v>
      </c>
      <c r="AK782">
        <v>1</v>
      </c>
      <c r="AL782">
        <v>1</v>
      </c>
      <c r="AN782">
        <v>0</v>
      </c>
      <c r="AO782">
        <v>1</v>
      </c>
      <c r="AP782">
        <v>1</v>
      </c>
      <c r="AQ782">
        <v>0</v>
      </c>
      <c r="AR782">
        <v>0</v>
      </c>
      <c r="AS782" t="s">
        <v>719</v>
      </c>
      <c r="AT782">
        <v>69</v>
      </c>
      <c r="AU782" t="s">
        <v>744</v>
      </c>
      <c r="AV782">
        <v>0</v>
      </c>
      <c r="AW782">
        <v>2</v>
      </c>
      <c r="AX782">
        <v>28926288</v>
      </c>
      <c r="AY782">
        <v>1</v>
      </c>
      <c r="AZ782">
        <v>0</v>
      </c>
      <c r="BA782">
        <v>792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0</v>
      </c>
      <c r="BJ782">
        <v>0</v>
      </c>
      <c r="BK782">
        <v>0</v>
      </c>
      <c r="BL782">
        <v>0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CX782">
        <f>Y782*Source!I160</f>
        <v>248.39999999999998</v>
      </c>
      <c r="CY782">
        <f t="shared" si="192"/>
        <v>8.68</v>
      </c>
      <c r="CZ782">
        <f t="shared" si="193"/>
        <v>8.68</v>
      </c>
      <c r="DA782">
        <f t="shared" si="194"/>
        <v>1</v>
      </c>
      <c r="DB782">
        <v>0</v>
      </c>
    </row>
    <row r="783" spans="1:106" x14ac:dyDescent="0.2">
      <c r="A783">
        <f>ROW(Source!A160)</f>
        <v>160</v>
      </c>
      <c r="B783">
        <v>28925307</v>
      </c>
      <c r="C783">
        <v>28926268</v>
      </c>
      <c r="D783">
        <v>28338781</v>
      </c>
      <c r="E783">
        <v>1</v>
      </c>
      <c r="F783">
        <v>1</v>
      </c>
      <c r="G783">
        <v>1</v>
      </c>
      <c r="H783">
        <v>2</v>
      </c>
      <c r="I783" t="s">
        <v>497</v>
      </c>
      <c r="J783" t="s">
        <v>498</v>
      </c>
      <c r="K783" t="s">
        <v>499</v>
      </c>
      <c r="L783">
        <v>1368</v>
      </c>
      <c r="N783">
        <v>1011</v>
      </c>
      <c r="O783" t="s">
        <v>366</v>
      </c>
      <c r="P783" t="s">
        <v>366</v>
      </c>
      <c r="Q783">
        <v>1</v>
      </c>
      <c r="W783">
        <v>0</v>
      </c>
      <c r="X783">
        <v>1984034196</v>
      </c>
      <c r="Y783">
        <v>4.7279999999999998</v>
      </c>
      <c r="AA783">
        <v>0</v>
      </c>
      <c r="AB783">
        <v>18.489999999999998</v>
      </c>
      <c r="AC783">
        <v>10.130000000000001</v>
      </c>
      <c r="AD783">
        <v>0</v>
      </c>
      <c r="AE783">
        <v>0</v>
      </c>
      <c r="AF783">
        <v>18.489999999999998</v>
      </c>
      <c r="AG783">
        <v>10.130000000000001</v>
      </c>
      <c r="AH783">
        <v>0</v>
      </c>
      <c r="AI783">
        <v>1</v>
      </c>
      <c r="AJ783">
        <v>1</v>
      </c>
      <c r="AK783">
        <v>1</v>
      </c>
      <c r="AL783">
        <v>1</v>
      </c>
      <c r="AN783">
        <v>0</v>
      </c>
      <c r="AO783">
        <v>1</v>
      </c>
      <c r="AP783">
        <v>1</v>
      </c>
      <c r="AQ783">
        <v>0</v>
      </c>
      <c r="AR783">
        <v>0</v>
      </c>
      <c r="AS783" t="s">
        <v>719</v>
      </c>
      <c r="AT783">
        <v>3.94</v>
      </c>
      <c r="AU783" t="s">
        <v>744</v>
      </c>
      <c r="AV783">
        <v>0</v>
      </c>
      <c r="AW783">
        <v>2</v>
      </c>
      <c r="AX783">
        <v>28926289</v>
      </c>
      <c r="AY783">
        <v>1</v>
      </c>
      <c r="AZ783">
        <v>0</v>
      </c>
      <c r="BA783">
        <v>793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  <c r="BH783">
        <v>0</v>
      </c>
      <c r="BI783">
        <v>0</v>
      </c>
      <c r="BJ783">
        <v>0</v>
      </c>
      <c r="BK783">
        <v>0</v>
      </c>
      <c r="BL783">
        <v>0</v>
      </c>
      <c r="BM783">
        <v>0</v>
      </c>
      <c r="BN783">
        <v>0</v>
      </c>
      <c r="BO783">
        <v>0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CX783">
        <f>Y783*Source!I160</f>
        <v>14.183999999999999</v>
      </c>
      <c r="CY783">
        <f t="shared" si="192"/>
        <v>18.489999999999998</v>
      </c>
      <c r="CZ783">
        <f t="shared" si="193"/>
        <v>18.489999999999998</v>
      </c>
      <c r="DA783">
        <f t="shared" si="194"/>
        <v>1</v>
      </c>
      <c r="DB783">
        <v>0</v>
      </c>
    </row>
    <row r="784" spans="1:106" x14ac:dyDescent="0.2">
      <c r="A784">
        <f>ROW(Source!A160)</f>
        <v>160</v>
      </c>
      <c r="B784">
        <v>28925307</v>
      </c>
      <c r="C784">
        <v>28926268</v>
      </c>
      <c r="D784">
        <v>28251457</v>
      </c>
      <c r="E784">
        <v>1</v>
      </c>
      <c r="F784">
        <v>1</v>
      </c>
      <c r="G784">
        <v>1</v>
      </c>
      <c r="H784">
        <v>3</v>
      </c>
      <c r="I784" t="s">
        <v>500</v>
      </c>
      <c r="J784" t="s">
        <v>501</v>
      </c>
      <c r="K784" t="s">
        <v>502</v>
      </c>
      <c r="L784">
        <v>1339</v>
      </c>
      <c r="N784">
        <v>1007</v>
      </c>
      <c r="O784" t="s">
        <v>742</v>
      </c>
      <c r="P784" t="s">
        <v>742</v>
      </c>
      <c r="Q784">
        <v>1</v>
      </c>
      <c r="W784">
        <v>0</v>
      </c>
      <c r="X784">
        <v>-1718793076</v>
      </c>
      <c r="Y784">
        <v>0.46</v>
      </c>
      <c r="AA784">
        <v>23.41</v>
      </c>
      <c r="AB784">
        <v>0</v>
      </c>
      <c r="AC784">
        <v>0</v>
      </c>
      <c r="AD784">
        <v>0</v>
      </c>
      <c r="AE784">
        <v>23.41</v>
      </c>
      <c r="AF784">
        <v>0</v>
      </c>
      <c r="AG784">
        <v>0</v>
      </c>
      <c r="AH784">
        <v>0</v>
      </c>
      <c r="AI784">
        <v>1</v>
      </c>
      <c r="AJ784">
        <v>1</v>
      </c>
      <c r="AK784">
        <v>1</v>
      </c>
      <c r="AL784">
        <v>1</v>
      </c>
      <c r="AN784">
        <v>0</v>
      </c>
      <c r="AO784">
        <v>1</v>
      </c>
      <c r="AP784">
        <v>1</v>
      </c>
      <c r="AQ784">
        <v>0</v>
      </c>
      <c r="AR784">
        <v>0</v>
      </c>
      <c r="AS784" t="s">
        <v>719</v>
      </c>
      <c r="AT784">
        <v>0.46</v>
      </c>
      <c r="AU784" t="s">
        <v>719</v>
      </c>
      <c r="AV784">
        <v>0</v>
      </c>
      <c r="AW784">
        <v>2</v>
      </c>
      <c r="AX784">
        <v>28926290</v>
      </c>
      <c r="AY784">
        <v>1</v>
      </c>
      <c r="AZ784">
        <v>0</v>
      </c>
      <c r="BA784">
        <v>794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0</v>
      </c>
      <c r="BK784">
        <v>0</v>
      </c>
      <c r="BL784">
        <v>0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CX784">
        <f>Y784*Source!I160</f>
        <v>1.3800000000000001</v>
      </c>
      <c r="CY784">
        <f>AA784</f>
        <v>23.41</v>
      </c>
      <c r="CZ784">
        <f>AE784</f>
        <v>23.41</v>
      </c>
      <c r="DA784">
        <f>AI784</f>
        <v>1</v>
      </c>
      <c r="DB784">
        <v>0</v>
      </c>
    </row>
    <row r="785" spans="1:106" x14ac:dyDescent="0.2">
      <c r="A785">
        <f>ROW(Source!A160)</f>
        <v>160</v>
      </c>
      <c r="B785">
        <v>28925307</v>
      </c>
      <c r="C785">
        <v>28926268</v>
      </c>
      <c r="D785">
        <v>28254721</v>
      </c>
      <c r="E785">
        <v>1</v>
      </c>
      <c r="F785">
        <v>1</v>
      </c>
      <c r="G785">
        <v>1</v>
      </c>
      <c r="H785">
        <v>3</v>
      </c>
      <c r="I785" t="s">
        <v>510</v>
      </c>
      <c r="J785" t="s">
        <v>511</v>
      </c>
      <c r="K785" t="s">
        <v>512</v>
      </c>
      <c r="L785">
        <v>1348</v>
      </c>
      <c r="N785">
        <v>1009</v>
      </c>
      <c r="O785" t="s">
        <v>61</v>
      </c>
      <c r="P785" t="s">
        <v>61</v>
      </c>
      <c r="Q785">
        <v>1000</v>
      </c>
      <c r="W785">
        <v>0</v>
      </c>
      <c r="X785">
        <v>-1204589871</v>
      </c>
      <c r="Y785">
        <v>2.9700000000000001E-2</v>
      </c>
      <c r="AA785">
        <v>12824.48</v>
      </c>
      <c r="AB785">
        <v>0</v>
      </c>
      <c r="AC785">
        <v>0</v>
      </c>
      <c r="AD785">
        <v>0</v>
      </c>
      <c r="AE785">
        <v>12824.48</v>
      </c>
      <c r="AF785">
        <v>0</v>
      </c>
      <c r="AG785">
        <v>0</v>
      </c>
      <c r="AH785">
        <v>0</v>
      </c>
      <c r="AI785">
        <v>1</v>
      </c>
      <c r="AJ785">
        <v>1</v>
      </c>
      <c r="AK785">
        <v>1</v>
      </c>
      <c r="AL785">
        <v>1</v>
      </c>
      <c r="AN785">
        <v>0</v>
      </c>
      <c r="AO785">
        <v>1</v>
      </c>
      <c r="AP785">
        <v>1</v>
      </c>
      <c r="AQ785">
        <v>0</v>
      </c>
      <c r="AR785">
        <v>0</v>
      </c>
      <c r="AS785" t="s">
        <v>719</v>
      </c>
      <c r="AT785">
        <v>2.9700000000000001E-2</v>
      </c>
      <c r="AU785" t="s">
        <v>719</v>
      </c>
      <c r="AV785">
        <v>0</v>
      </c>
      <c r="AW785">
        <v>2</v>
      </c>
      <c r="AX785">
        <v>28926291</v>
      </c>
      <c r="AY785">
        <v>1</v>
      </c>
      <c r="AZ785">
        <v>0</v>
      </c>
      <c r="BA785">
        <v>795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0</v>
      </c>
      <c r="BK785">
        <v>0</v>
      </c>
      <c r="BL785">
        <v>0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CX785">
        <f>Y785*Source!I160</f>
        <v>8.9099999999999999E-2</v>
      </c>
      <c r="CY785">
        <f>AA785</f>
        <v>12824.48</v>
      </c>
      <c r="CZ785">
        <f>AE785</f>
        <v>12824.48</v>
      </c>
      <c r="DA785">
        <f>AI785</f>
        <v>1</v>
      </c>
      <c r="DB785">
        <v>0</v>
      </c>
    </row>
    <row r="786" spans="1:106" x14ac:dyDescent="0.2">
      <c r="A786">
        <f>ROW(Source!A160)</f>
        <v>160</v>
      </c>
      <c r="B786">
        <v>28925307</v>
      </c>
      <c r="C786">
        <v>28926268</v>
      </c>
      <c r="D786">
        <v>28247531</v>
      </c>
      <c r="E786">
        <v>21</v>
      </c>
      <c r="F786">
        <v>1</v>
      </c>
      <c r="G786">
        <v>1</v>
      </c>
      <c r="H786">
        <v>3</v>
      </c>
      <c r="I786" t="s">
        <v>533</v>
      </c>
      <c r="J786" t="s">
        <v>719</v>
      </c>
      <c r="K786" t="s">
        <v>534</v>
      </c>
      <c r="L786">
        <v>1374</v>
      </c>
      <c r="N786">
        <v>1013</v>
      </c>
      <c r="O786" t="s">
        <v>535</v>
      </c>
      <c r="P786" t="s">
        <v>535</v>
      </c>
      <c r="Q786">
        <v>1</v>
      </c>
      <c r="W786">
        <v>0</v>
      </c>
      <c r="X786">
        <v>-1731369543</v>
      </c>
      <c r="Y786">
        <v>59.58</v>
      </c>
      <c r="AA786">
        <v>1</v>
      </c>
      <c r="AB786">
        <v>0</v>
      </c>
      <c r="AC786">
        <v>0</v>
      </c>
      <c r="AD786">
        <v>0</v>
      </c>
      <c r="AE786">
        <v>1</v>
      </c>
      <c r="AF786">
        <v>0</v>
      </c>
      <c r="AG786">
        <v>0</v>
      </c>
      <c r="AH786">
        <v>0</v>
      </c>
      <c r="AI786">
        <v>1</v>
      </c>
      <c r="AJ786">
        <v>1</v>
      </c>
      <c r="AK786">
        <v>1</v>
      </c>
      <c r="AL786">
        <v>1</v>
      </c>
      <c r="AN786">
        <v>0</v>
      </c>
      <c r="AO786">
        <v>1</v>
      </c>
      <c r="AP786">
        <v>1</v>
      </c>
      <c r="AQ786">
        <v>0</v>
      </c>
      <c r="AR786">
        <v>0</v>
      </c>
      <c r="AS786" t="s">
        <v>719</v>
      </c>
      <c r="AT786">
        <v>59.58</v>
      </c>
      <c r="AU786" t="s">
        <v>719</v>
      </c>
      <c r="AV786">
        <v>0</v>
      </c>
      <c r="AW786">
        <v>2</v>
      </c>
      <c r="AX786">
        <v>28926292</v>
      </c>
      <c r="AY786">
        <v>1</v>
      </c>
      <c r="AZ786">
        <v>0</v>
      </c>
      <c r="BA786">
        <v>796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0</v>
      </c>
      <c r="BI786">
        <v>0</v>
      </c>
      <c r="BJ786">
        <v>0</v>
      </c>
      <c r="BK786">
        <v>0</v>
      </c>
      <c r="BL786">
        <v>0</v>
      </c>
      <c r="BM786">
        <v>0</v>
      </c>
      <c r="BN786">
        <v>0</v>
      </c>
      <c r="BO786">
        <v>0</v>
      </c>
      <c r="BP786">
        <v>0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CX786">
        <f>Y786*Source!I160</f>
        <v>178.74</v>
      </c>
      <c r="CY786">
        <f>AA786</f>
        <v>1</v>
      </c>
      <c r="CZ786">
        <f>AE786</f>
        <v>1</v>
      </c>
      <c r="DA786">
        <f>AI786</f>
        <v>1</v>
      </c>
      <c r="DB786">
        <v>0</v>
      </c>
    </row>
    <row r="787" spans="1:106" x14ac:dyDescent="0.2">
      <c r="A787">
        <f>ROW(Source!A161)</f>
        <v>161</v>
      </c>
      <c r="B787">
        <v>28925308</v>
      </c>
      <c r="C787">
        <v>28926268</v>
      </c>
      <c r="D787">
        <v>28442310</v>
      </c>
      <c r="E787">
        <v>1</v>
      </c>
      <c r="F787">
        <v>1</v>
      </c>
      <c r="G787">
        <v>1</v>
      </c>
      <c r="H787">
        <v>1</v>
      </c>
      <c r="I787" t="s">
        <v>538</v>
      </c>
      <c r="J787" t="s">
        <v>719</v>
      </c>
      <c r="K787" t="s">
        <v>539</v>
      </c>
      <c r="L787">
        <v>1191</v>
      </c>
      <c r="N787">
        <v>1013</v>
      </c>
      <c r="O787" t="s">
        <v>360</v>
      </c>
      <c r="P787" t="s">
        <v>360</v>
      </c>
      <c r="Q787">
        <v>1</v>
      </c>
      <c r="W787">
        <v>0</v>
      </c>
      <c r="X787">
        <v>120359260</v>
      </c>
      <c r="Y787">
        <v>370.8</v>
      </c>
      <c r="AA787">
        <v>0</v>
      </c>
      <c r="AB787">
        <v>0</v>
      </c>
      <c r="AC787">
        <v>0</v>
      </c>
      <c r="AD787">
        <v>178.92</v>
      </c>
      <c r="AE787">
        <v>0</v>
      </c>
      <c r="AF787">
        <v>0</v>
      </c>
      <c r="AG787">
        <v>0</v>
      </c>
      <c r="AH787">
        <v>9.64</v>
      </c>
      <c r="AI787">
        <v>1</v>
      </c>
      <c r="AJ787">
        <v>1</v>
      </c>
      <c r="AK787">
        <v>1</v>
      </c>
      <c r="AL787">
        <v>18.559999999999999</v>
      </c>
      <c r="AN787">
        <v>0</v>
      </c>
      <c r="AO787">
        <v>1</v>
      </c>
      <c r="AP787">
        <v>1</v>
      </c>
      <c r="AQ787">
        <v>0</v>
      </c>
      <c r="AR787">
        <v>0</v>
      </c>
      <c r="AS787" t="s">
        <v>719</v>
      </c>
      <c r="AT787">
        <v>309</v>
      </c>
      <c r="AU787" t="s">
        <v>744</v>
      </c>
      <c r="AV787">
        <v>1</v>
      </c>
      <c r="AW787">
        <v>2</v>
      </c>
      <c r="AX787">
        <v>28926281</v>
      </c>
      <c r="AY787">
        <v>1</v>
      </c>
      <c r="AZ787">
        <v>0</v>
      </c>
      <c r="BA787">
        <v>797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0</v>
      </c>
      <c r="BK787">
        <v>0</v>
      </c>
      <c r="BL787">
        <v>0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CX787">
        <f>Y787*Source!I161</f>
        <v>1112.4000000000001</v>
      </c>
      <c r="CY787">
        <f>AD787</f>
        <v>178.92</v>
      </c>
      <c r="CZ787">
        <f>AH787</f>
        <v>9.64</v>
      </c>
      <c r="DA787">
        <f>AL787</f>
        <v>18.559999999999999</v>
      </c>
      <c r="DB787">
        <v>0</v>
      </c>
    </row>
    <row r="788" spans="1:106" x14ac:dyDescent="0.2">
      <c r="A788">
        <f>ROW(Source!A161)</f>
        <v>161</v>
      </c>
      <c r="B788">
        <v>28925308</v>
      </c>
      <c r="C788">
        <v>28926268</v>
      </c>
      <c r="D788">
        <v>28419515</v>
      </c>
      <c r="E788">
        <v>1</v>
      </c>
      <c r="F788">
        <v>1</v>
      </c>
      <c r="G788">
        <v>1</v>
      </c>
      <c r="H788">
        <v>1</v>
      </c>
      <c r="I788" t="s">
        <v>361</v>
      </c>
      <c r="J788" t="s">
        <v>719</v>
      </c>
      <c r="K788" t="s">
        <v>362</v>
      </c>
      <c r="L788">
        <v>1191</v>
      </c>
      <c r="N788">
        <v>1013</v>
      </c>
      <c r="O788" t="s">
        <v>360</v>
      </c>
      <c r="P788" t="s">
        <v>360</v>
      </c>
      <c r="Q788">
        <v>1</v>
      </c>
      <c r="W788">
        <v>0</v>
      </c>
      <c r="X788">
        <v>-383101862</v>
      </c>
      <c r="Y788">
        <v>4.25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1</v>
      </c>
      <c r="AJ788">
        <v>1</v>
      </c>
      <c r="AK788">
        <v>18.559999999999999</v>
      </c>
      <c r="AL788">
        <v>1</v>
      </c>
      <c r="AN788">
        <v>0</v>
      </c>
      <c r="AO788">
        <v>1</v>
      </c>
      <c r="AP788">
        <v>0</v>
      </c>
      <c r="AQ788">
        <v>0</v>
      </c>
      <c r="AR788">
        <v>0</v>
      </c>
      <c r="AS788" t="s">
        <v>719</v>
      </c>
      <c r="AT788">
        <v>4.25</v>
      </c>
      <c r="AU788" t="s">
        <v>719</v>
      </c>
      <c r="AV788">
        <v>2</v>
      </c>
      <c r="AW788">
        <v>2</v>
      </c>
      <c r="AX788">
        <v>28926282</v>
      </c>
      <c r="AY788">
        <v>1</v>
      </c>
      <c r="AZ788">
        <v>2048</v>
      </c>
      <c r="BA788">
        <v>798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0</v>
      </c>
      <c r="BK788">
        <v>0</v>
      </c>
      <c r="BL788">
        <v>0</v>
      </c>
      <c r="BM788">
        <v>0</v>
      </c>
      <c r="BN788">
        <v>0</v>
      </c>
      <c r="BO788">
        <v>0</v>
      </c>
      <c r="BP788">
        <v>0</v>
      </c>
      <c r="BQ788">
        <v>0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CX788">
        <f>Y788*Source!I161</f>
        <v>12.75</v>
      </c>
      <c r="CY788">
        <f>AD788</f>
        <v>0</v>
      </c>
      <c r="CZ788">
        <f>AH788</f>
        <v>0</v>
      </c>
      <c r="DA788">
        <f>AL788</f>
        <v>1</v>
      </c>
      <c r="DB788">
        <v>0</v>
      </c>
    </row>
    <row r="789" spans="1:106" x14ac:dyDescent="0.2">
      <c r="A789">
        <f>ROW(Source!A161)</f>
        <v>161</v>
      </c>
      <c r="B789">
        <v>28925308</v>
      </c>
      <c r="C789">
        <v>28926268</v>
      </c>
      <c r="D789">
        <v>28336687</v>
      </c>
      <c r="E789">
        <v>1</v>
      </c>
      <c r="F789">
        <v>1</v>
      </c>
      <c r="G789">
        <v>1</v>
      </c>
      <c r="H789">
        <v>2</v>
      </c>
      <c r="I789" t="s">
        <v>479</v>
      </c>
      <c r="J789" t="s">
        <v>480</v>
      </c>
      <c r="K789" t="s">
        <v>481</v>
      </c>
      <c r="L789">
        <v>1368</v>
      </c>
      <c r="N789">
        <v>1011</v>
      </c>
      <c r="O789" t="s">
        <v>366</v>
      </c>
      <c r="P789" t="s">
        <v>366</v>
      </c>
      <c r="Q789">
        <v>1</v>
      </c>
      <c r="W789">
        <v>0</v>
      </c>
      <c r="X789">
        <v>1922779253</v>
      </c>
      <c r="Y789">
        <v>0.192</v>
      </c>
      <c r="AA789">
        <v>0</v>
      </c>
      <c r="AB789">
        <v>871.56</v>
      </c>
      <c r="AC789">
        <v>219.75</v>
      </c>
      <c r="AD789">
        <v>0</v>
      </c>
      <c r="AE789">
        <v>0</v>
      </c>
      <c r="AF789">
        <v>113.19</v>
      </c>
      <c r="AG789">
        <v>11.84</v>
      </c>
      <c r="AH789">
        <v>0</v>
      </c>
      <c r="AI789">
        <v>1</v>
      </c>
      <c r="AJ789">
        <v>7.7</v>
      </c>
      <c r="AK789">
        <v>18.559999999999999</v>
      </c>
      <c r="AL789">
        <v>1</v>
      </c>
      <c r="AN789">
        <v>0</v>
      </c>
      <c r="AO789">
        <v>1</v>
      </c>
      <c r="AP789">
        <v>1</v>
      </c>
      <c r="AQ789">
        <v>0</v>
      </c>
      <c r="AR789">
        <v>0</v>
      </c>
      <c r="AS789" t="s">
        <v>719</v>
      </c>
      <c r="AT789">
        <v>0.16</v>
      </c>
      <c r="AU789" t="s">
        <v>744</v>
      </c>
      <c r="AV789">
        <v>0</v>
      </c>
      <c r="AW789">
        <v>2</v>
      </c>
      <c r="AX789">
        <v>28926283</v>
      </c>
      <c r="AY789">
        <v>1</v>
      </c>
      <c r="AZ789">
        <v>0</v>
      </c>
      <c r="BA789">
        <v>799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0</v>
      </c>
      <c r="BI789">
        <v>0</v>
      </c>
      <c r="BJ789">
        <v>0</v>
      </c>
      <c r="BK789">
        <v>0</v>
      </c>
      <c r="BL789">
        <v>0</v>
      </c>
      <c r="BM789">
        <v>0</v>
      </c>
      <c r="BN789">
        <v>0</v>
      </c>
      <c r="BO789">
        <v>0</v>
      </c>
      <c r="BP789">
        <v>0</v>
      </c>
      <c r="BQ789">
        <v>0</v>
      </c>
      <c r="BR789">
        <v>0</v>
      </c>
      <c r="BS789">
        <v>0</v>
      </c>
      <c r="BT789">
        <v>0</v>
      </c>
      <c r="BU789">
        <v>0</v>
      </c>
      <c r="BV789">
        <v>0</v>
      </c>
      <c r="BW789">
        <v>0</v>
      </c>
      <c r="CX789">
        <f>Y789*Source!I161</f>
        <v>0.57600000000000007</v>
      </c>
      <c r="CY789">
        <f t="shared" ref="CY789:CY795" si="195">AB789</f>
        <v>871.56</v>
      </c>
      <c r="CZ789">
        <f t="shared" ref="CZ789:CZ795" si="196">AF789</f>
        <v>113.19</v>
      </c>
      <c r="DA789">
        <f t="shared" ref="DA789:DA795" si="197">AJ789</f>
        <v>7.7</v>
      </c>
      <c r="DB789">
        <v>0</v>
      </c>
    </row>
    <row r="790" spans="1:106" x14ac:dyDescent="0.2">
      <c r="A790">
        <f>ROW(Source!A161)</f>
        <v>161</v>
      </c>
      <c r="B790">
        <v>28925308</v>
      </c>
      <c r="C790">
        <v>28926268</v>
      </c>
      <c r="D790">
        <v>28336862</v>
      </c>
      <c r="E790">
        <v>1</v>
      </c>
      <c r="F790">
        <v>1</v>
      </c>
      <c r="G790">
        <v>1</v>
      </c>
      <c r="H790">
        <v>2</v>
      </c>
      <c r="I790" t="s">
        <v>482</v>
      </c>
      <c r="J790" t="s">
        <v>483</v>
      </c>
      <c r="K790" t="s">
        <v>484</v>
      </c>
      <c r="L790">
        <v>1368</v>
      </c>
      <c r="N790">
        <v>1011</v>
      </c>
      <c r="O790" t="s">
        <v>366</v>
      </c>
      <c r="P790" t="s">
        <v>366</v>
      </c>
      <c r="Q790">
        <v>1</v>
      </c>
      <c r="W790">
        <v>0</v>
      </c>
      <c r="X790">
        <v>-1684488578</v>
      </c>
      <c r="Y790">
        <v>9.7560000000000002</v>
      </c>
      <c r="AA790">
        <v>0</v>
      </c>
      <c r="AB790">
        <v>53.82</v>
      </c>
      <c r="AC790">
        <v>0</v>
      </c>
      <c r="AD790">
        <v>0</v>
      </c>
      <c r="AE790">
        <v>0</v>
      </c>
      <c r="AF790">
        <v>6.99</v>
      </c>
      <c r="AG790">
        <v>0</v>
      </c>
      <c r="AH790">
        <v>0</v>
      </c>
      <c r="AI790">
        <v>1</v>
      </c>
      <c r="AJ790">
        <v>7.7</v>
      </c>
      <c r="AK790">
        <v>18.559999999999999</v>
      </c>
      <c r="AL790">
        <v>1</v>
      </c>
      <c r="AN790">
        <v>0</v>
      </c>
      <c r="AO790">
        <v>1</v>
      </c>
      <c r="AP790">
        <v>1</v>
      </c>
      <c r="AQ790">
        <v>0</v>
      </c>
      <c r="AR790">
        <v>0</v>
      </c>
      <c r="AS790" t="s">
        <v>719</v>
      </c>
      <c r="AT790">
        <v>8.1300000000000008</v>
      </c>
      <c r="AU790" t="s">
        <v>744</v>
      </c>
      <c r="AV790">
        <v>0</v>
      </c>
      <c r="AW790">
        <v>2</v>
      </c>
      <c r="AX790">
        <v>28926284</v>
      </c>
      <c r="AY790">
        <v>1</v>
      </c>
      <c r="AZ790">
        <v>0</v>
      </c>
      <c r="BA790">
        <v>800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0</v>
      </c>
      <c r="BH790">
        <v>0</v>
      </c>
      <c r="BI790">
        <v>0</v>
      </c>
      <c r="BJ790">
        <v>0</v>
      </c>
      <c r="BK790">
        <v>0</v>
      </c>
      <c r="BL790">
        <v>0</v>
      </c>
      <c r="BM790">
        <v>0</v>
      </c>
      <c r="BN790">
        <v>0</v>
      </c>
      <c r="BO790">
        <v>0</v>
      </c>
      <c r="BP790">
        <v>0</v>
      </c>
      <c r="BQ790">
        <v>0</v>
      </c>
      <c r="BR790">
        <v>0</v>
      </c>
      <c r="BS790">
        <v>0</v>
      </c>
      <c r="BT790">
        <v>0</v>
      </c>
      <c r="BU790">
        <v>0</v>
      </c>
      <c r="BV790">
        <v>0</v>
      </c>
      <c r="BW790">
        <v>0</v>
      </c>
      <c r="CX790">
        <f>Y790*Source!I161</f>
        <v>29.268000000000001</v>
      </c>
      <c r="CY790">
        <f t="shared" si="195"/>
        <v>53.82</v>
      </c>
      <c r="CZ790">
        <f t="shared" si="196"/>
        <v>6.99</v>
      </c>
      <c r="DA790">
        <f t="shared" si="197"/>
        <v>7.7</v>
      </c>
      <c r="DB790">
        <v>0</v>
      </c>
    </row>
    <row r="791" spans="1:106" x14ac:dyDescent="0.2">
      <c r="A791">
        <f>ROW(Source!A161)</f>
        <v>161</v>
      </c>
      <c r="B791">
        <v>28925308</v>
      </c>
      <c r="C791">
        <v>28926268</v>
      </c>
      <c r="D791">
        <v>28337857</v>
      </c>
      <c r="E791">
        <v>1</v>
      </c>
      <c r="F791">
        <v>1</v>
      </c>
      <c r="G791">
        <v>1</v>
      </c>
      <c r="H791">
        <v>2</v>
      </c>
      <c r="I791" t="s">
        <v>488</v>
      </c>
      <c r="J791" t="s">
        <v>489</v>
      </c>
      <c r="K791" t="s">
        <v>490</v>
      </c>
      <c r="L791">
        <v>1368</v>
      </c>
      <c r="N791">
        <v>1011</v>
      </c>
      <c r="O791" t="s">
        <v>366</v>
      </c>
      <c r="P791" t="s">
        <v>366</v>
      </c>
      <c r="Q791">
        <v>1</v>
      </c>
      <c r="W791">
        <v>0</v>
      </c>
      <c r="X791">
        <v>-2019686133</v>
      </c>
      <c r="Y791">
        <v>0.18</v>
      </c>
      <c r="AA791">
        <v>0</v>
      </c>
      <c r="AB791">
        <v>984.52</v>
      </c>
      <c r="AC791">
        <v>219.75</v>
      </c>
      <c r="AD791">
        <v>0</v>
      </c>
      <c r="AE791">
        <v>0</v>
      </c>
      <c r="AF791">
        <v>127.86</v>
      </c>
      <c r="AG791">
        <v>11.84</v>
      </c>
      <c r="AH791">
        <v>0</v>
      </c>
      <c r="AI791">
        <v>1</v>
      </c>
      <c r="AJ791">
        <v>7.7</v>
      </c>
      <c r="AK791">
        <v>18.559999999999999</v>
      </c>
      <c r="AL791">
        <v>1</v>
      </c>
      <c r="AN791">
        <v>0</v>
      </c>
      <c r="AO791">
        <v>1</v>
      </c>
      <c r="AP791">
        <v>1</v>
      </c>
      <c r="AQ791">
        <v>0</v>
      </c>
      <c r="AR791">
        <v>0</v>
      </c>
      <c r="AS791" t="s">
        <v>719</v>
      </c>
      <c r="AT791">
        <v>0.15</v>
      </c>
      <c r="AU791" t="s">
        <v>744</v>
      </c>
      <c r="AV791">
        <v>0</v>
      </c>
      <c r="AW791">
        <v>2</v>
      </c>
      <c r="AX791">
        <v>28926285</v>
      </c>
      <c r="AY791">
        <v>1</v>
      </c>
      <c r="AZ791">
        <v>0</v>
      </c>
      <c r="BA791">
        <v>801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0</v>
      </c>
      <c r="BI791">
        <v>0</v>
      </c>
      <c r="BJ791">
        <v>0</v>
      </c>
      <c r="BK791">
        <v>0</v>
      </c>
      <c r="BL791">
        <v>0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0</v>
      </c>
      <c r="BV791">
        <v>0</v>
      </c>
      <c r="BW791">
        <v>0</v>
      </c>
      <c r="CX791">
        <f>Y791*Source!I161</f>
        <v>0.54</v>
      </c>
      <c r="CY791">
        <f t="shared" si="195"/>
        <v>984.52</v>
      </c>
      <c r="CZ791">
        <f t="shared" si="196"/>
        <v>127.86</v>
      </c>
      <c r="DA791">
        <f t="shared" si="197"/>
        <v>7.7</v>
      </c>
      <c r="DB791">
        <v>0</v>
      </c>
    </row>
    <row r="792" spans="1:106" x14ac:dyDescent="0.2">
      <c r="A792">
        <f>ROW(Source!A161)</f>
        <v>161</v>
      </c>
      <c r="B792">
        <v>28925308</v>
      </c>
      <c r="C792">
        <v>28926268</v>
      </c>
      <c r="D792">
        <v>28337866</v>
      </c>
      <c r="E792">
        <v>1</v>
      </c>
      <c r="F792">
        <v>1</v>
      </c>
      <c r="G792">
        <v>1</v>
      </c>
      <c r="H792">
        <v>2</v>
      </c>
      <c r="I792" t="s">
        <v>491</v>
      </c>
      <c r="J792" t="s">
        <v>492</v>
      </c>
      <c r="K792" t="s">
        <v>493</v>
      </c>
      <c r="L792">
        <v>1368</v>
      </c>
      <c r="N792">
        <v>1011</v>
      </c>
      <c r="O792" t="s">
        <v>366</v>
      </c>
      <c r="P792" t="s">
        <v>366</v>
      </c>
      <c r="Q792">
        <v>1</v>
      </c>
      <c r="W792">
        <v>0</v>
      </c>
      <c r="X792">
        <v>1232549298</v>
      </c>
      <c r="Y792">
        <v>0.18</v>
      </c>
      <c r="AA792">
        <v>0</v>
      </c>
      <c r="AB792">
        <v>92.4</v>
      </c>
      <c r="AC792">
        <v>0</v>
      </c>
      <c r="AD792">
        <v>0</v>
      </c>
      <c r="AE792">
        <v>0</v>
      </c>
      <c r="AF792">
        <v>12</v>
      </c>
      <c r="AG792">
        <v>0</v>
      </c>
      <c r="AH792">
        <v>0</v>
      </c>
      <c r="AI792">
        <v>1</v>
      </c>
      <c r="AJ792">
        <v>7.7</v>
      </c>
      <c r="AK792">
        <v>18.559999999999999</v>
      </c>
      <c r="AL792">
        <v>1</v>
      </c>
      <c r="AN792">
        <v>0</v>
      </c>
      <c r="AO792">
        <v>1</v>
      </c>
      <c r="AP792">
        <v>1</v>
      </c>
      <c r="AQ792">
        <v>0</v>
      </c>
      <c r="AR792">
        <v>0</v>
      </c>
      <c r="AS792" t="s">
        <v>719</v>
      </c>
      <c r="AT792">
        <v>0.15</v>
      </c>
      <c r="AU792" t="s">
        <v>744</v>
      </c>
      <c r="AV792">
        <v>0</v>
      </c>
      <c r="AW792">
        <v>2</v>
      </c>
      <c r="AX792">
        <v>28926286</v>
      </c>
      <c r="AY792">
        <v>1</v>
      </c>
      <c r="AZ792">
        <v>0</v>
      </c>
      <c r="BA792">
        <v>802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0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CX792">
        <f>Y792*Source!I161</f>
        <v>0.54</v>
      </c>
      <c r="CY792">
        <f t="shared" si="195"/>
        <v>92.4</v>
      </c>
      <c r="CZ792">
        <f t="shared" si="196"/>
        <v>12</v>
      </c>
      <c r="DA792">
        <f t="shared" si="197"/>
        <v>7.7</v>
      </c>
      <c r="DB792">
        <v>0</v>
      </c>
    </row>
    <row r="793" spans="1:106" x14ac:dyDescent="0.2">
      <c r="A793">
        <f>ROW(Source!A161)</f>
        <v>161</v>
      </c>
      <c r="B793">
        <v>28925308</v>
      </c>
      <c r="C793">
        <v>28926268</v>
      </c>
      <c r="D793">
        <v>28337996</v>
      </c>
      <c r="E793">
        <v>1</v>
      </c>
      <c r="F793">
        <v>1</v>
      </c>
      <c r="G793">
        <v>1</v>
      </c>
      <c r="H793">
        <v>2</v>
      </c>
      <c r="I793" t="s">
        <v>494</v>
      </c>
      <c r="J793" t="s">
        <v>495</v>
      </c>
      <c r="K793" t="s">
        <v>496</v>
      </c>
      <c r="L793">
        <v>1368</v>
      </c>
      <c r="N793">
        <v>1011</v>
      </c>
      <c r="O793" t="s">
        <v>366</v>
      </c>
      <c r="P793" t="s">
        <v>366</v>
      </c>
      <c r="Q793">
        <v>1</v>
      </c>
      <c r="W793">
        <v>0</v>
      </c>
      <c r="X793">
        <v>2006915083</v>
      </c>
      <c r="Y793">
        <v>19.2</v>
      </c>
      <c r="AA793">
        <v>0</v>
      </c>
      <c r="AB793">
        <v>57.9</v>
      </c>
      <c r="AC793">
        <v>0</v>
      </c>
      <c r="AD793">
        <v>0</v>
      </c>
      <c r="AE793">
        <v>0</v>
      </c>
      <c r="AF793">
        <v>7.52</v>
      </c>
      <c r="AG793">
        <v>0</v>
      </c>
      <c r="AH793">
        <v>0</v>
      </c>
      <c r="AI793">
        <v>1</v>
      </c>
      <c r="AJ793">
        <v>7.7</v>
      </c>
      <c r="AK793">
        <v>18.559999999999999</v>
      </c>
      <c r="AL793">
        <v>1</v>
      </c>
      <c r="AN793">
        <v>0</v>
      </c>
      <c r="AO793">
        <v>1</v>
      </c>
      <c r="AP793">
        <v>1</v>
      </c>
      <c r="AQ793">
        <v>0</v>
      </c>
      <c r="AR793">
        <v>0</v>
      </c>
      <c r="AS793" t="s">
        <v>719</v>
      </c>
      <c r="AT793">
        <v>16</v>
      </c>
      <c r="AU793" t="s">
        <v>744</v>
      </c>
      <c r="AV793">
        <v>0</v>
      </c>
      <c r="AW793">
        <v>2</v>
      </c>
      <c r="AX793">
        <v>28926287</v>
      </c>
      <c r="AY793">
        <v>1</v>
      </c>
      <c r="AZ793">
        <v>0</v>
      </c>
      <c r="BA793">
        <v>803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0</v>
      </c>
      <c r="BK793">
        <v>0</v>
      </c>
      <c r="BL793">
        <v>0</v>
      </c>
      <c r="BM793">
        <v>0</v>
      </c>
      <c r="BN793">
        <v>0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0</v>
      </c>
      <c r="CX793">
        <f>Y793*Source!I161</f>
        <v>57.599999999999994</v>
      </c>
      <c r="CY793">
        <f t="shared" si="195"/>
        <v>57.9</v>
      </c>
      <c r="CZ793">
        <f t="shared" si="196"/>
        <v>7.52</v>
      </c>
      <c r="DA793">
        <f t="shared" si="197"/>
        <v>7.7</v>
      </c>
      <c r="DB793">
        <v>0</v>
      </c>
    </row>
    <row r="794" spans="1:106" x14ac:dyDescent="0.2">
      <c r="A794">
        <f>ROW(Source!A161)</f>
        <v>161</v>
      </c>
      <c r="B794">
        <v>28925308</v>
      </c>
      <c r="C794">
        <v>28926268</v>
      </c>
      <c r="D794">
        <v>28338136</v>
      </c>
      <c r="E794">
        <v>1</v>
      </c>
      <c r="F794">
        <v>1</v>
      </c>
      <c r="G794">
        <v>1</v>
      </c>
      <c r="H794">
        <v>2</v>
      </c>
      <c r="I794" t="s">
        <v>401</v>
      </c>
      <c r="J794" t="s">
        <v>402</v>
      </c>
      <c r="K794" t="s">
        <v>403</v>
      </c>
      <c r="L794">
        <v>1368</v>
      </c>
      <c r="N794">
        <v>1011</v>
      </c>
      <c r="O794" t="s">
        <v>366</v>
      </c>
      <c r="P794" t="s">
        <v>366</v>
      </c>
      <c r="Q794">
        <v>1</v>
      </c>
      <c r="W794">
        <v>0</v>
      </c>
      <c r="X794">
        <v>-1277097320</v>
      </c>
      <c r="Y794">
        <v>82.8</v>
      </c>
      <c r="AA794">
        <v>0</v>
      </c>
      <c r="AB794">
        <v>66.84</v>
      </c>
      <c r="AC794">
        <v>0</v>
      </c>
      <c r="AD794">
        <v>0</v>
      </c>
      <c r="AE794">
        <v>0</v>
      </c>
      <c r="AF794">
        <v>8.68</v>
      </c>
      <c r="AG794">
        <v>0</v>
      </c>
      <c r="AH794">
        <v>0</v>
      </c>
      <c r="AI794">
        <v>1</v>
      </c>
      <c r="AJ794">
        <v>7.7</v>
      </c>
      <c r="AK794">
        <v>18.559999999999999</v>
      </c>
      <c r="AL794">
        <v>1</v>
      </c>
      <c r="AN794">
        <v>0</v>
      </c>
      <c r="AO794">
        <v>1</v>
      </c>
      <c r="AP794">
        <v>1</v>
      </c>
      <c r="AQ794">
        <v>0</v>
      </c>
      <c r="AR794">
        <v>0</v>
      </c>
      <c r="AS794" t="s">
        <v>719</v>
      </c>
      <c r="AT794">
        <v>69</v>
      </c>
      <c r="AU794" t="s">
        <v>744</v>
      </c>
      <c r="AV794">
        <v>0</v>
      </c>
      <c r="AW794">
        <v>2</v>
      </c>
      <c r="AX794">
        <v>28926288</v>
      </c>
      <c r="AY794">
        <v>1</v>
      </c>
      <c r="AZ794">
        <v>0</v>
      </c>
      <c r="BA794">
        <v>804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0</v>
      </c>
      <c r="BH794">
        <v>0</v>
      </c>
      <c r="BI794">
        <v>0</v>
      </c>
      <c r="BJ794">
        <v>0</v>
      </c>
      <c r="BK794">
        <v>0</v>
      </c>
      <c r="BL794">
        <v>0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0</v>
      </c>
      <c r="BS794">
        <v>0</v>
      </c>
      <c r="BT794">
        <v>0</v>
      </c>
      <c r="BU794">
        <v>0</v>
      </c>
      <c r="BV794">
        <v>0</v>
      </c>
      <c r="BW794">
        <v>0</v>
      </c>
      <c r="CX794">
        <f>Y794*Source!I161</f>
        <v>248.39999999999998</v>
      </c>
      <c r="CY794">
        <f t="shared" si="195"/>
        <v>66.84</v>
      </c>
      <c r="CZ794">
        <f t="shared" si="196"/>
        <v>8.68</v>
      </c>
      <c r="DA794">
        <f t="shared" si="197"/>
        <v>7.7</v>
      </c>
      <c r="DB794">
        <v>0</v>
      </c>
    </row>
    <row r="795" spans="1:106" x14ac:dyDescent="0.2">
      <c r="A795">
        <f>ROW(Source!A161)</f>
        <v>161</v>
      </c>
      <c r="B795">
        <v>28925308</v>
      </c>
      <c r="C795">
        <v>28926268</v>
      </c>
      <c r="D795">
        <v>28338781</v>
      </c>
      <c r="E795">
        <v>1</v>
      </c>
      <c r="F795">
        <v>1</v>
      </c>
      <c r="G795">
        <v>1</v>
      </c>
      <c r="H795">
        <v>2</v>
      </c>
      <c r="I795" t="s">
        <v>497</v>
      </c>
      <c r="J795" t="s">
        <v>498</v>
      </c>
      <c r="K795" t="s">
        <v>499</v>
      </c>
      <c r="L795">
        <v>1368</v>
      </c>
      <c r="N795">
        <v>1011</v>
      </c>
      <c r="O795" t="s">
        <v>366</v>
      </c>
      <c r="P795" t="s">
        <v>366</v>
      </c>
      <c r="Q795">
        <v>1</v>
      </c>
      <c r="W795">
        <v>0</v>
      </c>
      <c r="X795">
        <v>1984034196</v>
      </c>
      <c r="Y795">
        <v>4.7279999999999998</v>
      </c>
      <c r="AA795">
        <v>0</v>
      </c>
      <c r="AB795">
        <v>142.37</v>
      </c>
      <c r="AC795">
        <v>188.01</v>
      </c>
      <c r="AD795">
        <v>0</v>
      </c>
      <c r="AE795">
        <v>0</v>
      </c>
      <c r="AF795">
        <v>18.489999999999998</v>
      </c>
      <c r="AG795">
        <v>10.130000000000001</v>
      </c>
      <c r="AH795">
        <v>0</v>
      </c>
      <c r="AI795">
        <v>1</v>
      </c>
      <c r="AJ795">
        <v>7.7</v>
      </c>
      <c r="AK795">
        <v>18.559999999999999</v>
      </c>
      <c r="AL795">
        <v>1</v>
      </c>
      <c r="AN795">
        <v>0</v>
      </c>
      <c r="AO795">
        <v>1</v>
      </c>
      <c r="AP795">
        <v>1</v>
      </c>
      <c r="AQ795">
        <v>0</v>
      </c>
      <c r="AR795">
        <v>0</v>
      </c>
      <c r="AS795" t="s">
        <v>719</v>
      </c>
      <c r="AT795">
        <v>3.94</v>
      </c>
      <c r="AU795" t="s">
        <v>744</v>
      </c>
      <c r="AV795">
        <v>0</v>
      </c>
      <c r="AW795">
        <v>2</v>
      </c>
      <c r="AX795">
        <v>28926289</v>
      </c>
      <c r="AY795">
        <v>1</v>
      </c>
      <c r="AZ795">
        <v>0</v>
      </c>
      <c r="BA795">
        <v>805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  <c r="BH795">
        <v>0</v>
      </c>
      <c r="BI795">
        <v>0</v>
      </c>
      <c r="BJ795">
        <v>0</v>
      </c>
      <c r="BK795">
        <v>0</v>
      </c>
      <c r="BL795">
        <v>0</v>
      </c>
      <c r="BM795">
        <v>0</v>
      </c>
      <c r="BN795">
        <v>0</v>
      </c>
      <c r="BO795">
        <v>0</v>
      </c>
      <c r="BP795">
        <v>0</v>
      </c>
      <c r="BQ795">
        <v>0</v>
      </c>
      <c r="BR795">
        <v>0</v>
      </c>
      <c r="BS795">
        <v>0</v>
      </c>
      <c r="BT795">
        <v>0</v>
      </c>
      <c r="BU795">
        <v>0</v>
      </c>
      <c r="BV795">
        <v>0</v>
      </c>
      <c r="BW795">
        <v>0</v>
      </c>
      <c r="CX795">
        <f>Y795*Source!I161</f>
        <v>14.183999999999999</v>
      </c>
      <c r="CY795">
        <f t="shared" si="195"/>
        <v>142.37</v>
      </c>
      <c r="CZ795">
        <f t="shared" si="196"/>
        <v>18.489999999999998</v>
      </c>
      <c r="DA795">
        <f t="shared" si="197"/>
        <v>7.7</v>
      </c>
      <c r="DB795">
        <v>0</v>
      </c>
    </row>
    <row r="796" spans="1:106" x14ac:dyDescent="0.2">
      <c r="A796">
        <f>ROW(Source!A161)</f>
        <v>161</v>
      </c>
      <c r="B796">
        <v>28925308</v>
      </c>
      <c r="C796">
        <v>28926268</v>
      </c>
      <c r="D796">
        <v>28251457</v>
      </c>
      <c r="E796">
        <v>1</v>
      </c>
      <c r="F796">
        <v>1</v>
      </c>
      <c r="G796">
        <v>1</v>
      </c>
      <c r="H796">
        <v>3</v>
      </c>
      <c r="I796" t="s">
        <v>500</v>
      </c>
      <c r="J796" t="s">
        <v>501</v>
      </c>
      <c r="K796" t="s">
        <v>502</v>
      </c>
      <c r="L796">
        <v>1339</v>
      </c>
      <c r="N796">
        <v>1007</v>
      </c>
      <c r="O796" t="s">
        <v>742</v>
      </c>
      <c r="P796" t="s">
        <v>742</v>
      </c>
      <c r="Q796">
        <v>1</v>
      </c>
      <c r="W796">
        <v>0</v>
      </c>
      <c r="X796">
        <v>-1718793076</v>
      </c>
      <c r="Y796">
        <v>0.46</v>
      </c>
      <c r="AA796">
        <v>121.97</v>
      </c>
      <c r="AB796">
        <v>0</v>
      </c>
      <c r="AC796">
        <v>0</v>
      </c>
      <c r="AD796">
        <v>0</v>
      </c>
      <c r="AE796">
        <v>23.41</v>
      </c>
      <c r="AF796">
        <v>0</v>
      </c>
      <c r="AG796">
        <v>0</v>
      </c>
      <c r="AH796">
        <v>0</v>
      </c>
      <c r="AI796">
        <v>5.21</v>
      </c>
      <c r="AJ796">
        <v>1</v>
      </c>
      <c r="AK796">
        <v>1</v>
      </c>
      <c r="AL796">
        <v>1</v>
      </c>
      <c r="AN796">
        <v>0</v>
      </c>
      <c r="AO796">
        <v>1</v>
      </c>
      <c r="AP796">
        <v>1</v>
      </c>
      <c r="AQ796">
        <v>0</v>
      </c>
      <c r="AR796">
        <v>0</v>
      </c>
      <c r="AS796" t="s">
        <v>719</v>
      </c>
      <c r="AT796">
        <v>0.46</v>
      </c>
      <c r="AU796" t="s">
        <v>719</v>
      </c>
      <c r="AV796">
        <v>0</v>
      </c>
      <c r="AW796">
        <v>2</v>
      </c>
      <c r="AX796">
        <v>28926290</v>
      </c>
      <c r="AY796">
        <v>1</v>
      </c>
      <c r="AZ796">
        <v>0</v>
      </c>
      <c r="BA796">
        <v>806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0</v>
      </c>
      <c r="BJ796">
        <v>0</v>
      </c>
      <c r="BK796">
        <v>0</v>
      </c>
      <c r="BL796">
        <v>0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CX796">
        <f>Y796*Source!I161</f>
        <v>1.3800000000000001</v>
      </c>
      <c r="CY796">
        <f>AA796</f>
        <v>121.97</v>
      </c>
      <c r="CZ796">
        <f>AE796</f>
        <v>23.41</v>
      </c>
      <c r="DA796">
        <f>AI796</f>
        <v>5.21</v>
      </c>
      <c r="DB796">
        <v>0</v>
      </c>
    </row>
    <row r="797" spans="1:106" x14ac:dyDescent="0.2">
      <c r="A797">
        <f>ROW(Source!A161)</f>
        <v>161</v>
      </c>
      <c r="B797">
        <v>28925308</v>
      </c>
      <c r="C797">
        <v>28926268</v>
      </c>
      <c r="D797">
        <v>28254721</v>
      </c>
      <c r="E797">
        <v>1</v>
      </c>
      <c r="F797">
        <v>1</v>
      </c>
      <c r="G797">
        <v>1</v>
      </c>
      <c r="H797">
        <v>3</v>
      </c>
      <c r="I797" t="s">
        <v>510</v>
      </c>
      <c r="J797" t="s">
        <v>511</v>
      </c>
      <c r="K797" t="s">
        <v>512</v>
      </c>
      <c r="L797">
        <v>1348</v>
      </c>
      <c r="N797">
        <v>1009</v>
      </c>
      <c r="O797" t="s">
        <v>61</v>
      </c>
      <c r="P797" t="s">
        <v>61</v>
      </c>
      <c r="Q797">
        <v>1000</v>
      </c>
      <c r="W797">
        <v>0</v>
      </c>
      <c r="X797">
        <v>-1204589871</v>
      </c>
      <c r="Y797">
        <v>2.9700000000000001E-2</v>
      </c>
      <c r="AA797">
        <v>66815.539999999994</v>
      </c>
      <c r="AB797">
        <v>0</v>
      </c>
      <c r="AC797">
        <v>0</v>
      </c>
      <c r="AD797">
        <v>0</v>
      </c>
      <c r="AE797">
        <v>12824.48</v>
      </c>
      <c r="AF797">
        <v>0</v>
      </c>
      <c r="AG797">
        <v>0</v>
      </c>
      <c r="AH797">
        <v>0</v>
      </c>
      <c r="AI797">
        <v>5.21</v>
      </c>
      <c r="AJ797">
        <v>1</v>
      </c>
      <c r="AK797">
        <v>1</v>
      </c>
      <c r="AL797">
        <v>1</v>
      </c>
      <c r="AN797">
        <v>0</v>
      </c>
      <c r="AO797">
        <v>1</v>
      </c>
      <c r="AP797">
        <v>1</v>
      </c>
      <c r="AQ797">
        <v>0</v>
      </c>
      <c r="AR797">
        <v>0</v>
      </c>
      <c r="AS797" t="s">
        <v>719</v>
      </c>
      <c r="AT797">
        <v>2.9700000000000001E-2</v>
      </c>
      <c r="AU797" t="s">
        <v>719</v>
      </c>
      <c r="AV797">
        <v>0</v>
      </c>
      <c r="AW797">
        <v>2</v>
      </c>
      <c r="AX797">
        <v>28926291</v>
      </c>
      <c r="AY797">
        <v>1</v>
      </c>
      <c r="AZ797">
        <v>0</v>
      </c>
      <c r="BA797">
        <v>807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0</v>
      </c>
      <c r="BK797">
        <v>0</v>
      </c>
      <c r="BL797">
        <v>0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CX797">
        <f>Y797*Source!I161</f>
        <v>8.9099999999999999E-2</v>
      </c>
      <c r="CY797">
        <f>AA797</f>
        <v>66815.539999999994</v>
      </c>
      <c r="CZ797">
        <f>AE797</f>
        <v>12824.48</v>
      </c>
      <c r="DA797">
        <f>AI797</f>
        <v>5.21</v>
      </c>
      <c r="DB797">
        <v>0</v>
      </c>
    </row>
    <row r="798" spans="1:106" x14ac:dyDescent="0.2">
      <c r="A798">
        <f>ROW(Source!A161)</f>
        <v>161</v>
      </c>
      <c r="B798">
        <v>28925308</v>
      </c>
      <c r="C798">
        <v>28926268</v>
      </c>
      <c r="D798">
        <v>28247531</v>
      </c>
      <c r="E798">
        <v>21</v>
      </c>
      <c r="F798">
        <v>1</v>
      </c>
      <c r="G798">
        <v>1</v>
      </c>
      <c r="H798">
        <v>3</v>
      </c>
      <c r="I798" t="s">
        <v>533</v>
      </c>
      <c r="J798" t="s">
        <v>719</v>
      </c>
      <c r="K798" t="s">
        <v>534</v>
      </c>
      <c r="L798">
        <v>1374</v>
      </c>
      <c r="N798">
        <v>1013</v>
      </c>
      <c r="O798" t="s">
        <v>535</v>
      </c>
      <c r="P798" t="s">
        <v>535</v>
      </c>
      <c r="Q798">
        <v>1</v>
      </c>
      <c r="W798">
        <v>0</v>
      </c>
      <c r="X798">
        <v>-1731369543</v>
      </c>
      <c r="Y798">
        <v>59.58</v>
      </c>
      <c r="AA798">
        <v>1</v>
      </c>
      <c r="AB798">
        <v>0</v>
      </c>
      <c r="AC798">
        <v>0</v>
      </c>
      <c r="AD798">
        <v>0</v>
      </c>
      <c r="AE798">
        <v>1</v>
      </c>
      <c r="AF798">
        <v>0</v>
      </c>
      <c r="AG798">
        <v>0</v>
      </c>
      <c r="AH798">
        <v>0</v>
      </c>
      <c r="AI798">
        <v>1</v>
      </c>
      <c r="AJ798">
        <v>1</v>
      </c>
      <c r="AK798">
        <v>1</v>
      </c>
      <c r="AL798">
        <v>1</v>
      </c>
      <c r="AN798">
        <v>0</v>
      </c>
      <c r="AO798">
        <v>1</v>
      </c>
      <c r="AP798">
        <v>1</v>
      </c>
      <c r="AQ798">
        <v>0</v>
      </c>
      <c r="AR798">
        <v>0</v>
      </c>
      <c r="AS798" t="s">
        <v>719</v>
      </c>
      <c r="AT798">
        <v>59.58</v>
      </c>
      <c r="AU798" t="s">
        <v>719</v>
      </c>
      <c r="AV798">
        <v>0</v>
      </c>
      <c r="AW798">
        <v>2</v>
      </c>
      <c r="AX798">
        <v>28926292</v>
      </c>
      <c r="AY798">
        <v>1</v>
      </c>
      <c r="AZ798">
        <v>0</v>
      </c>
      <c r="BA798">
        <v>808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0</v>
      </c>
      <c r="BJ798">
        <v>0</v>
      </c>
      <c r="BK798">
        <v>0</v>
      </c>
      <c r="BL798">
        <v>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CX798">
        <f>Y798*Source!I161</f>
        <v>178.74</v>
      </c>
      <c r="CY798">
        <f>AA798</f>
        <v>1</v>
      </c>
      <c r="CZ798">
        <f>AE798</f>
        <v>1</v>
      </c>
      <c r="DA798">
        <f>AI798</f>
        <v>1</v>
      </c>
      <c r="DB798">
        <v>0</v>
      </c>
    </row>
    <row r="799" spans="1:106" x14ac:dyDescent="0.2">
      <c r="A799">
        <f>ROW(Source!A162)</f>
        <v>162</v>
      </c>
      <c r="B799">
        <v>28925307</v>
      </c>
      <c r="C799">
        <v>28926293</v>
      </c>
      <c r="D799">
        <v>28442310</v>
      </c>
      <c r="E799">
        <v>1</v>
      </c>
      <c r="F799">
        <v>1</v>
      </c>
      <c r="G799">
        <v>1</v>
      </c>
      <c r="H799">
        <v>1</v>
      </c>
      <c r="I799" t="s">
        <v>538</v>
      </c>
      <c r="J799" t="s">
        <v>719</v>
      </c>
      <c r="K799" t="s">
        <v>539</v>
      </c>
      <c r="L799">
        <v>1191</v>
      </c>
      <c r="N799">
        <v>1013</v>
      </c>
      <c r="O799" t="s">
        <v>360</v>
      </c>
      <c r="P799" t="s">
        <v>360</v>
      </c>
      <c r="Q799">
        <v>1</v>
      </c>
      <c r="W799">
        <v>0</v>
      </c>
      <c r="X799">
        <v>120359260</v>
      </c>
      <c r="Y799">
        <v>370.8</v>
      </c>
      <c r="AA799">
        <v>0</v>
      </c>
      <c r="AB799">
        <v>0</v>
      </c>
      <c r="AC799">
        <v>0</v>
      </c>
      <c r="AD799">
        <v>9.64</v>
      </c>
      <c r="AE799">
        <v>0</v>
      </c>
      <c r="AF799">
        <v>0</v>
      </c>
      <c r="AG799">
        <v>0</v>
      </c>
      <c r="AH799">
        <v>9.64</v>
      </c>
      <c r="AI799">
        <v>1</v>
      </c>
      <c r="AJ799">
        <v>1</v>
      </c>
      <c r="AK799">
        <v>1</v>
      </c>
      <c r="AL799">
        <v>1</v>
      </c>
      <c r="AN799">
        <v>0</v>
      </c>
      <c r="AO799">
        <v>1</v>
      </c>
      <c r="AP799">
        <v>1</v>
      </c>
      <c r="AQ799">
        <v>0</v>
      </c>
      <c r="AR799">
        <v>0</v>
      </c>
      <c r="AS799" t="s">
        <v>719</v>
      </c>
      <c r="AT799">
        <v>309</v>
      </c>
      <c r="AU799" t="s">
        <v>744</v>
      </c>
      <c r="AV799">
        <v>1</v>
      </c>
      <c r="AW799">
        <v>2</v>
      </c>
      <c r="AX799">
        <v>28926306</v>
      </c>
      <c r="AY799">
        <v>1</v>
      </c>
      <c r="AZ799">
        <v>0</v>
      </c>
      <c r="BA799">
        <v>809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0</v>
      </c>
      <c r="BI799">
        <v>0</v>
      </c>
      <c r="BJ799">
        <v>0</v>
      </c>
      <c r="BK799">
        <v>0</v>
      </c>
      <c r="BL799">
        <v>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0</v>
      </c>
      <c r="BS799">
        <v>0</v>
      </c>
      <c r="BT799">
        <v>0</v>
      </c>
      <c r="BU799">
        <v>0</v>
      </c>
      <c r="BV799">
        <v>0</v>
      </c>
      <c r="BW799">
        <v>0</v>
      </c>
      <c r="CX799">
        <f>Y799*Source!I162</f>
        <v>1112.4000000000001</v>
      </c>
      <c r="CY799">
        <f>AD799</f>
        <v>9.64</v>
      </c>
      <c r="CZ799">
        <f>AH799</f>
        <v>9.64</v>
      </c>
      <c r="DA799">
        <f>AL799</f>
        <v>1</v>
      </c>
      <c r="DB799">
        <v>0</v>
      </c>
    </row>
    <row r="800" spans="1:106" x14ac:dyDescent="0.2">
      <c r="A800">
        <f>ROW(Source!A162)</f>
        <v>162</v>
      </c>
      <c r="B800">
        <v>28925307</v>
      </c>
      <c r="C800">
        <v>28926293</v>
      </c>
      <c r="D800">
        <v>28419515</v>
      </c>
      <c r="E800">
        <v>1</v>
      </c>
      <c r="F800">
        <v>1</v>
      </c>
      <c r="G800">
        <v>1</v>
      </c>
      <c r="H800">
        <v>1</v>
      </c>
      <c r="I800" t="s">
        <v>361</v>
      </c>
      <c r="J800" t="s">
        <v>719</v>
      </c>
      <c r="K800" t="s">
        <v>362</v>
      </c>
      <c r="L800">
        <v>1191</v>
      </c>
      <c r="N800">
        <v>1013</v>
      </c>
      <c r="O800" t="s">
        <v>360</v>
      </c>
      <c r="P800" t="s">
        <v>360</v>
      </c>
      <c r="Q800">
        <v>1</v>
      </c>
      <c r="W800">
        <v>0</v>
      </c>
      <c r="X800">
        <v>-383101862</v>
      </c>
      <c r="Y800">
        <v>4.25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1</v>
      </c>
      <c r="AJ800">
        <v>1</v>
      </c>
      <c r="AK800">
        <v>1</v>
      </c>
      <c r="AL800">
        <v>1</v>
      </c>
      <c r="AN800">
        <v>0</v>
      </c>
      <c r="AO800">
        <v>1</v>
      </c>
      <c r="AP800">
        <v>0</v>
      </c>
      <c r="AQ800">
        <v>0</v>
      </c>
      <c r="AR800">
        <v>0</v>
      </c>
      <c r="AS800" t="s">
        <v>719</v>
      </c>
      <c r="AT800">
        <v>4.25</v>
      </c>
      <c r="AU800" t="s">
        <v>719</v>
      </c>
      <c r="AV800">
        <v>2</v>
      </c>
      <c r="AW800">
        <v>2</v>
      </c>
      <c r="AX800">
        <v>28926307</v>
      </c>
      <c r="AY800">
        <v>1</v>
      </c>
      <c r="AZ800">
        <v>2048</v>
      </c>
      <c r="BA800">
        <v>810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0</v>
      </c>
      <c r="BI800">
        <v>0</v>
      </c>
      <c r="BJ800">
        <v>0</v>
      </c>
      <c r="BK800">
        <v>0</v>
      </c>
      <c r="BL800">
        <v>0</v>
      </c>
      <c r="BM800">
        <v>0</v>
      </c>
      <c r="BN800">
        <v>0</v>
      </c>
      <c r="BO800">
        <v>0</v>
      </c>
      <c r="BP800">
        <v>0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0</v>
      </c>
      <c r="BW800">
        <v>0</v>
      </c>
      <c r="CX800">
        <f>Y800*Source!I162</f>
        <v>12.75</v>
      </c>
      <c r="CY800">
        <f>AD800</f>
        <v>0</v>
      </c>
      <c r="CZ800">
        <f>AH800</f>
        <v>0</v>
      </c>
      <c r="DA800">
        <f>AL800</f>
        <v>1</v>
      </c>
      <c r="DB800">
        <v>0</v>
      </c>
    </row>
    <row r="801" spans="1:106" x14ac:dyDescent="0.2">
      <c r="A801">
        <f>ROW(Source!A162)</f>
        <v>162</v>
      </c>
      <c r="B801">
        <v>28925307</v>
      </c>
      <c r="C801">
        <v>28926293</v>
      </c>
      <c r="D801">
        <v>28336687</v>
      </c>
      <c r="E801">
        <v>1</v>
      </c>
      <c r="F801">
        <v>1</v>
      </c>
      <c r="G801">
        <v>1</v>
      </c>
      <c r="H801">
        <v>2</v>
      </c>
      <c r="I801" t="s">
        <v>479</v>
      </c>
      <c r="J801" t="s">
        <v>480</v>
      </c>
      <c r="K801" t="s">
        <v>481</v>
      </c>
      <c r="L801">
        <v>1368</v>
      </c>
      <c r="N801">
        <v>1011</v>
      </c>
      <c r="O801" t="s">
        <v>366</v>
      </c>
      <c r="P801" t="s">
        <v>366</v>
      </c>
      <c r="Q801">
        <v>1</v>
      </c>
      <c r="W801">
        <v>0</v>
      </c>
      <c r="X801">
        <v>1922779253</v>
      </c>
      <c r="Y801">
        <v>0.192</v>
      </c>
      <c r="AA801">
        <v>0</v>
      </c>
      <c r="AB801">
        <v>113.19</v>
      </c>
      <c r="AC801">
        <v>11.84</v>
      </c>
      <c r="AD801">
        <v>0</v>
      </c>
      <c r="AE801">
        <v>0</v>
      </c>
      <c r="AF801">
        <v>113.19</v>
      </c>
      <c r="AG801">
        <v>11.84</v>
      </c>
      <c r="AH801">
        <v>0</v>
      </c>
      <c r="AI801">
        <v>1</v>
      </c>
      <c r="AJ801">
        <v>1</v>
      </c>
      <c r="AK801">
        <v>1</v>
      </c>
      <c r="AL801">
        <v>1</v>
      </c>
      <c r="AN801">
        <v>0</v>
      </c>
      <c r="AO801">
        <v>1</v>
      </c>
      <c r="AP801">
        <v>1</v>
      </c>
      <c r="AQ801">
        <v>0</v>
      </c>
      <c r="AR801">
        <v>0</v>
      </c>
      <c r="AS801" t="s">
        <v>719</v>
      </c>
      <c r="AT801">
        <v>0.16</v>
      </c>
      <c r="AU801" t="s">
        <v>744</v>
      </c>
      <c r="AV801">
        <v>0</v>
      </c>
      <c r="AW801">
        <v>2</v>
      </c>
      <c r="AX801">
        <v>28926308</v>
      </c>
      <c r="AY801">
        <v>1</v>
      </c>
      <c r="AZ801">
        <v>0</v>
      </c>
      <c r="BA801">
        <v>811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0</v>
      </c>
      <c r="BI801">
        <v>0</v>
      </c>
      <c r="BJ801">
        <v>0</v>
      </c>
      <c r="BK801">
        <v>0</v>
      </c>
      <c r="BL801">
        <v>0</v>
      </c>
      <c r="BM801">
        <v>0</v>
      </c>
      <c r="BN801">
        <v>0</v>
      </c>
      <c r="BO801">
        <v>0</v>
      </c>
      <c r="BP801">
        <v>0</v>
      </c>
      <c r="BQ801">
        <v>0</v>
      </c>
      <c r="BR801">
        <v>0</v>
      </c>
      <c r="BS801">
        <v>0</v>
      </c>
      <c r="BT801">
        <v>0</v>
      </c>
      <c r="BU801">
        <v>0</v>
      </c>
      <c r="BV801">
        <v>0</v>
      </c>
      <c r="BW801">
        <v>0</v>
      </c>
      <c r="CX801">
        <f>Y801*Source!I162</f>
        <v>0.57600000000000007</v>
      </c>
      <c r="CY801">
        <f t="shared" ref="CY801:CY807" si="198">AB801</f>
        <v>113.19</v>
      </c>
      <c r="CZ801">
        <f t="shared" ref="CZ801:CZ807" si="199">AF801</f>
        <v>113.19</v>
      </c>
      <c r="DA801">
        <f t="shared" ref="DA801:DA807" si="200">AJ801</f>
        <v>1</v>
      </c>
      <c r="DB801">
        <v>0</v>
      </c>
    </row>
    <row r="802" spans="1:106" x14ac:dyDescent="0.2">
      <c r="A802">
        <f>ROW(Source!A162)</f>
        <v>162</v>
      </c>
      <c r="B802">
        <v>28925307</v>
      </c>
      <c r="C802">
        <v>28926293</v>
      </c>
      <c r="D802">
        <v>28336862</v>
      </c>
      <c r="E802">
        <v>1</v>
      </c>
      <c r="F802">
        <v>1</v>
      </c>
      <c r="G802">
        <v>1</v>
      </c>
      <c r="H802">
        <v>2</v>
      </c>
      <c r="I802" t="s">
        <v>482</v>
      </c>
      <c r="J802" t="s">
        <v>483</v>
      </c>
      <c r="K802" t="s">
        <v>484</v>
      </c>
      <c r="L802">
        <v>1368</v>
      </c>
      <c r="N802">
        <v>1011</v>
      </c>
      <c r="O802" t="s">
        <v>366</v>
      </c>
      <c r="P802" t="s">
        <v>366</v>
      </c>
      <c r="Q802">
        <v>1</v>
      </c>
      <c r="W802">
        <v>0</v>
      </c>
      <c r="X802">
        <v>-1684488578</v>
      </c>
      <c r="Y802">
        <v>9.7560000000000002</v>
      </c>
      <c r="AA802">
        <v>0</v>
      </c>
      <c r="AB802">
        <v>6.99</v>
      </c>
      <c r="AC802">
        <v>0</v>
      </c>
      <c r="AD802">
        <v>0</v>
      </c>
      <c r="AE802">
        <v>0</v>
      </c>
      <c r="AF802">
        <v>6.99</v>
      </c>
      <c r="AG802">
        <v>0</v>
      </c>
      <c r="AH802">
        <v>0</v>
      </c>
      <c r="AI802">
        <v>1</v>
      </c>
      <c r="AJ802">
        <v>1</v>
      </c>
      <c r="AK802">
        <v>1</v>
      </c>
      <c r="AL802">
        <v>1</v>
      </c>
      <c r="AN802">
        <v>0</v>
      </c>
      <c r="AO802">
        <v>1</v>
      </c>
      <c r="AP802">
        <v>1</v>
      </c>
      <c r="AQ802">
        <v>0</v>
      </c>
      <c r="AR802">
        <v>0</v>
      </c>
      <c r="AS802" t="s">
        <v>719</v>
      </c>
      <c r="AT802">
        <v>8.1300000000000008</v>
      </c>
      <c r="AU802" t="s">
        <v>744</v>
      </c>
      <c r="AV802">
        <v>0</v>
      </c>
      <c r="AW802">
        <v>2</v>
      </c>
      <c r="AX802">
        <v>28926309</v>
      </c>
      <c r="AY802">
        <v>1</v>
      </c>
      <c r="AZ802">
        <v>0</v>
      </c>
      <c r="BA802">
        <v>812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0</v>
      </c>
      <c r="BI802">
        <v>0</v>
      </c>
      <c r="BJ802">
        <v>0</v>
      </c>
      <c r="BK802">
        <v>0</v>
      </c>
      <c r="BL802">
        <v>0</v>
      </c>
      <c r="BM802">
        <v>0</v>
      </c>
      <c r="BN802">
        <v>0</v>
      </c>
      <c r="BO802">
        <v>0</v>
      </c>
      <c r="BP802">
        <v>0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0</v>
      </c>
      <c r="BW802">
        <v>0</v>
      </c>
      <c r="CX802">
        <f>Y802*Source!I162</f>
        <v>29.268000000000001</v>
      </c>
      <c r="CY802">
        <f t="shared" si="198"/>
        <v>6.99</v>
      </c>
      <c r="CZ802">
        <f t="shared" si="199"/>
        <v>6.99</v>
      </c>
      <c r="DA802">
        <f t="shared" si="200"/>
        <v>1</v>
      </c>
      <c r="DB802">
        <v>0</v>
      </c>
    </row>
    <row r="803" spans="1:106" x14ac:dyDescent="0.2">
      <c r="A803">
        <f>ROW(Source!A162)</f>
        <v>162</v>
      </c>
      <c r="B803">
        <v>28925307</v>
      </c>
      <c r="C803">
        <v>28926293</v>
      </c>
      <c r="D803">
        <v>28337857</v>
      </c>
      <c r="E803">
        <v>1</v>
      </c>
      <c r="F803">
        <v>1</v>
      </c>
      <c r="G803">
        <v>1</v>
      </c>
      <c r="H803">
        <v>2</v>
      </c>
      <c r="I803" t="s">
        <v>488</v>
      </c>
      <c r="J803" t="s">
        <v>489</v>
      </c>
      <c r="K803" t="s">
        <v>490</v>
      </c>
      <c r="L803">
        <v>1368</v>
      </c>
      <c r="N803">
        <v>1011</v>
      </c>
      <c r="O803" t="s">
        <v>366</v>
      </c>
      <c r="P803" t="s">
        <v>366</v>
      </c>
      <c r="Q803">
        <v>1</v>
      </c>
      <c r="W803">
        <v>0</v>
      </c>
      <c r="X803">
        <v>-2019686133</v>
      </c>
      <c r="Y803">
        <v>0.18</v>
      </c>
      <c r="AA803">
        <v>0</v>
      </c>
      <c r="AB803">
        <v>127.86</v>
      </c>
      <c r="AC803">
        <v>11.84</v>
      </c>
      <c r="AD803">
        <v>0</v>
      </c>
      <c r="AE803">
        <v>0</v>
      </c>
      <c r="AF803">
        <v>127.86</v>
      </c>
      <c r="AG803">
        <v>11.84</v>
      </c>
      <c r="AH803">
        <v>0</v>
      </c>
      <c r="AI803">
        <v>1</v>
      </c>
      <c r="AJ803">
        <v>1</v>
      </c>
      <c r="AK803">
        <v>1</v>
      </c>
      <c r="AL803">
        <v>1</v>
      </c>
      <c r="AN803">
        <v>0</v>
      </c>
      <c r="AO803">
        <v>1</v>
      </c>
      <c r="AP803">
        <v>1</v>
      </c>
      <c r="AQ803">
        <v>0</v>
      </c>
      <c r="AR803">
        <v>0</v>
      </c>
      <c r="AS803" t="s">
        <v>719</v>
      </c>
      <c r="AT803">
        <v>0.15</v>
      </c>
      <c r="AU803" t="s">
        <v>744</v>
      </c>
      <c r="AV803">
        <v>0</v>
      </c>
      <c r="AW803">
        <v>2</v>
      </c>
      <c r="AX803">
        <v>28926310</v>
      </c>
      <c r="AY803">
        <v>1</v>
      </c>
      <c r="AZ803">
        <v>0</v>
      </c>
      <c r="BA803">
        <v>813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0</v>
      </c>
      <c r="BI803">
        <v>0</v>
      </c>
      <c r="BJ803">
        <v>0</v>
      </c>
      <c r="BK803">
        <v>0</v>
      </c>
      <c r="BL803">
        <v>0</v>
      </c>
      <c r="BM803">
        <v>0</v>
      </c>
      <c r="BN803">
        <v>0</v>
      </c>
      <c r="BO803">
        <v>0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CX803">
        <f>Y803*Source!I162</f>
        <v>0.54</v>
      </c>
      <c r="CY803">
        <f t="shared" si="198"/>
        <v>127.86</v>
      </c>
      <c r="CZ803">
        <f t="shared" si="199"/>
        <v>127.86</v>
      </c>
      <c r="DA803">
        <f t="shared" si="200"/>
        <v>1</v>
      </c>
      <c r="DB803">
        <v>0</v>
      </c>
    </row>
    <row r="804" spans="1:106" x14ac:dyDescent="0.2">
      <c r="A804">
        <f>ROW(Source!A162)</f>
        <v>162</v>
      </c>
      <c r="B804">
        <v>28925307</v>
      </c>
      <c r="C804">
        <v>28926293</v>
      </c>
      <c r="D804">
        <v>28337866</v>
      </c>
      <c r="E804">
        <v>1</v>
      </c>
      <c r="F804">
        <v>1</v>
      </c>
      <c r="G804">
        <v>1</v>
      </c>
      <c r="H804">
        <v>2</v>
      </c>
      <c r="I804" t="s">
        <v>491</v>
      </c>
      <c r="J804" t="s">
        <v>492</v>
      </c>
      <c r="K804" t="s">
        <v>493</v>
      </c>
      <c r="L804">
        <v>1368</v>
      </c>
      <c r="N804">
        <v>1011</v>
      </c>
      <c r="O804" t="s">
        <v>366</v>
      </c>
      <c r="P804" t="s">
        <v>366</v>
      </c>
      <c r="Q804">
        <v>1</v>
      </c>
      <c r="W804">
        <v>0</v>
      </c>
      <c r="X804">
        <v>1232549298</v>
      </c>
      <c r="Y804">
        <v>0.18</v>
      </c>
      <c r="AA804">
        <v>0</v>
      </c>
      <c r="AB804">
        <v>12</v>
      </c>
      <c r="AC804">
        <v>0</v>
      </c>
      <c r="AD804">
        <v>0</v>
      </c>
      <c r="AE804">
        <v>0</v>
      </c>
      <c r="AF804">
        <v>12</v>
      </c>
      <c r="AG804">
        <v>0</v>
      </c>
      <c r="AH804">
        <v>0</v>
      </c>
      <c r="AI804">
        <v>1</v>
      </c>
      <c r="AJ804">
        <v>1</v>
      </c>
      <c r="AK804">
        <v>1</v>
      </c>
      <c r="AL804">
        <v>1</v>
      </c>
      <c r="AN804">
        <v>0</v>
      </c>
      <c r="AO804">
        <v>1</v>
      </c>
      <c r="AP804">
        <v>1</v>
      </c>
      <c r="AQ804">
        <v>0</v>
      </c>
      <c r="AR804">
        <v>0</v>
      </c>
      <c r="AS804" t="s">
        <v>719</v>
      </c>
      <c r="AT804">
        <v>0.15</v>
      </c>
      <c r="AU804" t="s">
        <v>744</v>
      </c>
      <c r="AV804">
        <v>0</v>
      </c>
      <c r="AW804">
        <v>2</v>
      </c>
      <c r="AX804">
        <v>28926311</v>
      </c>
      <c r="AY804">
        <v>1</v>
      </c>
      <c r="AZ804">
        <v>0</v>
      </c>
      <c r="BA804">
        <v>814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0</v>
      </c>
      <c r="BI804">
        <v>0</v>
      </c>
      <c r="BJ804">
        <v>0</v>
      </c>
      <c r="BK804">
        <v>0</v>
      </c>
      <c r="BL804">
        <v>0</v>
      </c>
      <c r="BM804">
        <v>0</v>
      </c>
      <c r="BN804">
        <v>0</v>
      </c>
      <c r="BO804">
        <v>0</v>
      </c>
      <c r="BP804">
        <v>0</v>
      </c>
      <c r="BQ804">
        <v>0</v>
      </c>
      <c r="BR804">
        <v>0</v>
      </c>
      <c r="BS804">
        <v>0</v>
      </c>
      <c r="BT804">
        <v>0</v>
      </c>
      <c r="BU804">
        <v>0</v>
      </c>
      <c r="BV804">
        <v>0</v>
      </c>
      <c r="BW804">
        <v>0</v>
      </c>
      <c r="CX804">
        <f>Y804*Source!I162</f>
        <v>0.54</v>
      </c>
      <c r="CY804">
        <f t="shared" si="198"/>
        <v>12</v>
      </c>
      <c r="CZ804">
        <f t="shared" si="199"/>
        <v>12</v>
      </c>
      <c r="DA804">
        <f t="shared" si="200"/>
        <v>1</v>
      </c>
      <c r="DB804">
        <v>0</v>
      </c>
    </row>
    <row r="805" spans="1:106" x14ac:dyDescent="0.2">
      <c r="A805">
        <f>ROW(Source!A162)</f>
        <v>162</v>
      </c>
      <c r="B805">
        <v>28925307</v>
      </c>
      <c r="C805">
        <v>28926293</v>
      </c>
      <c r="D805">
        <v>28337996</v>
      </c>
      <c r="E805">
        <v>1</v>
      </c>
      <c r="F805">
        <v>1</v>
      </c>
      <c r="G805">
        <v>1</v>
      </c>
      <c r="H805">
        <v>2</v>
      </c>
      <c r="I805" t="s">
        <v>494</v>
      </c>
      <c r="J805" t="s">
        <v>495</v>
      </c>
      <c r="K805" t="s">
        <v>496</v>
      </c>
      <c r="L805">
        <v>1368</v>
      </c>
      <c r="N805">
        <v>1011</v>
      </c>
      <c r="O805" t="s">
        <v>366</v>
      </c>
      <c r="P805" t="s">
        <v>366</v>
      </c>
      <c r="Q805">
        <v>1</v>
      </c>
      <c r="W805">
        <v>0</v>
      </c>
      <c r="X805">
        <v>2006915083</v>
      </c>
      <c r="Y805">
        <v>19.2</v>
      </c>
      <c r="AA805">
        <v>0</v>
      </c>
      <c r="AB805">
        <v>7.52</v>
      </c>
      <c r="AC805">
        <v>0</v>
      </c>
      <c r="AD805">
        <v>0</v>
      </c>
      <c r="AE805">
        <v>0</v>
      </c>
      <c r="AF805">
        <v>7.52</v>
      </c>
      <c r="AG805">
        <v>0</v>
      </c>
      <c r="AH805">
        <v>0</v>
      </c>
      <c r="AI805">
        <v>1</v>
      </c>
      <c r="AJ805">
        <v>1</v>
      </c>
      <c r="AK805">
        <v>1</v>
      </c>
      <c r="AL805">
        <v>1</v>
      </c>
      <c r="AN805">
        <v>0</v>
      </c>
      <c r="AO805">
        <v>1</v>
      </c>
      <c r="AP805">
        <v>1</v>
      </c>
      <c r="AQ805">
        <v>0</v>
      </c>
      <c r="AR805">
        <v>0</v>
      </c>
      <c r="AS805" t="s">
        <v>719</v>
      </c>
      <c r="AT805">
        <v>16</v>
      </c>
      <c r="AU805" t="s">
        <v>744</v>
      </c>
      <c r="AV805">
        <v>0</v>
      </c>
      <c r="AW805">
        <v>2</v>
      </c>
      <c r="AX805">
        <v>28926312</v>
      </c>
      <c r="AY805">
        <v>1</v>
      </c>
      <c r="AZ805">
        <v>0</v>
      </c>
      <c r="BA805">
        <v>815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0</v>
      </c>
      <c r="BI805">
        <v>0</v>
      </c>
      <c r="BJ805">
        <v>0</v>
      </c>
      <c r="BK805">
        <v>0</v>
      </c>
      <c r="BL805">
        <v>0</v>
      </c>
      <c r="BM805">
        <v>0</v>
      </c>
      <c r="BN805">
        <v>0</v>
      </c>
      <c r="BO805">
        <v>0</v>
      </c>
      <c r="BP805">
        <v>0</v>
      </c>
      <c r="BQ805">
        <v>0</v>
      </c>
      <c r="BR805">
        <v>0</v>
      </c>
      <c r="BS805">
        <v>0</v>
      </c>
      <c r="BT805">
        <v>0</v>
      </c>
      <c r="BU805">
        <v>0</v>
      </c>
      <c r="BV805">
        <v>0</v>
      </c>
      <c r="BW805">
        <v>0</v>
      </c>
      <c r="CX805">
        <f>Y805*Source!I162</f>
        <v>57.599999999999994</v>
      </c>
      <c r="CY805">
        <f t="shared" si="198"/>
        <v>7.52</v>
      </c>
      <c r="CZ805">
        <f t="shared" si="199"/>
        <v>7.52</v>
      </c>
      <c r="DA805">
        <f t="shared" si="200"/>
        <v>1</v>
      </c>
      <c r="DB805">
        <v>0</v>
      </c>
    </row>
    <row r="806" spans="1:106" x14ac:dyDescent="0.2">
      <c r="A806">
        <f>ROW(Source!A162)</f>
        <v>162</v>
      </c>
      <c r="B806">
        <v>28925307</v>
      </c>
      <c r="C806">
        <v>28926293</v>
      </c>
      <c r="D806">
        <v>28338136</v>
      </c>
      <c r="E806">
        <v>1</v>
      </c>
      <c r="F806">
        <v>1</v>
      </c>
      <c r="G806">
        <v>1</v>
      </c>
      <c r="H806">
        <v>2</v>
      </c>
      <c r="I806" t="s">
        <v>401</v>
      </c>
      <c r="J806" t="s">
        <v>402</v>
      </c>
      <c r="K806" t="s">
        <v>403</v>
      </c>
      <c r="L806">
        <v>1368</v>
      </c>
      <c r="N806">
        <v>1011</v>
      </c>
      <c r="O806" t="s">
        <v>366</v>
      </c>
      <c r="P806" t="s">
        <v>366</v>
      </c>
      <c r="Q806">
        <v>1</v>
      </c>
      <c r="W806">
        <v>0</v>
      </c>
      <c r="X806">
        <v>-1277097320</v>
      </c>
      <c r="Y806">
        <v>82.8</v>
      </c>
      <c r="AA806">
        <v>0</v>
      </c>
      <c r="AB806">
        <v>8.68</v>
      </c>
      <c r="AC806">
        <v>0</v>
      </c>
      <c r="AD806">
        <v>0</v>
      </c>
      <c r="AE806">
        <v>0</v>
      </c>
      <c r="AF806">
        <v>8.68</v>
      </c>
      <c r="AG806">
        <v>0</v>
      </c>
      <c r="AH806">
        <v>0</v>
      </c>
      <c r="AI806">
        <v>1</v>
      </c>
      <c r="AJ806">
        <v>1</v>
      </c>
      <c r="AK806">
        <v>1</v>
      </c>
      <c r="AL806">
        <v>1</v>
      </c>
      <c r="AN806">
        <v>0</v>
      </c>
      <c r="AO806">
        <v>1</v>
      </c>
      <c r="AP806">
        <v>1</v>
      </c>
      <c r="AQ806">
        <v>0</v>
      </c>
      <c r="AR806">
        <v>0</v>
      </c>
      <c r="AS806" t="s">
        <v>719</v>
      </c>
      <c r="AT806">
        <v>69</v>
      </c>
      <c r="AU806" t="s">
        <v>744</v>
      </c>
      <c r="AV806">
        <v>0</v>
      </c>
      <c r="AW806">
        <v>2</v>
      </c>
      <c r="AX806">
        <v>28926313</v>
      </c>
      <c r="AY806">
        <v>1</v>
      </c>
      <c r="AZ806">
        <v>0</v>
      </c>
      <c r="BA806">
        <v>816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0</v>
      </c>
      <c r="BI806">
        <v>0</v>
      </c>
      <c r="BJ806">
        <v>0</v>
      </c>
      <c r="BK806">
        <v>0</v>
      </c>
      <c r="BL806">
        <v>0</v>
      </c>
      <c r="BM806">
        <v>0</v>
      </c>
      <c r="BN806">
        <v>0</v>
      </c>
      <c r="BO806">
        <v>0</v>
      </c>
      <c r="BP806">
        <v>0</v>
      </c>
      <c r="BQ806">
        <v>0</v>
      </c>
      <c r="BR806">
        <v>0</v>
      </c>
      <c r="BS806">
        <v>0</v>
      </c>
      <c r="BT806">
        <v>0</v>
      </c>
      <c r="BU806">
        <v>0</v>
      </c>
      <c r="BV806">
        <v>0</v>
      </c>
      <c r="BW806">
        <v>0</v>
      </c>
      <c r="CX806">
        <f>Y806*Source!I162</f>
        <v>248.39999999999998</v>
      </c>
      <c r="CY806">
        <f t="shared" si="198"/>
        <v>8.68</v>
      </c>
      <c r="CZ806">
        <f t="shared" si="199"/>
        <v>8.68</v>
      </c>
      <c r="DA806">
        <f t="shared" si="200"/>
        <v>1</v>
      </c>
      <c r="DB806">
        <v>0</v>
      </c>
    </row>
    <row r="807" spans="1:106" x14ac:dyDescent="0.2">
      <c r="A807">
        <f>ROW(Source!A162)</f>
        <v>162</v>
      </c>
      <c r="B807">
        <v>28925307</v>
      </c>
      <c r="C807">
        <v>28926293</v>
      </c>
      <c r="D807">
        <v>28338781</v>
      </c>
      <c r="E807">
        <v>1</v>
      </c>
      <c r="F807">
        <v>1</v>
      </c>
      <c r="G807">
        <v>1</v>
      </c>
      <c r="H807">
        <v>2</v>
      </c>
      <c r="I807" t="s">
        <v>497</v>
      </c>
      <c r="J807" t="s">
        <v>498</v>
      </c>
      <c r="K807" t="s">
        <v>499</v>
      </c>
      <c r="L807">
        <v>1368</v>
      </c>
      <c r="N807">
        <v>1011</v>
      </c>
      <c r="O807" t="s">
        <v>366</v>
      </c>
      <c r="P807" t="s">
        <v>366</v>
      </c>
      <c r="Q807">
        <v>1</v>
      </c>
      <c r="W807">
        <v>0</v>
      </c>
      <c r="X807">
        <v>1984034196</v>
      </c>
      <c r="Y807">
        <v>4.7279999999999998</v>
      </c>
      <c r="AA807">
        <v>0</v>
      </c>
      <c r="AB807">
        <v>18.489999999999998</v>
      </c>
      <c r="AC807">
        <v>10.130000000000001</v>
      </c>
      <c r="AD807">
        <v>0</v>
      </c>
      <c r="AE807">
        <v>0</v>
      </c>
      <c r="AF807">
        <v>18.489999999999998</v>
      </c>
      <c r="AG807">
        <v>10.130000000000001</v>
      </c>
      <c r="AH807">
        <v>0</v>
      </c>
      <c r="AI807">
        <v>1</v>
      </c>
      <c r="AJ807">
        <v>1</v>
      </c>
      <c r="AK807">
        <v>1</v>
      </c>
      <c r="AL807">
        <v>1</v>
      </c>
      <c r="AN807">
        <v>0</v>
      </c>
      <c r="AO807">
        <v>1</v>
      </c>
      <c r="AP807">
        <v>1</v>
      </c>
      <c r="AQ807">
        <v>0</v>
      </c>
      <c r="AR807">
        <v>0</v>
      </c>
      <c r="AS807" t="s">
        <v>719</v>
      </c>
      <c r="AT807">
        <v>3.94</v>
      </c>
      <c r="AU807" t="s">
        <v>744</v>
      </c>
      <c r="AV807">
        <v>0</v>
      </c>
      <c r="AW807">
        <v>2</v>
      </c>
      <c r="AX807">
        <v>28926314</v>
      </c>
      <c r="AY807">
        <v>1</v>
      </c>
      <c r="AZ807">
        <v>0</v>
      </c>
      <c r="BA807">
        <v>817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0</v>
      </c>
      <c r="BK807">
        <v>0</v>
      </c>
      <c r="BL807">
        <v>0</v>
      </c>
      <c r="BM807">
        <v>0</v>
      </c>
      <c r="BN807">
        <v>0</v>
      </c>
      <c r="BO807">
        <v>0</v>
      </c>
      <c r="BP807">
        <v>0</v>
      </c>
      <c r="BQ807">
        <v>0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CX807">
        <f>Y807*Source!I162</f>
        <v>14.183999999999999</v>
      </c>
      <c r="CY807">
        <f t="shared" si="198"/>
        <v>18.489999999999998</v>
      </c>
      <c r="CZ807">
        <f t="shared" si="199"/>
        <v>18.489999999999998</v>
      </c>
      <c r="DA807">
        <f t="shared" si="200"/>
        <v>1</v>
      </c>
      <c r="DB807">
        <v>0</v>
      </c>
    </row>
    <row r="808" spans="1:106" x14ac:dyDescent="0.2">
      <c r="A808">
        <f>ROW(Source!A162)</f>
        <v>162</v>
      </c>
      <c r="B808">
        <v>28925307</v>
      </c>
      <c r="C808">
        <v>28926293</v>
      </c>
      <c r="D808">
        <v>28251457</v>
      </c>
      <c r="E808">
        <v>1</v>
      </c>
      <c r="F808">
        <v>1</v>
      </c>
      <c r="G808">
        <v>1</v>
      </c>
      <c r="H808">
        <v>3</v>
      </c>
      <c r="I808" t="s">
        <v>500</v>
      </c>
      <c r="J808" t="s">
        <v>501</v>
      </c>
      <c r="K808" t="s">
        <v>502</v>
      </c>
      <c r="L808">
        <v>1339</v>
      </c>
      <c r="N808">
        <v>1007</v>
      </c>
      <c r="O808" t="s">
        <v>742</v>
      </c>
      <c r="P808" t="s">
        <v>742</v>
      </c>
      <c r="Q808">
        <v>1</v>
      </c>
      <c r="W808">
        <v>0</v>
      </c>
      <c r="X808">
        <v>-1718793076</v>
      </c>
      <c r="Y808">
        <v>0.46</v>
      </c>
      <c r="AA808">
        <v>23.41</v>
      </c>
      <c r="AB808">
        <v>0</v>
      </c>
      <c r="AC808">
        <v>0</v>
      </c>
      <c r="AD808">
        <v>0</v>
      </c>
      <c r="AE808">
        <v>23.41</v>
      </c>
      <c r="AF808">
        <v>0</v>
      </c>
      <c r="AG808">
        <v>0</v>
      </c>
      <c r="AH808">
        <v>0</v>
      </c>
      <c r="AI808">
        <v>1</v>
      </c>
      <c r="AJ808">
        <v>1</v>
      </c>
      <c r="AK808">
        <v>1</v>
      </c>
      <c r="AL808">
        <v>1</v>
      </c>
      <c r="AN808">
        <v>0</v>
      </c>
      <c r="AO808">
        <v>1</v>
      </c>
      <c r="AP808">
        <v>1</v>
      </c>
      <c r="AQ808">
        <v>0</v>
      </c>
      <c r="AR808">
        <v>0</v>
      </c>
      <c r="AS808" t="s">
        <v>719</v>
      </c>
      <c r="AT808">
        <v>0.46</v>
      </c>
      <c r="AU808" t="s">
        <v>719</v>
      </c>
      <c r="AV808">
        <v>0</v>
      </c>
      <c r="AW808">
        <v>2</v>
      </c>
      <c r="AX808">
        <v>28926315</v>
      </c>
      <c r="AY808">
        <v>1</v>
      </c>
      <c r="AZ808">
        <v>0</v>
      </c>
      <c r="BA808">
        <v>818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0</v>
      </c>
      <c r="BI808">
        <v>0</v>
      </c>
      <c r="BJ808">
        <v>0</v>
      </c>
      <c r="BK808">
        <v>0</v>
      </c>
      <c r="BL808">
        <v>0</v>
      </c>
      <c r="BM808">
        <v>0</v>
      </c>
      <c r="BN808">
        <v>0</v>
      </c>
      <c r="BO808">
        <v>0</v>
      </c>
      <c r="BP808">
        <v>0</v>
      </c>
      <c r="BQ808">
        <v>0</v>
      </c>
      <c r="BR808">
        <v>0</v>
      </c>
      <c r="BS808">
        <v>0</v>
      </c>
      <c r="BT808">
        <v>0</v>
      </c>
      <c r="BU808">
        <v>0</v>
      </c>
      <c r="BV808">
        <v>0</v>
      </c>
      <c r="BW808">
        <v>0</v>
      </c>
      <c r="CX808">
        <f>Y808*Source!I162</f>
        <v>1.3800000000000001</v>
      </c>
      <c r="CY808">
        <f>AA808</f>
        <v>23.41</v>
      </c>
      <c r="CZ808">
        <f>AE808</f>
        <v>23.41</v>
      </c>
      <c r="DA808">
        <f>AI808</f>
        <v>1</v>
      </c>
      <c r="DB808">
        <v>0</v>
      </c>
    </row>
    <row r="809" spans="1:106" x14ac:dyDescent="0.2">
      <c r="A809">
        <f>ROW(Source!A162)</f>
        <v>162</v>
      </c>
      <c r="B809">
        <v>28925307</v>
      </c>
      <c r="C809">
        <v>28926293</v>
      </c>
      <c r="D809">
        <v>28254721</v>
      </c>
      <c r="E809">
        <v>1</v>
      </c>
      <c r="F809">
        <v>1</v>
      </c>
      <c r="G809">
        <v>1</v>
      </c>
      <c r="H809">
        <v>3</v>
      </c>
      <c r="I809" t="s">
        <v>510</v>
      </c>
      <c r="J809" t="s">
        <v>511</v>
      </c>
      <c r="K809" t="s">
        <v>512</v>
      </c>
      <c r="L809">
        <v>1348</v>
      </c>
      <c r="N809">
        <v>1009</v>
      </c>
      <c r="O809" t="s">
        <v>61</v>
      </c>
      <c r="P809" t="s">
        <v>61</v>
      </c>
      <c r="Q809">
        <v>1000</v>
      </c>
      <c r="W809">
        <v>0</v>
      </c>
      <c r="X809">
        <v>-1204589871</v>
      </c>
      <c r="Y809">
        <v>2.9700000000000001E-2</v>
      </c>
      <c r="AA809">
        <v>12824.48</v>
      </c>
      <c r="AB809">
        <v>0</v>
      </c>
      <c r="AC809">
        <v>0</v>
      </c>
      <c r="AD809">
        <v>0</v>
      </c>
      <c r="AE809">
        <v>12824.48</v>
      </c>
      <c r="AF809">
        <v>0</v>
      </c>
      <c r="AG809">
        <v>0</v>
      </c>
      <c r="AH809">
        <v>0</v>
      </c>
      <c r="AI809">
        <v>1</v>
      </c>
      <c r="AJ809">
        <v>1</v>
      </c>
      <c r="AK809">
        <v>1</v>
      </c>
      <c r="AL809">
        <v>1</v>
      </c>
      <c r="AN809">
        <v>0</v>
      </c>
      <c r="AO809">
        <v>1</v>
      </c>
      <c r="AP809">
        <v>1</v>
      </c>
      <c r="AQ809">
        <v>0</v>
      </c>
      <c r="AR809">
        <v>0</v>
      </c>
      <c r="AS809" t="s">
        <v>719</v>
      </c>
      <c r="AT809">
        <v>2.9700000000000001E-2</v>
      </c>
      <c r="AU809" t="s">
        <v>719</v>
      </c>
      <c r="AV809">
        <v>0</v>
      </c>
      <c r="AW809">
        <v>2</v>
      </c>
      <c r="AX809">
        <v>28926316</v>
      </c>
      <c r="AY809">
        <v>1</v>
      </c>
      <c r="AZ809">
        <v>0</v>
      </c>
      <c r="BA809">
        <v>819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0</v>
      </c>
      <c r="BI809">
        <v>0</v>
      </c>
      <c r="BJ809">
        <v>0</v>
      </c>
      <c r="BK809">
        <v>0</v>
      </c>
      <c r="BL809">
        <v>0</v>
      </c>
      <c r="BM809">
        <v>0</v>
      </c>
      <c r="BN809">
        <v>0</v>
      </c>
      <c r="BO809">
        <v>0</v>
      </c>
      <c r="BP809">
        <v>0</v>
      </c>
      <c r="BQ809">
        <v>0</v>
      </c>
      <c r="BR809">
        <v>0</v>
      </c>
      <c r="BS809">
        <v>0</v>
      </c>
      <c r="BT809">
        <v>0</v>
      </c>
      <c r="BU809">
        <v>0</v>
      </c>
      <c r="BV809">
        <v>0</v>
      </c>
      <c r="BW809">
        <v>0</v>
      </c>
      <c r="CX809">
        <f>Y809*Source!I162</f>
        <v>8.9099999999999999E-2</v>
      </c>
      <c r="CY809">
        <f>AA809</f>
        <v>12824.48</v>
      </c>
      <c r="CZ809">
        <f>AE809</f>
        <v>12824.48</v>
      </c>
      <c r="DA809">
        <f>AI809</f>
        <v>1</v>
      </c>
      <c r="DB809">
        <v>0</v>
      </c>
    </row>
    <row r="810" spans="1:106" x14ac:dyDescent="0.2">
      <c r="A810">
        <f>ROW(Source!A162)</f>
        <v>162</v>
      </c>
      <c r="B810">
        <v>28925307</v>
      </c>
      <c r="C810">
        <v>28926293</v>
      </c>
      <c r="D810">
        <v>28247531</v>
      </c>
      <c r="E810">
        <v>21</v>
      </c>
      <c r="F810">
        <v>1</v>
      </c>
      <c r="G810">
        <v>1</v>
      </c>
      <c r="H810">
        <v>3</v>
      </c>
      <c r="I810" t="s">
        <v>533</v>
      </c>
      <c r="J810" t="s">
        <v>719</v>
      </c>
      <c r="K810" t="s">
        <v>534</v>
      </c>
      <c r="L810">
        <v>1374</v>
      </c>
      <c r="N810">
        <v>1013</v>
      </c>
      <c r="O810" t="s">
        <v>535</v>
      </c>
      <c r="P810" t="s">
        <v>535</v>
      </c>
      <c r="Q810">
        <v>1</v>
      </c>
      <c r="W810">
        <v>0</v>
      </c>
      <c r="X810">
        <v>-1731369543</v>
      </c>
      <c r="Y810">
        <v>59.58</v>
      </c>
      <c r="AA810">
        <v>1</v>
      </c>
      <c r="AB810">
        <v>0</v>
      </c>
      <c r="AC810">
        <v>0</v>
      </c>
      <c r="AD810">
        <v>0</v>
      </c>
      <c r="AE810">
        <v>1</v>
      </c>
      <c r="AF810">
        <v>0</v>
      </c>
      <c r="AG810">
        <v>0</v>
      </c>
      <c r="AH810">
        <v>0</v>
      </c>
      <c r="AI810">
        <v>1</v>
      </c>
      <c r="AJ810">
        <v>1</v>
      </c>
      <c r="AK810">
        <v>1</v>
      </c>
      <c r="AL810">
        <v>1</v>
      </c>
      <c r="AN810">
        <v>0</v>
      </c>
      <c r="AO810">
        <v>1</v>
      </c>
      <c r="AP810">
        <v>1</v>
      </c>
      <c r="AQ810">
        <v>0</v>
      </c>
      <c r="AR810">
        <v>0</v>
      </c>
      <c r="AS810" t="s">
        <v>719</v>
      </c>
      <c r="AT810">
        <v>59.58</v>
      </c>
      <c r="AU810" t="s">
        <v>719</v>
      </c>
      <c r="AV810">
        <v>0</v>
      </c>
      <c r="AW810">
        <v>2</v>
      </c>
      <c r="AX810">
        <v>28926317</v>
      </c>
      <c r="AY810">
        <v>1</v>
      </c>
      <c r="AZ810">
        <v>0</v>
      </c>
      <c r="BA810">
        <v>820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0</v>
      </c>
      <c r="BI810">
        <v>0</v>
      </c>
      <c r="BJ810">
        <v>0</v>
      </c>
      <c r="BK810">
        <v>0</v>
      </c>
      <c r="BL810">
        <v>0</v>
      </c>
      <c r="BM810">
        <v>0</v>
      </c>
      <c r="BN810">
        <v>0</v>
      </c>
      <c r="BO810">
        <v>0</v>
      </c>
      <c r="BP810">
        <v>0</v>
      </c>
      <c r="BQ810">
        <v>0</v>
      </c>
      <c r="BR810">
        <v>0</v>
      </c>
      <c r="BS810">
        <v>0</v>
      </c>
      <c r="BT810">
        <v>0</v>
      </c>
      <c r="BU810">
        <v>0</v>
      </c>
      <c r="BV810">
        <v>0</v>
      </c>
      <c r="BW810">
        <v>0</v>
      </c>
      <c r="CX810">
        <f>Y810*Source!I162</f>
        <v>178.74</v>
      </c>
      <c r="CY810">
        <f>AA810</f>
        <v>1</v>
      </c>
      <c r="CZ810">
        <f>AE810</f>
        <v>1</v>
      </c>
      <c r="DA810">
        <f>AI810</f>
        <v>1</v>
      </c>
      <c r="DB810">
        <v>0</v>
      </c>
    </row>
    <row r="811" spans="1:106" x14ac:dyDescent="0.2">
      <c r="A811">
        <f>ROW(Source!A163)</f>
        <v>163</v>
      </c>
      <c r="B811">
        <v>28925308</v>
      </c>
      <c r="C811">
        <v>28926293</v>
      </c>
      <c r="D811">
        <v>28442310</v>
      </c>
      <c r="E811">
        <v>1</v>
      </c>
      <c r="F811">
        <v>1</v>
      </c>
      <c r="G811">
        <v>1</v>
      </c>
      <c r="H811">
        <v>1</v>
      </c>
      <c r="I811" t="s">
        <v>538</v>
      </c>
      <c r="J811" t="s">
        <v>719</v>
      </c>
      <c r="K811" t="s">
        <v>539</v>
      </c>
      <c r="L811">
        <v>1191</v>
      </c>
      <c r="N811">
        <v>1013</v>
      </c>
      <c r="O811" t="s">
        <v>360</v>
      </c>
      <c r="P811" t="s">
        <v>360</v>
      </c>
      <c r="Q811">
        <v>1</v>
      </c>
      <c r="W811">
        <v>0</v>
      </c>
      <c r="X811">
        <v>120359260</v>
      </c>
      <c r="Y811">
        <v>370.8</v>
      </c>
      <c r="AA811">
        <v>0</v>
      </c>
      <c r="AB811">
        <v>0</v>
      </c>
      <c r="AC811">
        <v>0</v>
      </c>
      <c r="AD811">
        <v>178.92</v>
      </c>
      <c r="AE811">
        <v>0</v>
      </c>
      <c r="AF811">
        <v>0</v>
      </c>
      <c r="AG811">
        <v>0</v>
      </c>
      <c r="AH811">
        <v>9.64</v>
      </c>
      <c r="AI811">
        <v>1</v>
      </c>
      <c r="AJ811">
        <v>1</v>
      </c>
      <c r="AK811">
        <v>1</v>
      </c>
      <c r="AL811">
        <v>18.559999999999999</v>
      </c>
      <c r="AN811">
        <v>0</v>
      </c>
      <c r="AO811">
        <v>1</v>
      </c>
      <c r="AP811">
        <v>1</v>
      </c>
      <c r="AQ811">
        <v>0</v>
      </c>
      <c r="AR811">
        <v>0</v>
      </c>
      <c r="AS811" t="s">
        <v>719</v>
      </c>
      <c r="AT811">
        <v>309</v>
      </c>
      <c r="AU811" t="s">
        <v>744</v>
      </c>
      <c r="AV811">
        <v>1</v>
      </c>
      <c r="AW811">
        <v>2</v>
      </c>
      <c r="AX811">
        <v>28926306</v>
      </c>
      <c r="AY811">
        <v>1</v>
      </c>
      <c r="AZ811">
        <v>0</v>
      </c>
      <c r="BA811">
        <v>821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0</v>
      </c>
      <c r="BI811">
        <v>0</v>
      </c>
      <c r="BJ811">
        <v>0</v>
      </c>
      <c r="BK811">
        <v>0</v>
      </c>
      <c r="BL811">
        <v>0</v>
      </c>
      <c r="BM811">
        <v>0</v>
      </c>
      <c r="BN811">
        <v>0</v>
      </c>
      <c r="BO811">
        <v>0</v>
      </c>
      <c r="BP811">
        <v>0</v>
      </c>
      <c r="BQ811">
        <v>0</v>
      </c>
      <c r="BR811">
        <v>0</v>
      </c>
      <c r="BS811">
        <v>0</v>
      </c>
      <c r="BT811">
        <v>0</v>
      </c>
      <c r="BU811">
        <v>0</v>
      </c>
      <c r="BV811">
        <v>0</v>
      </c>
      <c r="BW811">
        <v>0</v>
      </c>
      <c r="CX811">
        <f>Y811*Source!I163</f>
        <v>1112.4000000000001</v>
      </c>
      <c r="CY811">
        <f>AD811</f>
        <v>178.92</v>
      </c>
      <c r="CZ811">
        <f>AH811</f>
        <v>9.64</v>
      </c>
      <c r="DA811">
        <f>AL811</f>
        <v>18.559999999999999</v>
      </c>
      <c r="DB811">
        <v>0</v>
      </c>
    </row>
    <row r="812" spans="1:106" x14ac:dyDescent="0.2">
      <c r="A812">
        <f>ROW(Source!A163)</f>
        <v>163</v>
      </c>
      <c r="B812">
        <v>28925308</v>
      </c>
      <c r="C812">
        <v>28926293</v>
      </c>
      <c r="D812">
        <v>28419515</v>
      </c>
      <c r="E812">
        <v>1</v>
      </c>
      <c r="F812">
        <v>1</v>
      </c>
      <c r="G812">
        <v>1</v>
      </c>
      <c r="H812">
        <v>1</v>
      </c>
      <c r="I812" t="s">
        <v>361</v>
      </c>
      <c r="J812" t="s">
        <v>719</v>
      </c>
      <c r="K812" t="s">
        <v>362</v>
      </c>
      <c r="L812">
        <v>1191</v>
      </c>
      <c r="N812">
        <v>1013</v>
      </c>
      <c r="O812" t="s">
        <v>360</v>
      </c>
      <c r="P812" t="s">
        <v>360</v>
      </c>
      <c r="Q812">
        <v>1</v>
      </c>
      <c r="W812">
        <v>0</v>
      </c>
      <c r="X812">
        <v>-383101862</v>
      </c>
      <c r="Y812">
        <v>4.25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1</v>
      </c>
      <c r="AJ812">
        <v>1</v>
      </c>
      <c r="AK812">
        <v>18.559999999999999</v>
      </c>
      <c r="AL812">
        <v>1</v>
      </c>
      <c r="AN812">
        <v>0</v>
      </c>
      <c r="AO812">
        <v>1</v>
      </c>
      <c r="AP812">
        <v>0</v>
      </c>
      <c r="AQ812">
        <v>0</v>
      </c>
      <c r="AR812">
        <v>0</v>
      </c>
      <c r="AS812" t="s">
        <v>719</v>
      </c>
      <c r="AT812">
        <v>4.25</v>
      </c>
      <c r="AU812" t="s">
        <v>719</v>
      </c>
      <c r="AV812">
        <v>2</v>
      </c>
      <c r="AW812">
        <v>2</v>
      </c>
      <c r="AX812">
        <v>28926307</v>
      </c>
      <c r="AY812">
        <v>1</v>
      </c>
      <c r="AZ812">
        <v>2048</v>
      </c>
      <c r="BA812">
        <v>822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0</v>
      </c>
      <c r="BI812">
        <v>0</v>
      </c>
      <c r="BJ812">
        <v>0</v>
      </c>
      <c r="BK812">
        <v>0</v>
      </c>
      <c r="BL812">
        <v>0</v>
      </c>
      <c r="BM812">
        <v>0</v>
      </c>
      <c r="BN812">
        <v>0</v>
      </c>
      <c r="BO812">
        <v>0</v>
      </c>
      <c r="BP812">
        <v>0</v>
      </c>
      <c r="BQ812">
        <v>0</v>
      </c>
      <c r="BR812">
        <v>0</v>
      </c>
      <c r="BS812">
        <v>0</v>
      </c>
      <c r="BT812">
        <v>0</v>
      </c>
      <c r="BU812">
        <v>0</v>
      </c>
      <c r="BV812">
        <v>0</v>
      </c>
      <c r="BW812">
        <v>0</v>
      </c>
      <c r="CX812">
        <f>Y812*Source!I163</f>
        <v>12.75</v>
      </c>
      <c r="CY812">
        <f>AD812</f>
        <v>0</v>
      </c>
      <c r="CZ812">
        <f>AH812</f>
        <v>0</v>
      </c>
      <c r="DA812">
        <f>AL812</f>
        <v>1</v>
      </c>
      <c r="DB812">
        <v>0</v>
      </c>
    </row>
    <row r="813" spans="1:106" x14ac:dyDescent="0.2">
      <c r="A813">
        <f>ROW(Source!A163)</f>
        <v>163</v>
      </c>
      <c r="B813">
        <v>28925308</v>
      </c>
      <c r="C813">
        <v>28926293</v>
      </c>
      <c r="D813">
        <v>28336687</v>
      </c>
      <c r="E813">
        <v>1</v>
      </c>
      <c r="F813">
        <v>1</v>
      </c>
      <c r="G813">
        <v>1</v>
      </c>
      <c r="H813">
        <v>2</v>
      </c>
      <c r="I813" t="s">
        <v>479</v>
      </c>
      <c r="J813" t="s">
        <v>480</v>
      </c>
      <c r="K813" t="s">
        <v>481</v>
      </c>
      <c r="L813">
        <v>1368</v>
      </c>
      <c r="N813">
        <v>1011</v>
      </c>
      <c r="O813" t="s">
        <v>366</v>
      </c>
      <c r="P813" t="s">
        <v>366</v>
      </c>
      <c r="Q813">
        <v>1</v>
      </c>
      <c r="W813">
        <v>0</v>
      </c>
      <c r="X813">
        <v>1922779253</v>
      </c>
      <c r="Y813">
        <v>0.192</v>
      </c>
      <c r="AA813">
        <v>0</v>
      </c>
      <c r="AB813">
        <v>871.56</v>
      </c>
      <c r="AC813">
        <v>219.75</v>
      </c>
      <c r="AD813">
        <v>0</v>
      </c>
      <c r="AE813">
        <v>0</v>
      </c>
      <c r="AF813">
        <v>113.19</v>
      </c>
      <c r="AG813">
        <v>11.84</v>
      </c>
      <c r="AH813">
        <v>0</v>
      </c>
      <c r="AI813">
        <v>1</v>
      </c>
      <c r="AJ813">
        <v>7.7</v>
      </c>
      <c r="AK813">
        <v>18.559999999999999</v>
      </c>
      <c r="AL813">
        <v>1</v>
      </c>
      <c r="AN813">
        <v>0</v>
      </c>
      <c r="AO813">
        <v>1</v>
      </c>
      <c r="AP813">
        <v>1</v>
      </c>
      <c r="AQ813">
        <v>0</v>
      </c>
      <c r="AR813">
        <v>0</v>
      </c>
      <c r="AS813" t="s">
        <v>719</v>
      </c>
      <c r="AT813">
        <v>0.16</v>
      </c>
      <c r="AU813" t="s">
        <v>744</v>
      </c>
      <c r="AV813">
        <v>0</v>
      </c>
      <c r="AW813">
        <v>2</v>
      </c>
      <c r="AX813">
        <v>28926308</v>
      </c>
      <c r="AY813">
        <v>1</v>
      </c>
      <c r="AZ813">
        <v>0</v>
      </c>
      <c r="BA813">
        <v>823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CX813">
        <f>Y813*Source!I163</f>
        <v>0.57600000000000007</v>
      </c>
      <c r="CY813">
        <f t="shared" ref="CY813:CY819" si="201">AB813</f>
        <v>871.56</v>
      </c>
      <c r="CZ813">
        <f t="shared" ref="CZ813:CZ819" si="202">AF813</f>
        <v>113.19</v>
      </c>
      <c r="DA813">
        <f t="shared" ref="DA813:DA819" si="203">AJ813</f>
        <v>7.7</v>
      </c>
      <c r="DB813">
        <v>0</v>
      </c>
    </row>
    <row r="814" spans="1:106" x14ac:dyDescent="0.2">
      <c r="A814">
        <f>ROW(Source!A163)</f>
        <v>163</v>
      </c>
      <c r="B814">
        <v>28925308</v>
      </c>
      <c r="C814">
        <v>28926293</v>
      </c>
      <c r="D814">
        <v>28336862</v>
      </c>
      <c r="E814">
        <v>1</v>
      </c>
      <c r="F814">
        <v>1</v>
      </c>
      <c r="G814">
        <v>1</v>
      </c>
      <c r="H814">
        <v>2</v>
      </c>
      <c r="I814" t="s">
        <v>482</v>
      </c>
      <c r="J814" t="s">
        <v>483</v>
      </c>
      <c r="K814" t="s">
        <v>484</v>
      </c>
      <c r="L814">
        <v>1368</v>
      </c>
      <c r="N814">
        <v>1011</v>
      </c>
      <c r="O814" t="s">
        <v>366</v>
      </c>
      <c r="P814" t="s">
        <v>366</v>
      </c>
      <c r="Q814">
        <v>1</v>
      </c>
      <c r="W814">
        <v>0</v>
      </c>
      <c r="X814">
        <v>-1684488578</v>
      </c>
      <c r="Y814">
        <v>9.7560000000000002</v>
      </c>
      <c r="AA814">
        <v>0</v>
      </c>
      <c r="AB814">
        <v>53.82</v>
      </c>
      <c r="AC814">
        <v>0</v>
      </c>
      <c r="AD814">
        <v>0</v>
      </c>
      <c r="AE814">
        <v>0</v>
      </c>
      <c r="AF814">
        <v>6.99</v>
      </c>
      <c r="AG814">
        <v>0</v>
      </c>
      <c r="AH814">
        <v>0</v>
      </c>
      <c r="AI814">
        <v>1</v>
      </c>
      <c r="AJ814">
        <v>7.7</v>
      </c>
      <c r="AK814">
        <v>18.559999999999999</v>
      </c>
      <c r="AL814">
        <v>1</v>
      </c>
      <c r="AN814">
        <v>0</v>
      </c>
      <c r="AO814">
        <v>1</v>
      </c>
      <c r="AP814">
        <v>1</v>
      </c>
      <c r="AQ814">
        <v>0</v>
      </c>
      <c r="AR814">
        <v>0</v>
      </c>
      <c r="AS814" t="s">
        <v>719</v>
      </c>
      <c r="AT814">
        <v>8.1300000000000008</v>
      </c>
      <c r="AU814" t="s">
        <v>744</v>
      </c>
      <c r="AV814">
        <v>0</v>
      </c>
      <c r="AW814">
        <v>2</v>
      </c>
      <c r="AX814">
        <v>28926309</v>
      </c>
      <c r="AY814">
        <v>1</v>
      </c>
      <c r="AZ814">
        <v>0</v>
      </c>
      <c r="BA814">
        <v>824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0</v>
      </c>
      <c r="BJ814">
        <v>0</v>
      </c>
      <c r="BK814">
        <v>0</v>
      </c>
      <c r="BL814">
        <v>0</v>
      </c>
      <c r="BM814">
        <v>0</v>
      </c>
      <c r="BN814">
        <v>0</v>
      </c>
      <c r="BO814">
        <v>0</v>
      </c>
      <c r="BP814">
        <v>0</v>
      </c>
      <c r="BQ814">
        <v>0</v>
      </c>
      <c r="BR814">
        <v>0</v>
      </c>
      <c r="BS814">
        <v>0</v>
      </c>
      <c r="BT814">
        <v>0</v>
      </c>
      <c r="BU814">
        <v>0</v>
      </c>
      <c r="BV814">
        <v>0</v>
      </c>
      <c r="BW814">
        <v>0</v>
      </c>
      <c r="CX814">
        <f>Y814*Source!I163</f>
        <v>29.268000000000001</v>
      </c>
      <c r="CY814">
        <f t="shared" si="201"/>
        <v>53.82</v>
      </c>
      <c r="CZ814">
        <f t="shared" si="202"/>
        <v>6.99</v>
      </c>
      <c r="DA814">
        <f t="shared" si="203"/>
        <v>7.7</v>
      </c>
      <c r="DB814">
        <v>0</v>
      </c>
    </row>
    <row r="815" spans="1:106" x14ac:dyDescent="0.2">
      <c r="A815">
        <f>ROW(Source!A163)</f>
        <v>163</v>
      </c>
      <c r="B815">
        <v>28925308</v>
      </c>
      <c r="C815">
        <v>28926293</v>
      </c>
      <c r="D815">
        <v>28337857</v>
      </c>
      <c r="E815">
        <v>1</v>
      </c>
      <c r="F815">
        <v>1</v>
      </c>
      <c r="G815">
        <v>1</v>
      </c>
      <c r="H815">
        <v>2</v>
      </c>
      <c r="I815" t="s">
        <v>488</v>
      </c>
      <c r="J815" t="s">
        <v>489</v>
      </c>
      <c r="K815" t="s">
        <v>490</v>
      </c>
      <c r="L815">
        <v>1368</v>
      </c>
      <c r="N815">
        <v>1011</v>
      </c>
      <c r="O815" t="s">
        <v>366</v>
      </c>
      <c r="P815" t="s">
        <v>366</v>
      </c>
      <c r="Q815">
        <v>1</v>
      </c>
      <c r="W815">
        <v>0</v>
      </c>
      <c r="X815">
        <v>-2019686133</v>
      </c>
      <c r="Y815">
        <v>0.18</v>
      </c>
      <c r="AA815">
        <v>0</v>
      </c>
      <c r="AB815">
        <v>984.52</v>
      </c>
      <c r="AC815">
        <v>219.75</v>
      </c>
      <c r="AD815">
        <v>0</v>
      </c>
      <c r="AE815">
        <v>0</v>
      </c>
      <c r="AF815">
        <v>127.86</v>
      </c>
      <c r="AG815">
        <v>11.84</v>
      </c>
      <c r="AH815">
        <v>0</v>
      </c>
      <c r="AI815">
        <v>1</v>
      </c>
      <c r="AJ815">
        <v>7.7</v>
      </c>
      <c r="AK815">
        <v>18.559999999999999</v>
      </c>
      <c r="AL815">
        <v>1</v>
      </c>
      <c r="AN815">
        <v>0</v>
      </c>
      <c r="AO815">
        <v>1</v>
      </c>
      <c r="AP815">
        <v>1</v>
      </c>
      <c r="AQ815">
        <v>0</v>
      </c>
      <c r="AR815">
        <v>0</v>
      </c>
      <c r="AS815" t="s">
        <v>719</v>
      </c>
      <c r="AT815">
        <v>0.15</v>
      </c>
      <c r="AU815" t="s">
        <v>744</v>
      </c>
      <c r="AV815">
        <v>0</v>
      </c>
      <c r="AW815">
        <v>2</v>
      </c>
      <c r="AX815">
        <v>28926310</v>
      </c>
      <c r="AY815">
        <v>1</v>
      </c>
      <c r="AZ815">
        <v>0</v>
      </c>
      <c r="BA815">
        <v>825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0</v>
      </c>
      <c r="BI815">
        <v>0</v>
      </c>
      <c r="BJ815">
        <v>0</v>
      </c>
      <c r="BK815">
        <v>0</v>
      </c>
      <c r="BL815">
        <v>0</v>
      </c>
      <c r="BM815">
        <v>0</v>
      </c>
      <c r="BN815">
        <v>0</v>
      </c>
      <c r="BO815">
        <v>0</v>
      </c>
      <c r="BP815">
        <v>0</v>
      </c>
      <c r="BQ815">
        <v>0</v>
      </c>
      <c r="BR815">
        <v>0</v>
      </c>
      <c r="BS815">
        <v>0</v>
      </c>
      <c r="BT815">
        <v>0</v>
      </c>
      <c r="BU815">
        <v>0</v>
      </c>
      <c r="BV815">
        <v>0</v>
      </c>
      <c r="BW815">
        <v>0</v>
      </c>
      <c r="CX815">
        <f>Y815*Source!I163</f>
        <v>0.54</v>
      </c>
      <c r="CY815">
        <f t="shared" si="201"/>
        <v>984.52</v>
      </c>
      <c r="CZ815">
        <f t="shared" si="202"/>
        <v>127.86</v>
      </c>
      <c r="DA815">
        <f t="shared" si="203"/>
        <v>7.7</v>
      </c>
      <c r="DB815">
        <v>0</v>
      </c>
    </row>
    <row r="816" spans="1:106" x14ac:dyDescent="0.2">
      <c r="A816">
        <f>ROW(Source!A163)</f>
        <v>163</v>
      </c>
      <c r="B816">
        <v>28925308</v>
      </c>
      <c r="C816">
        <v>28926293</v>
      </c>
      <c r="D816">
        <v>28337866</v>
      </c>
      <c r="E816">
        <v>1</v>
      </c>
      <c r="F816">
        <v>1</v>
      </c>
      <c r="G816">
        <v>1</v>
      </c>
      <c r="H816">
        <v>2</v>
      </c>
      <c r="I816" t="s">
        <v>491</v>
      </c>
      <c r="J816" t="s">
        <v>492</v>
      </c>
      <c r="K816" t="s">
        <v>493</v>
      </c>
      <c r="L816">
        <v>1368</v>
      </c>
      <c r="N816">
        <v>1011</v>
      </c>
      <c r="O816" t="s">
        <v>366</v>
      </c>
      <c r="P816" t="s">
        <v>366</v>
      </c>
      <c r="Q816">
        <v>1</v>
      </c>
      <c r="W816">
        <v>0</v>
      </c>
      <c r="X816">
        <v>1232549298</v>
      </c>
      <c r="Y816">
        <v>0.18</v>
      </c>
      <c r="AA816">
        <v>0</v>
      </c>
      <c r="AB816">
        <v>92.4</v>
      </c>
      <c r="AC816">
        <v>0</v>
      </c>
      <c r="AD816">
        <v>0</v>
      </c>
      <c r="AE816">
        <v>0</v>
      </c>
      <c r="AF816">
        <v>12</v>
      </c>
      <c r="AG816">
        <v>0</v>
      </c>
      <c r="AH816">
        <v>0</v>
      </c>
      <c r="AI816">
        <v>1</v>
      </c>
      <c r="AJ816">
        <v>7.7</v>
      </c>
      <c r="AK816">
        <v>18.559999999999999</v>
      </c>
      <c r="AL816">
        <v>1</v>
      </c>
      <c r="AN816">
        <v>0</v>
      </c>
      <c r="AO816">
        <v>1</v>
      </c>
      <c r="AP816">
        <v>1</v>
      </c>
      <c r="AQ816">
        <v>0</v>
      </c>
      <c r="AR816">
        <v>0</v>
      </c>
      <c r="AS816" t="s">
        <v>719</v>
      </c>
      <c r="AT816">
        <v>0.15</v>
      </c>
      <c r="AU816" t="s">
        <v>744</v>
      </c>
      <c r="AV816">
        <v>0</v>
      </c>
      <c r="AW816">
        <v>2</v>
      </c>
      <c r="AX816">
        <v>28926311</v>
      </c>
      <c r="AY816">
        <v>1</v>
      </c>
      <c r="AZ816">
        <v>0</v>
      </c>
      <c r="BA816">
        <v>826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0</v>
      </c>
      <c r="BS816">
        <v>0</v>
      </c>
      <c r="BT816">
        <v>0</v>
      </c>
      <c r="BU816">
        <v>0</v>
      </c>
      <c r="BV816">
        <v>0</v>
      </c>
      <c r="BW816">
        <v>0</v>
      </c>
      <c r="CX816">
        <f>Y816*Source!I163</f>
        <v>0.54</v>
      </c>
      <c r="CY816">
        <f t="shared" si="201"/>
        <v>92.4</v>
      </c>
      <c r="CZ816">
        <f t="shared" si="202"/>
        <v>12</v>
      </c>
      <c r="DA816">
        <f t="shared" si="203"/>
        <v>7.7</v>
      </c>
      <c r="DB816">
        <v>0</v>
      </c>
    </row>
    <row r="817" spans="1:106" x14ac:dyDescent="0.2">
      <c r="A817">
        <f>ROW(Source!A163)</f>
        <v>163</v>
      </c>
      <c r="B817">
        <v>28925308</v>
      </c>
      <c r="C817">
        <v>28926293</v>
      </c>
      <c r="D817">
        <v>28337996</v>
      </c>
      <c r="E817">
        <v>1</v>
      </c>
      <c r="F817">
        <v>1</v>
      </c>
      <c r="G817">
        <v>1</v>
      </c>
      <c r="H817">
        <v>2</v>
      </c>
      <c r="I817" t="s">
        <v>494</v>
      </c>
      <c r="J817" t="s">
        <v>495</v>
      </c>
      <c r="K817" t="s">
        <v>496</v>
      </c>
      <c r="L817">
        <v>1368</v>
      </c>
      <c r="N817">
        <v>1011</v>
      </c>
      <c r="O817" t="s">
        <v>366</v>
      </c>
      <c r="P817" t="s">
        <v>366</v>
      </c>
      <c r="Q817">
        <v>1</v>
      </c>
      <c r="W817">
        <v>0</v>
      </c>
      <c r="X817">
        <v>2006915083</v>
      </c>
      <c r="Y817">
        <v>19.2</v>
      </c>
      <c r="AA817">
        <v>0</v>
      </c>
      <c r="AB817">
        <v>57.9</v>
      </c>
      <c r="AC817">
        <v>0</v>
      </c>
      <c r="AD817">
        <v>0</v>
      </c>
      <c r="AE817">
        <v>0</v>
      </c>
      <c r="AF817">
        <v>7.52</v>
      </c>
      <c r="AG817">
        <v>0</v>
      </c>
      <c r="AH817">
        <v>0</v>
      </c>
      <c r="AI817">
        <v>1</v>
      </c>
      <c r="AJ817">
        <v>7.7</v>
      </c>
      <c r="AK817">
        <v>18.559999999999999</v>
      </c>
      <c r="AL817">
        <v>1</v>
      </c>
      <c r="AN817">
        <v>0</v>
      </c>
      <c r="AO817">
        <v>1</v>
      </c>
      <c r="AP817">
        <v>1</v>
      </c>
      <c r="AQ817">
        <v>0</v>
      </c>
      <c r="AR817">
        <v>0</v>
      </c>
      <c r="AS817" t="s">
        <v>719</v>
      </c>
      <c r="AT817">
        <v>16</v>
      </c>
      <c r="AU817" t="s">
        <v>744</v>
      </c>
      <c r="AV817">
        <v>0</v>
      </c>
      <c r="AW817">
        <v>2</v>
      </c>
      <c r="AX817">
        <v>28926312</v>
      </c>
      <c r="AY817">
        <v>1</v>
      </c>
      <c r="AZ817">
        <v>0</v>
      </c>
      <c r="BA817">
        <v>827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0</v>
      </c>
      <c r="BI817">
        <v>0</v>
      </c>
      <c r="BJ817">
        <v>0</v>
      </c>
      <c r="BK817">
        <v>0</v>
      </c>
      <c r="BL817">
        <v>0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CX817">
        <f>Y817*Source!I163</f>
        <v>57.599999999999994</v>
      </c>
      <c r="CY817">
        <f t="shared" si="201"/>
        <v>57.9</v>
      </c>
      <c r="CZ817">
        <f t="shared" si="202"/>
        <v>7.52</v>
      </c>
      <c r="DA817">
        <f t="shared" si="203"/>
        <v>7.7</v>
      </c>
      <c r="DB817">
        <v>0</v>
      </c>
    </row>
    <row r="818" spans="1:106" x14ac:dyDescent="0.2">
      <c r="A818">
        <f>ROW(Source!A163)</f>
        <v>163</v>
      </c>
      <c r="B818">
        <v>28925308</v>
      </c>
      <c r="C818">
        <v>28926293</v>
      </c>
      <c r="D818">
        <v>28338136</v>
      </c>
      <c r="E818">
        <v>1</v>
      </c>
      <c r="F818">
        <v>1</v>
      </c>
      <c r="G818">
        <v>1</v>
      </c>
      <c r="H818">
        <v>2</v>
      </c>
      <c r="I818" t="s">
        <v>401</v>
      </c>
      <c r="J818" t="s">
        <v>402</v>
      </c>
      <c r="K818" t="s">
        <v>403</v>
      </c>
      <c r="L818">
        <v>1368</v>
      </c>
      <c r="N818">
        <v>1011</v>
      </c>
      <c r="O818" t="s">
        <v>366</v>
      </c>
      <c r="P818" t="s">
        <v>366</v>
      </c>
      <c r="Q818">
        <v>1</v>
      </c>
      <c r="W818">
        <v>0</v>
      </c>
      <c r="X818">
        <v>-1277097320</v>
      </c>
      <c r="Y818">
        <v>82.8</v>
      </c>
      <c r="AA818">
        <v>0</v>
      </c>
      <c r="AB818">
        <v>66.84</v>
      </c>
      <c r="AC818">
        <v>0</v>
      </c>
      <c r="AD818">
        <v>0</v>
      </c>
      <c r="AE818">
        <v>0</v>
      </c>
      <c r="AF818">
        <v>8.68</v>
      </c>
      <c r="AG818">
        <v>0</v>
      </c>
      <c r="AH818">
        <v>0</v>
      </c>
      <c r="AI818">
        <v>1</v>
      </c>
      <c r="AJ818">
        <v>7.7</v>
      </c>
      <c r="AK818">
        <v>18.559999999999999</v>
      </c>
      <c r="AL818">
        <v>1</v>
      </c>
      <c r="AN818">
        <v>0</v>
      </c>
      <c r="AO818">
        <v>1</v>
      </c>
      <c r="AP818">
        <v>1</v>
      </c>
      <c r="AQ818">
        <v>0</v>
      </c>
      <c r="AR818">
        <v>0</v>
      </c>
      <c r="AS818" t="s">
        <v>719</v>
      </c>
      <c r="AT818">
        <v>69</v>
      </c>
      <c r="AU818" t="s">
        <v>744</v>
      </c>
      <c r="AV818">
        <v>0</v>
      </c>
      <c r="AW818">
        <v>2</v>
      </c>
      <c r="AX818">
        <v>28926313</v>
      </c>
      <c r="AY818">
        <v>1</v>
      </c>
      <c r="AZ818">
        <v>0</v>
      </c>
      <c r="BA818">
        <v>828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0</v>
      </c>
      <c r="BI818">
        <v>0</v>
      </c>
      <c r="BJ818">
        <v>0</v>
      </c>
      <c r="BK818">
        <v>0</v>
      </c>
      <c r="BL818">
        <v>0</v>
      </c>
      <c r="BM818">
        <v>0</v>
      </c>
      <c r="BN818">
        <v>0</v>
      </c>
      <c r="BO818">
        <v>0</v>
      </c>
      <c r="BP818">
        <v>0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0</v>
      </c>
      <c r="BW818">
        <v>0</v>
      </c>
      <c r="CX818">
        <f>Y818*Source!I163</f>
        <v>248.39999999999998</v>
      </c>
      <c r="CY818">
        <f t="shared" si="201"/>
        <v>66.84</v>
      </c>
      <c r="CZ818">
        <f t="shared" si="202"/>
        <v>8.68</v>
      </c>
      <c r="DA818">
        <f t="shared" si="203"/>
        <v>7.7</v>
      </c>
      <c r="DB818">
        <v>0</v>
      </c>
    </row>
    <row r="819" spans="1:106" x14ac:dyDescent="0.2">
      <c r="A819">
        <f>ROW(Source!A163)</f>
        <v>163</v>
      </c>
      <c r="B819">
        <v>28925308</v>
      </c>
      <c r="C819">
        <v>28926293</v>
      </c>
      <c r="D819">
        <v>28338781</v>
      </c>
      <c r="E819">
        <v>1</v>
      </c>
      <c r="F819">
        <v>1</v>
      </c>
      <c r="G819">
        <v>1</v>
      </c>
      <c r="H819">
        <v>2</v>
      </c>
      <c r="I819" t="s">
        <v>497</v>
      </c>
      <c r="J819" t="s">
        <v>498</v>
      </c>
      <c r="K819" t="s">
        <v>499</v>
      </c>
      <c r="L819">
        <v>1368</v>
      </c>
      <c r="N819">
        <v>1011</v>
      </c>
      <c r="O819" t="s">
        <v>366</v>
      </c>
      <c r="P819" t="s">
        <v>366</v>
      </c>
      <c r="Q819">
        <v>1</v>
      </c>
      <c r="W819">
        <v>0</v>
      </c>
      <c r="X819">
        <v>1984034196</v>
      </c>
      <c r="Y819">
        <v>4.7279999999999998</v>
      </c>
      <c r="AA819">
        <v>0</v>
      </c>
      <c r="AB819">
        <v>142.37</v>
      </c>
      <c r="AC819">
        <v>188.01</v>
      </c>
      <c r="AD819">
        <v>0</v>
      </c>
      <c r="AE819">
        <v>0</v>
      </c>
      <c r="AF819">
        <v>18.489999999999998</v>
      </c>
      <c r="AG819">
        <v>10.130000000000001</v>
      </c>
      <c r="AH819">
        <v>0</v>
      </c>
      <c r="AI819">
        <v>1</v>
      </c>
      <c r="AJ819">
        <v>7.7</v>
      </c>
      <c r="AK819">
        <v>18.559999999999999</v>
      </c>
      <c r="AL819">
        <v>1</v>
      </c>
      <c r="AN819">
        <v>0</v>
      </c>
      <c r="AO819">
        <v>1</v>
      </c>
      <c r="AP819">
        <v>1</v>
      </c>
      <c r="AQ819">
        <v>0</v>
      </c>
      <c r="AR819">
        <v>0</v>
      </c>
      <c r="AS819" t="s">
        <v>719</v>
      </c>
      <c r="AT819">
        <v>3.94</v>
      </c>
      <c r="AU819" t="s">
        <v>744</v>
      </c>
      <c r="AV819">
        <v>0</v>
      </c>
      <c r="AW819">
        <v>2</v>
      </c>
      <c r="AX819">
        <v>28926314</v>
      </c>
      <c r="AY819">
        <v>1</v>
      </c>
      <c r="AZ819">
        <v>0</v>
      </c>
      <c r="BA819">
        <v>829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0</v>
      </c>
      <c r="BJ819">
        <v>0</v>
      </c>
      <c r="BK819">
        <v>0</v>
      </c>
      <c r="BL819">
        <v>0</v>
      </c>
      <c r="BM819">
        <v>0</v>
      </c>
      <c r="BN819">
        <v>0</v>
      </c>
      <c r="BO819">
        <v>0</v>
      </c>
      <c r="BP819">
        <v>0</v>
      </c>
      <c r="BQ819">
        <v>0</v>
      </c>
      <c r="BR819">
        <v>0</v>
      </c>
      <c r="BS819">
        <v>0</v>
      </c>
      <c r="BT819">
        <v>0</v>
      </c>
      <c r="BU819">
        <v>0</v>
      </c>
      <c r="BV819">
        <v>0</v>
      </c>
      <c r="BW819">
        <v>0</v>
      </c>
      <c r="CX819">
        <f>Y819*Source!I163</f>
        <v>14.183999999999999</v>
      </c>
      <c r="CY819">
        <f t="shared" si="201"/>
        <v>142.37</v>
      </c>
      <c r="CZ819">
        <f t="shared" si="202"/>
        <v>18.489999999999998</v>
      </c>
      <c r="DA819">
        <f t="shared" si="203"/>
        <v>7.7</v>
      </c>
      <c r="DB819">
        <v>0</v>
      </c>
    </row>
    <row r="820" spans="1:106" x14ac:dyDescent="0.2">
      <c r="A820">
        <f>ROW(Source!A163)</f>
        <v>163</v>
      </c>
      <c r="B820">
        <v>28925308</v>
      </c>
      <c r="C820">
        <v>28926293</v>
      </c>
      <c r="D820">
        <v>28251457</v>
      </c>
      <c r="E820">
        <v>1</v>
      </c>
      <c r="F820">
        <v>1</v>
      </c>
      <c r="G820">
        <v>1</v>
      </c>
      <c r="H820">
        <v>3</v>
      </c>
      <c r="I820" t="s">
        <v>500</v>
      </c>
      <c r="J820" t="s">
        <v>501</v>
      </c>
      <c r="K820" t="s">
        <v>502</v>
      </c>
      <c r="L820">
        <v>1339</v>
      </c>
      <c r="N820">
        <v>1007</v>
      </c>
      <c r="O820" t="s">
        <v>742</v>
      </c>
      <c r="P820" t="s">
        <v>742</v>
      </c>
      <c r="Q820">
        <v>1</v>
      </c>
      <c r="W820">
        <v>0</v>
      </c>
      <c r="X820">
        <v>-1718793076</v>
      </c>
      <c r="Y820">
        <v>0.46</v>
      </c>
      <c r="AA820">
        <v>121.97</v>
      </c>
      <c r="AB820">
        <v>0</v>
      </c>
      <c r="AC820">
        <v>0</v>
      </c>
      <c r="AD820">
        <v>0</v>
      </c>
      <c r="AE820">
        <v>23.41</v>
      </c>
      <c r="AF820">
        <v>0</v>
      </c>
      <c r="AG820">
        <v>0</v>
      </c>
      <c r="AH820">
        <v>0</v>
      </c>
      <c r="AI820">
        <v>5.21</v>
      </c>
      <c r="AJ820">
        <v>1</v>
      </c>
      <c r="AK820">
        <v>1</v>
      </c>
      <c r="AL820">
        <v>1</v>
      </c>
      <c r="AN820">
        <v>0</v>
      </c>
      <c r="AO820">
        <v>1</v>
      </c>
      <c r="AP820">
        <v>1</v>
      </c>
      <c r="AQ820">
        <v>0</v>
      </c>
      <c r="AR820">
        <v>0</v>
      </c>
      <c r="AS820" t="s">
        <v>719</v>
      </c>
      <c r="AT820">
        <v>0.46</v>
      </c>
      <c r="AU820" t="s">
        <v>719</v>
      </c>
      <c r="AV820">
        <v>0</v>
      </c>
      <c r="AW820">
        <v>2</v>
      </c>
      <c r="AX820">
        <v>28926315</v>
      </c>
      <c r="AY820">
        <v>1</v>
      </c>
      <c r="AZ820">
        <v>0</v>
      </c>
      <c r="BA820">
        <v>830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0</v>
      </c>
      <c r="BJ820">
        <v>0</v>
      </c>
      <c r="BK820">
        <v>0</v>
      </c>
      <c r="BL820">
        <v>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CX820">
        <f>Y820*Source!I163</f>
        <v>1.3800000000000001</v>
      </c>
      <c r="CY820">
        <f>AA820</f>
        <v>121.97</v>
      </c>
      <c r="CZ820">
        <f>AE820</f>
        <v>23.41</v>
      </c>
      <c r="DA820">
        <f>AI820</f>
        <v>5.21</v>
      </c>
      <c r="DB820">
        <v>0</v>
      </c>
    </row>
    <row r="821" spans="1:106" x14ac:dyDescent="0.2">
      <c r="A821">
        <f>ROW(Source!A163)</f>
        <v>163</v>
      </c>
      <c r="B821">
        <v>28925308</v>
      </c>
      <c r="C821">
        <v>28926293</v>
      </c>
      <c r="D821">
        <v>28254721</v>
      </c>
      <c r="E821">
        <v>1</v>
      </c>
      <c r="F821">
        <v>1</v>
      </c>
      <c r="G821">
        <v>1</v>
      </c>
      <c r="H821">
        <v>3</v>
      </c>
      <c r="I821" t="s">
        <v>510</v>
      </c>
      <c r="J821" t="s">
        <v>511</v>
      </c>
      <c r="K821" t="s">
        <v>512</v>
      </c>
      <c r="L821">
        <v>1348</v>
      </c>
      <c r="N821">
        <v>1009</v>
      </c>
      <c r="O821" t="s">
        <v>61</v>
      </c>
      <c r="P821" t="s">
        <v>61</v>
      </c>
      <c r="Q821">
        <v>1000</v>
      </c>
      <c r="W821">
        <v>0</v>
      </c>
      <c r="X821">
        <v>-1204589871</v>
      </c>
      <c r="Y821">
        <v>2.9700000000000001E-2</v>
      </c>
      <c r="AA821">
        <v>66815.539999999994</v>
      </c>
      <c r="AB821">
        <v>0</v>
      </c>
      <c r="AC821">
        <v>0</v>
      </c>
      <c r="AD821">
        <v>0</v>
      </c>
      <c r="AE821">
        <v>12824.48</v>
      </c>
      <c r="AF821">
        <v>0</v>
      </c>
      <c r="AG821">
        <v>0</v>
      </c>
      <c r="AH821">
        <v>0</v>
      </c>
      <c r="AI821">
        <v>5.21</v>
      </c>
      <c r="AJ821">
        <v>1</v>
      </c>
      <c r="AK821">
        <v>1</v>
      </c>
      <c r="AL821">
        <v>1</v>
      </c>
      <c r="AN821">
        <v>0</v>
      </c>
      <c r="AO821">
        <v>1</v>
      </c>
      <c r="AP821">
        <v>1</v>
      </c>
      <c r="AQ821">
        <v>0</v>
      </c>
      <c r="AR821">
        <v>0</v>
      </c>
      <c r="AS821" t="s">
        <v>719</v>
      </c>
      <c r="AT821">
        <v>2.9700000000000001E-2</v>
      </c>
      <c r="AU821" t="s">
        <v>719</v>
      </c>
      <c r="AV821">
        <v>0</v>
      </c>
      <c r="AW821">
        <v>2</v>
      </c>
      <c r="AX821">
        <v>28926316</v>
      </c>
      <c r="AY821">
        <v>1</v>
      </c>
      <c r="AZ821">
        <v>0</v>
      </c>
      <c r="BA821">
        <v>831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0</v>
      </c>
      <c r="BJ821">
        <v>0</v>
      </c>
      <c r="BK821">
        <v>0</v>
      </c>
      <c r="BL821">
        <v>0</v>
      </c>
      <c r="BM821">
        <v>0</v>
      </c>
      <c r="BN821">
        <v>0</v>
      </c>
      <c r="BO821">
        <v>0</v>
      </c>
      <c r="BP821">
        <v>0</v>
      </c>
      <c r="BQ821">
        <v>0</v>
      </c>
      <c r="BR821">
        <v>0</v>
      </c>
      <c r="BS821">
        <v>0</v>
      </c>
      <c r="BT821">
        <v>0</v>
      </c>
      <c r="BU821">
        <v>0</v>
      </c>
      <c r="BV821">
        <v>0</v>
      </c>
      <c r="BW821">
        <v>0</v>
      </c>
      <c r="CX821">
        <f>Y821*Source!I163</f>
        <v>8.9099999999999999E-2</v>
      </c>
      <c r="CY821">
        <f>AA821</f>
        <v>66815.539999999994</v>
      </c>
      <c r="CZ821">
        <f>AE821</f>
        <v>12824.48</v>
      </c>
      <c r="DA821">
        <f>AI821</f>
        <v>5.21</v>
      </c>
      <c r="DB821">
        <v>0</v>
      </c>
    </row>
    <row r="822" spans="1:106" x14ac:dyDescent="0.2">
      <c r="A822">
        <f>ROW(Source!A163)</f>
        <v>163</v>
      </c>
      <c r="B822">
        <v>28925308</v>
      </c>
      <c r="C822">
        <v>28926293</v>
      </c>
      <c r="D822">
        <v>28247531</v>
      </c>
      <c r="E822">
        <v>21</v>
      </c>
      <c r="F822">
        <v>1</v>
      </c>
      <c r="G822">
        <v>1</v>
      </c>
      <c r="H822">
        <v>3</v>
      </c>
      <c r="I822" t="s">
        <v>533</v>
      </c>
      <c r="J822" t="s">
        <v>719</v>
      </c>
      <c r="K822" t="s">
        <v>534</v>
      </c>
      <c r="L822">
        <v>1374</v>
      </c>
      <c r="N822">
        <v>1013</v>
      </c>
      <c r="O822" t="s">
        <v>535</v>
      </c>
      <c r="P822" t="s">
        <v>535</v>
      </c>
      <c r="Q822">
        <v>1</v>
      </c>
      <c r="W822">
        <v>0</v>
      </c>
      <c r="X822">
        <v>-1731369543</v>
      </c>
      <c r="Y822">
        <v>59.58</v>
      </c>
      <c r="AA822">
        <v>1</v>
      </c>
      <c r="AB822">
        <v>0</v>
      </c>
      <c r="AC822">
        <v>0</v>
      </c>
      <c r="AD822">
        <v>0</v>
      </c>
      <c r="AE822">
        <v>1</v>
      </c>
      <c r="AF822">
        <v>0</v>
      </c>
      <c r="AG822">
        <v>0</v>
      </c>
      <c r="AH822">
        <v>0</v>
      </c>
      <c r="AI822">
        <v>1</v>
      </c>
      <c r="AJ822">
        <v>1</v>
      </c>
      <c r="AK822">
        <v>1</v>
      </c>
      <c r="AL822">
        <v>1</v>
      </c>
      <c r="AN822">
        <v>0</v>
      </c>
      <c r="AO822">
        <v>1</v>
      </c>
      <c r="AP822">
        <v>1</v>
      </c>
      <c r="AQ822">
        <v>0</v>
      </c>
      <c r="AR822">
        <v>0</v>
      </c>
      <c r="AS822" t="s">
        <v>719</v>
      </c>
      <c r="AT822">
        <v>59.58</v>
      </c>
      <c r="AU822" t="s">
        <v>719</v>
      </c>
      <c r="AV822">
        <v>0</v>
      </c>
      <c r="AW822">
        <v>2</v>
      </c>
      <c r="AX822">
        <v>28926317</v>
      </c>
      <c r="AY822">
        <v>1</v>
      </c>
      <c r="AZ822">
        <v>0</v>
      </c>
      <c r="BA822">
        <v>832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0</v>
      </c>
      <c r="BI822">
        <v>0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CX822">
        <f>Y822*Source!I163</f>
        <v>178.74</v>
      </c>
      <c r="CY822">
        <f>AA822</f>
        <v>1</v>
      </c>
      <c r="CZ822">
        <f>AE822</f>
        <v>1</v>
      </c>
      <c r="DA822">
        <f>AI822</f>
        <v>1</v>
      </c>
      <c r="DB822">
        <v>0</v>
      </c>
    </row>
    <row r="823" spans="1:106" x14ac:dyDescent="0.2">
      <c r="A823">
        <f>ROW(Source!A164)</f>
        <v>164</v>
      </c>
      <c r="B823">
        <v>28925307</v>
      </c>
      <c r="C823">
        <v>28927343</v>
      </c>
      <c r="D823">
        <v>28419887</v>
      </c>
      <c r="E823">
        <v>1</v>
      </c>
      <c r="F823">
        <v>1</v>
      </c>
      <c r="G823">
        <v>1</v>
      </c>
      <c r="H823">
        <v>1</v>
      </c>
      <c r="I823" t="s">
        <v>463</v>
      </c>
      <c r="J823" t="s">
        <v>719</v>
      </c>
      <c r="K823" t="s">
        <v>464</v>
      </c>
      <c r="L823">
        <v>1191</v>
      </c>
      <c r="N823">
        <v>1013</v>
      </c>
      <c r="O823" t="s">
        <v>360</v>
      </c>
      <c r="P823" t="s">
        <v>360</v>
      </c>
      <c r="Q823">
        <v>1</v>
      </c>
      <c r="W823">
        <v>0</v>
      </c>
      <c r="X823">
        <v>1777410698</v>
      </c>
      <c r="Y823">
        <v>70.090199999999982</v>
      </c>
      <c r="AA823">
        <v>0</v>
      </c>
      <c r="AB823">
        <v>0</v>
      </c>
      <c r="AC823">
        <v>0</v>
      </c>
      <c r="AD823">
        <v>7.61</v>
      </c>
      <c r="AE823">
        <v>0</v>
      </c>
      <c r="AF823">
        <v>0</v>
      </c>
      <c r="AG823">
        <v>0</v>
      </c>
      <c r="AH823">
        <v>7.61</v>
      </c>
      <c r="AI823">
        <v>1</v>
      </c>
      <c r="AJ823">
        <v>1</v>
      </c>
      <c r="AK823">
        <v>1</v>
      </c>
      <c r="AL823">
        <v>1</v>
      </c>
      <c r="AN823">
        <v>0</v>
      </c>
      <c r="AO823">
        <v>1</v>
      </c>
      <c r="AP823">
        <v>1</v>
      </c>
      <c r="AQ823">
        <v>0</v>
      </c>
      <c r="AR823">
        <v>0</v>
      </c>
      <c r="AS823" t="s">
        <v>719</v>
      </c>
      <c r="AT823">
        <v>50.79</v>
      </c>
      <c r="AU823" t="s">
        <v>141</v>
      </c>
      <c r="AV823">
        <v>1</v>
      </c>
      <c r="AW823">
        <v>2</v>
      </c>
      <c r="AX823">
        <v>28927344</v>
      </c>
      <c r="AY823">
        <v>1</v>
      </c>
      <c r="AZ823">
        <v>0</v>
      </c>
      <c r="BA823">
        <v>833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0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0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CX823">
        <f>Y823*Source!I164</f>
        <v>7.0090199999999987</v>
      </c>
      <c r="CY823">
        <f>AD823</f>
        <v>7.61</v>
      </c>
      <c r="CZ823">
        <f>AH823</f>
        <v>7.61</v>
      </c>
      <c r="DA823">
        <f>AL823</f>
        <v>1</v>
      </c>
      <c r="DB823">
        <v>0</v>
      </c>
    </row>
    <row r="824" spans="1:106" x14ac:dyDescent="0.2">
      <c r="A824">
        <f>ROW(Source!A164)</f>
        <v>164</v>
      </c>
      <c r="B824">
        <v>28925307</v>
      </c>
      <c r="C824">
        <v>28927343</v>
      </c>
      <c r="D824">
        <v>28419515</v>
      </c>
      <c r="E824">
        <v>1</v>
      </c>
      <c r="F824">
        <v>1</v>
      </c>
      <c r="G824">
        <v>1</v>
      </c>
      <c r="H824">
        <v>1</v>
      </c>
      <c r="I824" t="s">
        <v>361</v>
      </c>
      <c r="J824" t="s">
        <v>719</v>
      </c>
      <c r="K824" t="s">
        <v>362</v>
      </c>
      <c r="L824">
        <v>1191</v>
      </c>
      <c r="N824">
        <v>1013</v>
      </c>
      <c r="O824" t="s">
        <v>360</v>
      </c>
      <c r="P824" t="s">
        <v>360</v>
      </c>
      <c r="Q824">
        <v>1</v>
      </c>
      <c r="W824">
        <v>0</v>
      </c>
      <c r="X824">
        <v>-383101862</v>
      </c>
      <c r="Y824">
        <v>0.31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1</v>
      </c>
      <c r="AJ824">
        <v>1</v>
      </c>
      <c r="AK824">
        <v>1</v>
      </c>
      <c r="AL824">
        <v>1</v>
      </c>
      <c r="AN824">
        <v>0</v>
      </c>
      <c r="AO824">
        <v>1</v>
      </c>
      <c r="AP824">
        <v>0</v>
      </c>
      <c r="AQ824">
        <v>0</v>
      </c>
      <c r="AR824">
        <v>0</v>
      </c>
      <c r="AS824" t="s">
        <v>719</v>
      </c>
      <c r="AT824">
        <v>0.31</v>
      </c>
      <c r="AU824" t="s">
        <v>719</v>
      </c>
      <c r="AV824">
        <v>2</v>
      </c>
      <c r="AW824">
        <v>2</v>
      </c>
      <c r="AX824">
        <v>28927345</v>
      </c>
      <c r="AY824">
        <v>1</v>
      </c>
      <c r="AZ824">
        <v>2048</v>
      </c>
      <c r="BA824">
        <v>834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0</v>
      </c>
      <c r="BI824">
        <v>0</v>
      </c>
      <c r="BJ824">
        <v>0</v>
      </c>
      <c r="BK824">
        <v>0</v>
      </c>
      <c r="BL824">
        <v>0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CX824">
        <f>Y824*Source!I164</f>
        <v>3.1E-2</v>
      </c>
      <c r="CY824">
        <f>AD824</f>
        <v>0</v>
      </c>
      <c r="CZ824">
        <f>AH824</f>
        <v>0</v>
      </c>
      <c r="DA824">
        <f>AL824</f>
        <v>1</v>
      </c>
      <c r="DB824">
        <v>0</v>
      </c>
    </row>
    <row r="825" spans="1:106" x14ac:dyDescent="0.2">
      <c r="A825">
        <f>ROW(Source!A164)</f>
        <v>164</v>
      </c>
      <c r="B825">
        <v>28925307</v>
      </c>
      <c r="C825">
        <v>28927343</v>
      </c>
      <c r="D825">
        <v>28336675</v>
      </c>
      <c r="E825">
        <v>1</v>
      </c>
      <c r="F825">
        <v>1</v>
      </c>
      <c r="G825">
        <v>1</v>
      </c>
      <c r="H825">
        <v>2</v>
      </c>
      <c r="I825" t="s">
        <v>540</v>
      </c>
      <c r="J825" t="s">
        <v>541</v>
      </c>
      <c r="K825" t="s">
        <v>542</v>
      </c>
      <c r="L825">
        <v>1368</v>
      </c>
      <c r="N825">
        <v>1011</v>
      </c>
      <c r="O825" t="s">
        <v>366</v>
      </c>
      <c r="P825" t="s">
        <v>366</v>
      </c>
      <c r="Q825">
        <v>1</v>
      </c>
      <c r="W825">
        <v>0</v>
      </c>
      <c r="X825">
        <v>903590057</v>
      </c>
      <c r="Y825">
        <v>0.18</v>
      </c>
      <c r="AA825">
        <v>0</v>
      </c>
      <c r="AB825">
        <v>112.77</v>
      </c>
      <c r="AC825">
        <v>11.84</v>
      </c>
      <c r="AD825">
        <v>0</v>
      </c>
      <c r="AE825">
        <v>0</v>
      </c>
      <c r="AF825">
        <v>112.77</v>
      </c>
      <c r="AG825">
        <v>11.84</v>
      </c>
      <c r="AH825">
        <v>0</v>
      </c>
      <c r="AI825">
        <v>1</v>
      </c>
      <c r="AJ825">
        <v>1</v>
      </c>
      <c r="AK825">
        <v>1</v>
      </c>
      <c r="AL825">
        <v>1</v>
      </c>
      <c r="AN825">
        <v>0</v>
      </c>
      <c r="AO825">
        <v>1</v>
      </c>
      <c r="AP825">
        <v>1</v>
      </c>
      <c r="AQ825">
        <v>0</v>
      </c>
      <c r="AR825">
        <v>0</v>
      </c>
      <c r="AS825" t="s">
        <v>719</v>
      </c>
      <c r="AT825">
        <v>0.12</v>
      </c>
      <c r="AU825" t="s">
        <v>140</v>
      </c>
      <c r="AV825">
        <v>0</v>
      </c>
      <c r="AW825">
        <v>2</v>
      </c>
      <c r="AX825">
        <v>28927346</v>
      </c>
      <c r="AY825">
        <v>1</v>
      </c>
      <c r="AZ825">
        <v>0</v>
      </c>
      <c r="BA825">
        <v>835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0</v>
      </c>
      <c r="BI825">
        <v>0</v>
      </c>
      <c r="BJ825">
        <v>0</v>
      </c>
      <c r="BK825">
        <v>0</v>
      </c>
      <c r="BL825">
        <v>0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0</v>
      </c>
      <c r="CX825">
        <f>Y825*Source!I164</f>
        <v>1.7999999999999999E-2</v>
      </c>
      <c r="CY825">
        <f>AB825</f>
        <v>112.77</v>
      </c>
      <c r="CZ825">
        <f>AF825</f>
        <v>112.77</v>
      </c>
      <c r="DA825">
        <f>AJ825</f>
        <v>1</v>
      </c>
      <c r="DB825">
        <v>0</v>
      </c>
    </row>
    <row r="826" spans="1:106" x14ac:dyDescent="0.2">
      <c r="A826">
        <f>ROW(Source!A164)</f>
        <v>164</v>
      </c>
      <c r="B826">
        <v>28925307</v>
      </c>
      <c r="C826">
        <v>28927343</v>
      </c>
      <c r="D826">
        <v>28336862</v>
      </c>
      <c r="E826">
        <v>1</v>
      </c>
      <c r="F826">
        <v>1</v>
      </c>
      <c r="G826">
        <v>1</v>
      </c>
      <c r="H826">
        <v>2</v>
      </c>
      <c r="I826" t="s">
        <v>482</v>
      </c>
      <c r="J826" t="s">
        <v>483</v>
      </c>
      <c r="K826" t="s">
        <v>484</v>
      </c>
      <c r="L826">
        <v>1368</v>
      </c>
      <c r="N826">
        <v>1011</v>
      </c>
      <c r="O826" t="s">
        <v>366</v>
      </c>
      <c r="P826" t="s">
        <v>366</v>
      </c>
      <c r="Q826">
        <v>1</v>
      </c>
      <c r="W826">
        <v>0</v>
      </c>
      <c r="X826">
        <v>-1684488578</v>
      </c>
      <c r="Y826">
        <v>15.795</v>
      </c>
      <c r="AA826">
        <v>0</v>
      </c>
      <c r="AB826">
        <v>6.99</v>
      </c>
      <c r="AC826">
        <v>0</v>
      </c>
      <c r="AD826">
        <v>0</v>
      </c>
      <c r="AE826">
        <v>0</v>
      </c>
      <c r="AF826">
        <v>6.99</v>
      </c>
      <c r="AG826">
        <v>0</v>
      </c>
      <c r="AH826">
        <v>0</v>
      </c>
      <c r="AI826">
        <v>1</v>
      </c>
      <c r="AJ826">
        <v>1</v>
      </c>
      <c r="AK826">
        <v>1</v>
      </c>
      <c r="AL826">
        <v>1</v>
      </c>
      <c r="AN826">
        <v>0</v>
      </c>
      <c r="AO826">
        <v>1</v>
      </c>
      <c r="AP826">
        <v>1</v>
      </c>
      <c r="AQ826">
        <v>0</v>
      </c>
      <c r="AR826">
        <v>0</v>
      </c>
      <c r="AS826" t="s">
        <v>719</v>
      </c>
      <c r="AT826">
        <v>10.53</v>
      </c>
      <c r="AU826" t="s">
        <v>140</v>
      </c>
      <c r="AV826">
        <v>0</v>
      </c>
      <c r="AW826">
        <v>2</v>
      </c>
      <c r="AX826">
        <v>28927347</v>
      </c>
      <c r="AY826">
        <v>1</v>
      </c>
      <c r="AZ826">
        <v>0</v>
      </c>
      <c r="BA826">
        <v>836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0</v>
      </c>
      <c r="BH826">
        <v>0</v>
      </c>
      <c r="BI826">
        <v>0</v>
      </c>
      <c r="BJ826">
        <v>0</v>
      </c>
      <c r="BK826">
        <v>0</v>
      </c>
      <c r="BL826">
        <v>0</v>
      </c>
      <c r="BM826">
        <v>0</v>
      </c>
      <c r="BN826">
        <v>0</v>
      </c>
      <c r="BO826">
        <v>0</v>
      </c>
      <c r="BP826">
        <v>0</v>
      </c>
      <c r="BQ826">
        <v>0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0</v>
      </c>
      <c r="CX826">
        <f>Y826*Source!I164</f>
        <v>1.5795000000000001</v>
      </c>
      <c r="CY826">
        <f>AB826</f>
        <v>6.99</v>
      </c>
      <c r="CZ826">
        <f>AF826</f>
        <v>6.99</v>
      </c>
      <c r="DA826">
        <f>AJ826</f>
        <v>1</v>
      </c>
      <c r="DB826">
        <v>0</v>
      </c>
    </row>
    <row r="827" spans="1:106" x14ac:dyDescent="0.2">
      <c r="A827">
        <f>ROW(Source!A164)</f>
        <v>164</v>
      </c>
      <c r="B827">
        <v>28925307</v>
      </c>
      <c r="C827">
        <v>28927343</v>
      </c>
      <c r="D827">
        <v>28337840</v>
      </c>
      <c r="E827">
        <v>1</v>
      </c>
      <c r="F827">
        <v>1</v>
      </c>
      <c r="G827">
        <v>1</v>
      </c>
      <c r="H827">
        <v>2</v>
      </c>
      <c r="I827" t="s">
        <v>465</v>
      </c>
      <c r="J827" t="s">
        <v>466</v>
      </c>
      <c r="K827" t="s">
        <v>467</v>
      </c>
      <c r="L827">
        <v>1368</v>
      </c>
      <c r="N827">
        <v>1011</v>
      </c>
      <c r="O827" t="s">
        <v>366</v>
      </c>
      <c r="P827" t="s">
        <v>366</v>
      </c>
      <c r="Q827">
        <v>1</v>
      </c>
      <c r="W827">
        <v>0</v>
      </c>
      <c r="X827">
        <v>1171957361</v>
      </c>
      <c r="Y827">
        <v>0.28499999999999998</v>
      </c>
      <c r="AA827">
        <v>0</v>
      </c>
      <c r="AB827">
        <v>86.79</v>
      </c>
      <c r="AC827">
        <v>10.130000000000001</v>
      </c>
      <c r="AD827">
        <v>0</v>
      </c>
      <c r="AE827">
        <v>0</v>
      </c>
      <c r="AF827">
        <v>86.79</v>
      </c>
      <c r="AG827">
        <v>10.130000000000001</v>
      </c>
      <c r="AH827">
        <v>0</v>
      </c>
      <c r="AI827">
        <v>1</v>
      </c>
      <c r="AJ827">
        <v>1</v>
      </c>
      <c r="AK827">
        <v>1</v>
      </c>
      <c r="AL827">
        <v>1</v>
      </c>
      <c r="AN827">
        <v>0</v>
      </c>
      <c r="AO827">
        <v>1</v>
      </c>
      <c r="AP827">
        <v>1</v>
      </c>
      <c r="AQ827">
        <v>0</v>
      </c>
      <c r="AR827">
        <v>0</v>
      </c>
      <c r="AS827" t="s">
        <v>719</v>
      </c>
      <c r="AT827">
        <v>0.19</v>
      </c>
      <c r="AU827" t="s">
        <v>140</v>
      </c>
      <c r="AV827">
        <v>0</v>
      </c>
      <c r="AW827">
        <v>2</v>
      </c>
      <c r="AX827">
        <v>28927348</v>
      </c>
      <c r="AY827">
        <v>1</v>
      </c>
      <c r="AZ827">
        <v>0</v>
      </c>
      <c r="BA827">
        <v>837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0</v>
      </c>
      <c r="BI827">
        <v>0</v>
      </c>
      <c r="BJ827">
        <v>0</v>
      </c>
      <c r="BK827">
        <v>0</v>
      </c>
      <c r="BL827">
        <v>0</v>
      </c>
      <c r="BM827">
        <v>0</v>
      </c>
      <c r="BN827">
        <v>0</v>
      </c>
      <c r="BO827">
        <v>0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0</v>
      </c>
      <c r="CX827">
        <f>Y827*Source!I164</f>
        <v>2.8499999999999998E-2</v>
      </c>
      <c r="CY827">
        <f>AB827</f>
        <v>86.79</v>
      </c>
      <c r="CZ827">
        <f>AF827</f>
        <v>86.79</v>
      </c>
      <c r="DA827">
        <f>AJ827</f>
        <v>1</v>
      </c>
      <c r="DB827">
        <v>0</v>
      </c>
    </row>
    <row r="828" spans="1:106" x14ac:dyDescent="0.2">
      <c r="A828">
        <f>ROW(Source!A164)</f>
        <v>164</v>
      </c>
      <c r="B828">
        <v>28925307</v>
      </c>
      <c r="C828">
        <v>28927343</v>
      </c>
      <c r="D828">
        <v>28338048</v>
      </c>
      <c r="E828">
        <v>1</v>
      </c>
      <c r="F828">
        <v>1</v>
      </c>
      <c r="G828">
        <v>1</v>
      </c>
      <c r="H828">
        <v>2</v>
      </c>
      <c r="I828" t="s">
        <v>543</v>
      </c>
      <c r="J828" t="s">
        <v>544</v>
      </c>
      <c r="K828" t="s">
        <v>545</v>
      </c>
      <c r="L828">
        <v>1368</v>
      </c>
      <c r="N828">
        <v>1011</v>
      </c>
      <c r="O828" t="s">
        <v>366</v>
      </c>
      <c r="P828" t="s">
        <v>366</v>
      </c>
      <c r="Q828">
        <v>1</v>
      </c>
      <c r="W828">
        <v>0</v>
      </c>
      <c r="X828">
        <v>-1135352110</v>
      </c>
      <c r="Y828">
        <v>2.79</v>
      </c>
      <c r="AA828">
        <v>0</v>
      </c>
      <c r="AB828">
        <v>1.2</v>
      </c>
      <c r="AC828">
        <v>0</v>
      </c>
      <c r="AD828">
        <v>0</v>
      </c>
      <c r="AE828">
        <v>0</v>
      </c>
      <c r="AF828">
        <v>1.2</v>
      </c>
      <c r="AG828">
        <v>0</v>
      </c>
      <c r="AH828">
        <v>0</v>
      </c>
      <c r="AI828">
        <v>1</v>
      </c>
      <c r="AJ828">
        <v>1</v>
      </c>
      <c r="AK828">
        <v>1</v>
      </c>
      <c r="AL828">
        <v>1</v>
      </c>
      <c r="AN828">
        <v>0</v>
      </c>
      <c r="AO828">
        <v>1</v>
      </c>
      <c r="AP828">
        <v>1</v>
      </c>
      <c r="AQ828">
        <v>0</v>
      </c>
      <c r="AR828">
        <v>0</v>
      </c>
      <c r="AS828" t="s">
        <v>719</v>
      </c>
      <c r="AT828">
        <v>1.86</v>
      </c>
      <c r="AU828" t="s">
        <v>140</v>
      </c>
      <c r="AV828">
        <v>0</v>
      </c>
      <c r="AW828">
        <v>2</v>
      </c>
      <c r="AX828">
        <v>28927349</v>
      </c>
      <c r="AY828">
        <v>1</v>
      </c>
      <c r="AZ828">
        <v>0</v>
      </c>
      <c r="BA828">
        <v>838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0</v>
      </c>
      <c r="BJ828">
        <v>0</v>
      </c>
      <c r="BK828">
        <v>0</v>
      </c>
      <c r="BL828">
        <v>0</v>
      </c>
      <c r="BM828">
        <v>0</v>
      </c>
      <c r="BN828">
        <v>0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CX828">
        <f>Y828*Source!I164</f>
        <v>0.27900000000000003</v>
      </c>
      <c r="CY828">
        <f>AB828</f>
        <v>1.2</v>
      </c>
      <c r="CZ828">
        <f>AF828</f>
        <v>1.2</v>
      </c>
      <c r="DA828">
        <f>AJ828</f>
        <v>1</v>
      </c>
      <c r="DB828">
        <v>0</v>
      </c>
    </row>
    <row r="829" spans="1:106" x14ac:dyDescent="0.2">
      <c r="A829">
        <f>ROW(Source!A164)</f>
        <v>164</v>
      </c>
      <c r="B829">
        <v>28925307</v>
      </c>
      <c r="C829">
        <v>28927343</v>
      </c>
      <c r="D829">
        <v>28338115</v>
      </c>
      <c r="E829">
        <v>1</v>
      </c>
      <c r="F829">
        <v>1</v>
      </c>
      <c r="G829">
        <v>1</v>
      </c>
      <c r="H829">
        <v>2</v>
      </c>
      <c r="I829" t="s">
        <v>546</v>
      </c>
      <c r="J829" t="s">
        <v>547</v>
      </c>
      <c r="K829" t="s">
        <v>548</v>
      </c>
      <c r="L829">
        <v>1368</v>
      </c>
      <c r="N829">
        <v>1011</v>
      </c>
      <c r="O829" t="s">
        <v>366</v>
      </c>
      <c r="P829" t="s">
        <v>366</v>
      </c>
      <c r="Q829">
        <v>1</v>
      </c>
      <c r="W829">
        <v>0</v>
      </c>
      <c r="X829">
        <v>-700358725</v>
      </c>
      <c r="Y829">
        <v>3.0449999999999999</v>
      </c>
      <c r="AA829">
        <v>0</v>
      </c>
      <c r="AB829">
        <v>13.92</v>
      </c>
      <c r="AC829">
        <v>0</v>
      </c>
      <c r="AD829">
        <v>0</v>
      </c>
      <c r="AE829">
        <v>0</v>
      </c>
      <c r="AF829">
        <v>13.92</v>
      </c>
      <c r="AG829">
        <v>0</v>
      </c>
      <c r="AH829">
        <v>0</v>
      </c>
      <c r="AI829">
        <v>1</v>
      </c>
      <c r="AJ829">
        <v>1</v>
      </c>
      <c r="AK829">
        <v>1</v>
      </c>
      <c r="AL829">
        <v>1</v>
      </c>
      <c r="AN829">
        <v>0</v>
      </c>
      <c r="AO829">
        <v>1</v>
      </c>
      <c r="AP829">
        <v>1</v>
      </c>
      <c r="AQ829">
        <v>0</v>
      </c>
      <c r="AR829">
        <v>0</v>
      </c>
      <c r="AS829" t="s">
        <v>719</v>
      </c>
      <c r="AT829">
        <v>2.0299999999999998</v>
      </c>
      <c r="AU829" t="s">
        <v>140</v>
      </c>
      <c r="AV829">
        <v>0</v>
      </c>
      <c r="AW829">
        <v>2</v>
      </c>
      <c r="AX829">
        <v>28927350</v>
      </c>
      <c r="AY829">
        <v>1</v>
      </c>
      <c r="AZ829">
        <v>0</v>
      </c>
      <c r="BA829">
        <v>839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0</v>
      </c>
      <c r="BH829">
        <v>0</v>
      </c>
      <c r="BI829">
        <v>0</v>
      </c>
      <c r="BJ829">
        <v>0</v>
      </c>
      <c r="BK829">
        <v>0</v>
      </c>
      <c r="BL829">
        <v>0</v>
      </c>
      <c r="BM829">
        <v>0</v>
      </c>
      <c r="BN829">
        <v>0</v>
      </c>
      <c r="BO829">
        <v>0</v>
      </c>
      <c r="BP829">
        <v>0</v>
      </c>
      <c r="BQ829">
        <v>0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CX829">
        <f>Y829*Source!I164</f>
        <v>0.30449999999999999</v>
      </c>
      <c r="CY829">
        <f>AB829</f>
        <v>13.92</v>
      </c>
      <c r="CZ829">
        <f>AF829</f>
        <v>13.92</v>
      </c>
      <c r="DA829">
        <f>AJ829</f>
        <v>1</v>
      </c>
      <c r="DB829">
        <v>0</v>
      </c>
    </row>
    <row r="830" spans="1:106" x14ac:dyDescent="0.2">
      <c r="A830">
        <f>ROW(Source!A164)</f>
        <v>164</v>
      </c>
      <c r="B830">
        <v>28925307</v>
      </c>
      <c r="C830">
        <v>28927343</v>
      </c>
      <c r="D830">
        <v>28251479</v>
      </c>
      <c r="E830">
        <v>1</v>
      </c>
      <c r="F830">
        <v>1</v>
      </c>
      <c r="G830">
        <v>1</v>
      </c>
      <c r="H830">
        <v>3</v>
      </c>
      <c r="I830" t="s">
        <v>503</v>
      </c>
      <c r="J830" t="s">
        <v>504</v>
      </c>
      <c r="K830" t="s">
        <v>505</v>
      </c>
      <c r="L830">
        <v>1339</v>
      </c>
      <c r="N830">
        <v>1007</v>
      </c>
      <c r="O830" t="s">
        <v>742</v>
      </c>
      <c r="P830" t="s">
        <v>742</v>
      </c>
      <c r="Q830">
        <v>1</v>
      </c>
      <c r="W830">
        <v>0</v>
      </c>
      <c r="X830">
        <v>1597319531</v>
      </c>
      <c r="Y830">
        <v>1.5</v>
      </c>
      <c r="AA830">
        <v>8.7899999999999991</v>
      </c>
      <c r="AB830">
        <v>0</v>
      </c>
      <c r="AC830">
        <v>0</v>
      </c>
      <c r="AD830">
        <v>0</v>
      </c>
      <c r="AE830">
        <v>8.7899999999999991</v>
      </c>
      <c r="AF830">
        <v>0</v>
      </c>
      <c r="AG830">
        <v>0</v>
      </c>
      <c r="AH830">
        <v>0</v>
      </c>
      <c r="AI830">
        <v>1</v>
      </c>
      <c r="AJ830">
        <v>1</v>
      </c>
      <c r="AK830">
        <v>1</v>
      </c>
      <c r="AL830">
        <v>1</v>
      </c>
      <c r="AN830">
        <v>0</v>
      </c>
      <c r="AO830">
        <v>1</v>
      </c>
      <c r="AP830">
        <v>0</v>
      </c>
      <c r="AQ830">
        <v>0</v>
      </c>
      <c r="AR830">
        <v>0</v>
      </c>
      <c r="AS830" t="s">
        <v>719</v>
      </c>
      <c r="AT830">
        <v>1.5</v>
      </c>
      <c r="AU830" t="s">
        <v>719</v>
      </c>
      <c r="AV830">
        <v>0</v>
      </c>
      <c r="AW830">
        <v>2</v>
      </c>
      <c r="AX830">
        <v>28927351</v>
      </c>
      <c r="AY830">
        <v>1</v>
      </c>
      <c r="AZ830">
        <v>0</v>
      </c>
      <c r="BA830">
        <v>840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0</v>
      </c>
      <c r="BI830">
        <v>0</v>
      </c>
      <c r="BJ830">
        <v>0</v>
      </c>
      <c r="BK830">
        <v>0</v>
      </c>
      <c r="BL830">
        <v>0</v>
      </c>
      <c r="BM830">
        <v>0</v>
      </c>
      <c r="BN830">
        <v>0</v>
      </c>
      <c r="BO830">
        <v>0</v>
      </c>
      <c r="BP830">
        <v>0</v>
      </c>
      <c r="BQ830">
        <v>0</v>
      </c>
      <c r="BR830">
        <v>0</v>
      </c>
      <c r="BS830">
        <v>0</v>
      </c>
      <c r="BT830">
        <v>0</v>
      </c>
      <c r="BU830">
        <v>0</v>
      </c>
      <c r="BV830">
        <v>0</v>
      </c>
      <c r="BW830">
        <v>0</v>
      </c>
      <c r="CX830">
        <f>Y830*Source!I164</f>
        <v>0.15000000000000002</v>
      </c>
      <c r="CY830">
        <f t="shared" ref="CY830:CY840" si="204">AA830</f>
        <v>8.7899999999999991</v>
      </c>
      <c r="CZ830">
        <f t="shared" ref="CZ830:CZ840" si="205">AE830</f>
        <v>8.7899999999999991</v>
      </c>
      <c r="DA830">
        <f t="shared" ref="DA830:DA840" si="206">AI830</f>
        <v>1</v>
      </c>
      <c r="DB830">
        <v>0</v>
      </c>
    </row>
    <row r="831" spans="1:106" x14ac:dyDescent="0.2">
      <c r="A831">
        <f>ROW(Source!A164)</f>
        <v>164</v>
      </c>
      <c r="B831">
        <v>28925307</v>
      </c>
      <c r="C831">
        <v>28927343</v>
      </c>
      <c r="D831">
        <v>28251486</v>
      </c>
      <c r="E831">
        <v>1</v>
      </c>
      <c r="F831">
        <v>1</v>
      </c>
      <c r="G831">
        <v>1</v>
      </c>
      <c r="H831">
        <v>3</v>
      </c>
      <c r="I831" t="s">
        <v>506</v>
      </c>
      <c r="J831" t="s">
        <v>507</v>
      </c>
      <c r="K831" t="s">
        <v>508</v>
      </c>
      <c r="L831">
        <v>1346</v>
      </c>
      <c r="N831">
        <v>1009</v>
      </c>
      <c r="O831" t="s">
        <v>509</v>
      </c>
      <c r="P831" t="s">
        <v>509</v>
      </c>
      <c r="Q831">
        <v>1</v>
      </c>
      <c r="W831">
        <v>0</v>
      </c>
      <c r="X831">
        <v>-1411127917</v>
      </c>
      <c r="Y831">
        <v>0.45</v>
      </c>
      <c r="AA831">
        <v>4.47</v>
      </c>
      <c r="AB831">
        <v>0</v>
      </c>
      <c r="AC831">
        <v>0</v>
      </c>
      <c r="AD831">
        <v>0</v>
      </c>
      <c r="AE831">
        <v>4.47</v>
      </c>
      <c r="AF831">
        <v>0</v>
      </c>
      <c r="AG831">
        <v>0</v>
      </c>
      <c r="AH831">
        <v>0</v>
      </c>
      <c r="AI831">
        <v>1</v>
      </c>
      <c r="AJ831">
        <v>1</v>
      </c>
      <c r="AK831">
        <v>1</v>
      </c>
      <c r="AL831">
        <v>1</v>
      </c>
      <c r="AN831">
        <v>0</v>
      </c>
      <c r="AO831">
        <v>1</v>
      </c>
      <c r="AP831">
        <v>0</v>
      </c>
      <c r="AQ831">
        <v>0</v>
      </c>
      <c r="AR831">
        <v>0</v>
      </c>
      <c r="AS831" t="s">
        <v>719</v>
      </c>
      <c r="AT831">
        <v>0.45</v>
      </c>
      <c r="AU831" t="s">
        <v>719</v>
      </c>
      <c r="AV831">
        <v>0</v>
      </c>
      <c r="AW831">
        <v>2</v>
      </c>
      <c r="AX831">
        <v>28927352</v>
      </c>
      <c r="AY831">
        <v>1</v>
      </c>
      <c r="AZ831">
        <v>0</v>
      </c>
      <c r="BA831">
        <v>841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0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0</v>
      </c>
      <c r="BS831">
        <v>0</v>
      </c>
      <c r="BT831">
        <v>0</v>
      </c>
      <c r="BU831">
        <v>0</v>
      </c>
      <c r="BV831">
        <v>0</v>
      </c>
      <c r="BW831">
        <v>0</v>
      </c>
      <c r="CX831">
        <f>Y831*Source!I164</f>
        <v>4.5000000000000005E-2</v>
      </c>
      <c r="CY831">
        <f t="shared" si="204"/>
        <v>4.47</v>
      </c>
      <c r="CZ831">
        <f t="shared" si="205"/>
        <v>4.47</v>
      </c>
      <c r="DA831">
        <f t="shared" si="206"/>
        <v>1</v>
      </c>
      <c r="DB831">
        <v>0</v>
      </c>
    </row>
    <row r="832" spans="1:106" x14ac:dyDescent="0.2">
      <c r="A832">
        <f>ROW(Source!A164)</f>
        <v>164</v>
      </c>
      <c r="B832">
        <v>28925307</v>
      </c>
      <c r="C832">
        <v>28927343</v>
      </c>
      <c r="D832">
        <v>28254716</v>
      </c>
      <c r="E832">
        <v>1</v>
      </c>
      <c r="F832">
        <v>1</v>
      </c>
      <c r="G832">
        <v>1</v>
      </c>
      <c r="H832">
        <v>3</v>
      </c>
      <c r="I832" t="s">
        <v>549</v>
      </c>
      <c r="J832" t="s">
        <v>550</v>
      </c>
      <c r="K832" t="s">
        <v>551</v>
      </c>
      <c r="L832">
        <v>1348</v>
      </c>
      <c r="N832">
        <v>1009</v>
      </c>
      <c r="O832" t="s">
        <v>61</v>
      </c>
      <c r="P832" t="s">
        <v>61</v>
      </c>
      <c r="Q832">
        <v>1000</v>
      </c>
      <c r="W832">
        <v>0</v>
      </c>
      <c r="X832">
        <v>-2063612885</v>
      </c>
      <c r="Y832">
        <v>1.4E-3</v>
      </c>
      <c r="AA832">
        <v>11891.1</v>
      </c>
      <c r="AB832">
        <v>0</v>
      </c>
      <c r="AC832">
        <v>0</v>
      </c>
      <c r="AD832">
        <v>0</v>
      </c>
      <c r="AE832">
        <v>11891.1</v>
      </c>
      <c r="AF832">
        <v>0</v>
      </c>
      <c r="AG832">
        <v>0</v>
      </c>
      <c r="AH832">
        <v>0</v>
      </c>
      <c r="AI832">
        <v>1</v>
      </c>
      <c r="AJ832">
        <v>1</v>
      </c>
      <c r="AK832">
        <v>1</v>
      </c>
      <c r="AL832">
        <v>1</v>
      </c>
      <c r="AN832">
        <v>0</v>
      </c>
      <c r="AO832">
        <v>1</v>
      </c>
      <c r="AP832">
        <v>0</v>
      </c>
      <c r="AQ832">
        <v>0</v>
      </c>
      <c r="AR832">
        <v>0</v>
      </c>
      <c r="AS832" t="s">
        <v>719</v>
      </c>
      <c r="AT832">
        <v>1.4E-3</v>
      </c>
      <c r="AU832" t="s">
        <v>719</v>
      </c>
      <c r="AV832">
        <v>0</v>
      </c>
      <c r="AW832">
        <v>2</v>
      </c>
      <c r="AX832">
        <v>28927353</v>
      </c>
      <c r="AY832">
        <v>1</v>
      </c>
      <c r="AZ832">
        <v>0</v>
      </c>
      <c r="BA832">
        <v>842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0</v>
      </c>
      <c r="BJ832">
        <v>0</v>
      </c>
      <c r="BK832">
        <v>0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0</v>
      </c>
      <c r="BU832">
        <v>0</v>
      </c>
      <c r="BV832">
        <v>0</v>
      </c>
      <c r="BW832">
        <v>0</v>
      </c>
      <c r="CX832">
        <f>Y832*Source!I164</f>
        <v>1.4000000000000001E-4</v>
      </c>
      <c r="CY832">
        <f t="shared" si="204"/>
        <v>11891.1</v>
      </c>
      <c r="CZ832">
        <f t="shared" si="205"/>
        <v>11891.1</v>
      </c>
      <c r="DA832">
        <f t="shared" si="206"/>
        <v>1</v>
      </c>
      <c r="DB832">
        <v>0</v>
      </c>
    </row>
    <row r="833" spans="1:106" x14ac:dyDescent="0.2">
      <c r="A833">
        <f>ROW(Source!A164)</f>
        <v>164</v>
      </c>
      <c r="B833">
        <v>28925307</v>
      </c>
      <c r="C833">
        <v>28927343</v>
      </c>
      <c r="D833">
        <v>28256076</v>
      </c>
      <c r="E833">
        <v>1</v>
      </c>
      <c r="F833">
        <v>1</v>
      </c>
      <c r="G833">
        <v>1</v>
      </c>
      <c r="H833">
        <v>3</v>
      </c>
      <c r="I833" t="s">
        <v>552</v>
      </c>
      <c r="J833" t="s">
        <v>553</v>
      </c>
      <c r="K833" t="s">
        <v>554</v>
      </c>
      <c r="L833">
        <v>1348</v>
      </c>
      <c r="N833">
        <v>1009</v>
      </c>
      <c r="O833" t="s">
        <v>61</v>
      </c>
      <c r="P833" t="s">
        <v>61</v>
      </c>
      <c r="Q833">
        <v>1000</v>
      </c>
      <c r="W833">
        <v>0</v>
      </c>
      <c r="X833">
        <v>-1069540660</v>
      </c>
      <c r="Y833">
        <v>3.3E-3</v>
      </c>
      <c r="AA833">
        <v>15854.58</v>
      </c>
      <c r="AB833">
        <v>0</v>
      </c>
      <c r="AC833">
        <v>0</v>
      </c>
      <c r="AD833">
        <v>0</v>
      </c>
      <c r="AE833">
        <v>15854.58</v>
      </c>
      <c r="AF833">
        <v>0</v>
      </c>
      <c r="AG833">
        <v>0</v>
      </c>
      <c r="AH833">
        <v>0</v>
      </c>
      <c r="AI833">
        <v>1</v>
      </c>
      <c r="AJ833">
        <v>1</v>
      </c>
      <c r="AK833">
        <v>1</v>
      </c>
      <c r="AL833">
        <v>1</v>
      </c>
      <c r="AN833">
        <v>0</v>
      </c>
      <c r="AO833">
        <v>1</v>
      </c>
      <c r="AP833">
        <v>0</v>
      </c>
      <c r="AQ833">
        <v>0</v>
      </c>
      <c r="AR833">
        <v>0</v>
      </c>
      <c r="AS833" t="s">
        <v>719</v>
      </c>
      <c r="AT833">
        <v>3.3E-3</v>
      </c>
      <c r="AU833" t="s">
        <v>719</v>
      </c>
      <c r="AV833">
        <v>0</v>
      </c>
      <c r="AW833">
        <v>2</v>
      </c>
      <c r="AX833">
        <v>28927354</v>
      </c>
      <c r="AY833">
        <v>1</v>
      </c>
      <c r="AZ833">
        <v>0</v>
      </c>
      <c r="BA833">
        <v>843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0</v>
      </c>
      <c r="BI833">
        <v>0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0</v>
      </c>
      <c r="BQ833">
        <v>0</v>
      </c>
      <c r="BR833">
        <v>0</v>
      </c>
      <c r="BS833">
        <v>0</v>
      </c>
      <c r="BT833">
        <v>0</v>
      </c>
      <c r="BU833">
        <v>0</v>
      </c>
      <c r="BV833">
        <v>0</v>
      </c>
      <c r="BW833">
        <v>0</v>
      </c>
      <c r="CX833">
        <f>Y833*Source!I164</f>
        <v>3.3E-4</v>
      </c>
      <c r="CY833">
        <f t="shared" si="204"/>
        <v>15854.58</v>
      </c>
      <c r="CZ833">
        <f t="shared" si="205"/>
        <v>15854.58</v>
      </c>
      <c r="DA833">
        <f t="shared" si="206"/>
        <v>1</v>
      </c>
      <c r="DB833">
        <v>0</v>
      </c>
    </row>
    <row r="834" spans="1:106" x14ac:dyDescent="0.2">
      <c r="A834">
        <f>ROW(Source!A164)</f>
        <v>164</v>
      </c>
      <c r="B834">
        <v>28925307</v>
      </c>
      <c r="C834">
        <v>28927343</v>
      </c>
      <c r="D834">
        <v>28256174</v>
      </c>
      <c r="E834">
        <v>1</v>
      </c>
      <c r="F834">
        <v>1</v>
      </c>
      <c r="G834">
        <v>1</v>
      </c>
      <c r="H834">
        <v>3</v>
      </c>
      <c r="I834" t="s">
        <v>555</v>
      </c>
      <c r="J834" t="s">
        <v>556</v>
      </c>
      <c r="K834" t="s">
        <v>557</v>
      </c>
      <c r="L834">
        <v>1348</v>
      </c>
      <c r="N834">
        <v>1009</v>
      </c>
      <c r="O834" t="s">
        <v>61</v>
      </c>
      <c r="P834" t="s">
        <v>61</v>
      </c>
      <c r="Q834">
        <v>1000</v>
      </c>
      <c r="W834">
        <v>0</v>
      </c>
      <c r="X834">
        <v>628974256</v>
      </c>
      <c r="Y834">
        <v>1.0000000000000001E-5</v>
      </c>
      <c r="AA834">
        <v>7671.42</v>
      </c>
      <c r="AB834">
        <v>0</v>
      </c>
      <c r="AC834">
        <v>0</v>
      </c>
      <c r="AD834">
        <v>0</v>
      </c>
      <c r="AE834">
        <v>7671.42</v>
      </c>
      <c r="AF834">
        <v>0</v>
      </c>
      <c r="AG834">
        <v>0</v>
      </c>
      <c r="AH834">
        <v>0</v>
      </c>
      <c r="AI834">
        <v>1</v>
      </c>
      <c r="AJ834">
        <v>1</v>
      </c>
      <c r="AK834">
        <v>1</v>
      </c>
      <c r="AL834">
        <v>1</v>
      </c>
      <c r="AN834">
        <v>0</v>
      </c>
      <c r="AO834">
        <v>1</v>
      </c>
      <c r="AP834">
        <v>0</v>
      </c>
      <c r="AQ834">
        <v>0</v>
      </c>
      <c r="AR834">
        <v>0</v>
      </c>
      <c r="AS834" t="s">
        <v>719</v>
      </c>
      <c r="AT834">
        <v>1.0000000000000001E-5</v>
      </c>
      <c r="AU834" t="s">
        <v>719</v>
      </c>
      <c r="AV834">
        <v>0</v>
      </c>
      <c r="AW834">
        <v>2</v>
      </c>
      <c r="AX834">
        <v>28927355</v>
      </c>
      <c r="AY834">
        <v>1</v>
      </c>
      <c r="AZ834">
        <v>0</v>
      </c>
      <c r="BA834">
        <v>844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0</v>
      </c>
      <c r="CX834">
        <f>Y834*Source!I164</f>
        <v>1.0000000000000002E-6</v>
      </c>
      <c r="CY834">
        <f t="shared" si="204"/>
        <v>7671.42</v>
      </c>
      <c r="CZ834">
        <f t="shared" si="205"/>
        <v>7671.42</v>
      </c>
      <c r="DA834">
        <f t="shared" si="206"/>
        <v>1</v>
      </c>
      <c r="DB834">
        <v>0</v>
      </c>
    </row>
    <row r="835" spans="1:106" x14ac:dyDescent="0.2">
      <c r="A835">
        <f>ROW(Source!A164)</f>
        <v>164</v>
      </c>
      <c r="B835">
        <v>28925307</v>
      </c>
      <c r="C835">
        <v>28927343</v>
      </c>
      <c r="D835">
        <v>28257159</v>
      </c>
      <c r="E835">
        <v>1</v>
      </c>
      <c r="F835">
        <v>1</v>
      </c>
      <c r="G835">
        <v>1</v>
      </c>
      <c r="H835">
        <v>3</v>
      </c>
      <c r="I835" t="s">
        <v>558</v>
      </c>
      <c r="J835" t="s">
        <v>559</v>
      </c>
      <c r="K835" t="s">
        <v>560</v>
      </c>
      <c r="L835">
        <v>1348</v>
      </c>
      <c r="N835">
        <v>1009</v>
      </c>
      <c r="O835" t="s">
        <v>61</v>
      </c>
      <c r="P835" t="s">
        <v>61</v>
      </c>
      <c r="Q835">
        <v>1000</v>
      </c>
      <c r="W835">
        <v>0</v>
      </c>
      <c r="X835">
        <v>-1850711024</v>
      </c>
      <c r="Y835">
        <v>1E-4</v>
      </c>
      <c r="AA835">
        <v>30728.69</v>
      </c>
      <c r="AB835">
        <v>0</v>
      </c>
      <c r="AC835">
        <v>0</v>
      </c>
      <c r="AD835">
        <v>0</v>
      </c>
      <c r="AE835">
        <v>30728.69</v>
      </c>
      <c r="AF835">
        <v>0</v>
      </c>
      <c r="AG835">
        <v>0</v>
      </c>
      <c r="AH835">
        <v>0</v>
      </c>
      <c r="AI835">
        <v>1</v>
      </c>
      <c r="AJ835">
        <v>1</v>
      </c>
      <c r="AK835">
        <v>1</v>
      </c>
      <c r="AL835">
        <v>1</v>
      </c>
      <c r="AN835">
        <v>0</v>
      </c>
      <c r="AO835">
        <v>1</v>
      </c>
      <c r="AP835">
        <v>0</v>
      </c>
      <c r="AQ835">
        <v>0</v>
      </c>
      <c r="AR835">
        <v>0</v>
      </c>
      <c r="AS835" t="s">
        <v>719</v>
      </c>
      <c r="AT835">
        <v>1E-4</v>
      </c>
      <c r="AU835" t="s">
        <v>719</v>
      </c>
      <c r="AV835">
        <v>0</v>
      </c>
      <c r="AW835">
        <v>2</v>
      </c>
      <c r="AX835">
        <v>28927356</v>
      </c>
      <c r="AY835">
        <v>1</v>
      </c>
      <c r="AZ835">
        <v>0</v>
      </c>
      <c r="BA835">
        <v>845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0</v>
      </c>
      <c r="BI835">
        <v>0</v>
      </c>
      <c r="BJ835">
        <v>0</v>
      </c>
      <c r="BK835">
        <v>0</v>
      </c>
      <c r="BL835">
        <v>0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0</v>
      </c>
      <c r="BU835">
        <v>0</v>
      </c>
      <c r="BV835">
        <v>0</v>
      </c>
      <c r="BW835">
        <v>0</v>
      </c>
      <c r="CX835">
        <f>Y835*Source!I164</f>
        <v>1.0000000000000001E-5</v>
      </c>
      <c r="CY835">
        <f t="shared" si="204"/>
        <v>30728.69</v>
      </c>
      <c r="CZ835">
        <f t="shared" si="205"/>
        <v>30728.69</v>
      </c>
      <c r="DA835">
        <f t="shared" si="206"/>
        <v>1</v>
      </c>
      <c r="DB835">
        <v>0</v>
      </c>
    </row>
    <row r="836" spans="1:106" x14ac:dyDescent="0.2">
      <c r="A836">
        <f>ROW(Source!A164)</f>
        <v>164</v>
      </c>
      <c r="B836">
        <v>28925307</v>
      </c>
      <c r="C836">
        <v>28927343</v>
      </c>
      <c r="D836">
        <v>28278661</v>
      </c>
      <c r="E836">
        <v>1</v>
      </c>
      <c r="F836">
        <v>1</v>
      </c>
      <c r="G836">
        <v>1</v>
      </c>
      <c r="H836">
        <v>3</v>
      </c>
      <c r="I836" t="s">
        <v>561</v>
      </c>
      <c r="J836" t="s">
        <v>562</v>
      </c>
      <c r="K836" t="s">
        <v>563</v>
      </c>
      <c r="L836">
        <v>1302</v>
      </c>
      <c r="N836">
        <v>1003</v>
      </c>
      <c r="O836" t="s">
        <v>564</v>
      </c>
      <c r="P836" t="s">
        <v>564</v>
      </c>
      <c r="Q836">
        <v>10</v>
      </c>
      <c r="W836">
        <v>0</v>
      </c>
      <c r="X836">
        <v>4483628</v>
      </c>
      <c r="Y836">
        <v>1.8700000000000001E-2</v>
      </c>
      <c r="AA836">
        <v>64.47</v>
      </c>
      <c r="AB836">
        <v>0</v>
      </c>
      <c r="AC836">
        <v>0</v>
      </c>
      <c r="AD836">
        <v>0</v>
      </c>
      <c r="AE836">
        <v>64.47</v>
      </c>
      <c r="AF836">
        <v>0</v>
      </c>
      <c r="AG836">
        <v>0</v>
      </c>
      <c r="AH836">
        <v>0</v>
      </c>
      <c r="AI836">
        <v>1</v>
      </c>
      <c r="AJ836">
        <v>1</v>
      </c>
      <c r="AK836">
        <v>1</v>
      </c>
      <c r="AL836">
        <v>1</v>
      </c>
      <c r="AN836">
        <v>0</v>
      </c>
      <c r="AO836">
        <v>1</v>
      </c>
      <c r="AP836">
        <v>0</v>
      </c>
      <c r="AQ836">
        <v>0</v>
      </c>
      <c r="AR836">
        <v>0</v>
      </c>
      <c r="AS836" t="s">
        <v>719</v>
      </c>
      <c r="AT836">
        <v>1.8700000000000001E-2</v>
      </c>
      <c r="AU836" t="s">
        <v>719</v>
      </c>
      <c r="AV836">
        <v>0</v>
      </c>
      <c r="AW836">
        <v>2</v>
      </c>
      <c r="AX836">
        <v>28927358</v>
      </c>
      <c r="AY836">
        <v>1</v>
      </c>
      <c r="AZ836">
        <v>0</v>
      </c>
      <c r="BA836">
        <v>847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0</v>
      </c>
      <c r="BK836">
        <v>0</v>
      </c>
      <c r="BL836">
        <v>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CX836">
        <f>Y836*Source!I164</f>
        <v>1.8700000000000001E-3</v>
      </c>
      <c r="CY836">
        <f t="shared" si="204"/>
        <v>64.47</v>
      </c>
      <c r="CZ836">
        <f t="shared" si="205"/>
        <v>64.47</v>
      </c>
      <c r="DA836">
        <f t="shared" si="206"/>
        <v>1</v>
      </c>
      <c r="DB836">
        <v>0</v>
      </c>
    </row>
    <row r="837" spans="1:106" x14ac:dyDescent="0.2">
      <c r="A837">
        <f>ROW(Source!A164)</f>
        <v>164</v>
      </c>
      <c r="B837">
        <v>28925307</v>
      </c>
      <c r="C837">
        <v>28927343</v>
      </c>
      <c r="D837">
        <v>28279020</v>
      </c>
      <c r="E837">
        <v>1</v>
      </c>
      <c r="F837">
        <v>1</v>
      </c>
      <c r="G837">
        <v>1</v>
      </c>
      <c r="H837">
        <v>3</v>
      </c>
      <c r="I837" t="s">
        <v>565</v>
      </c>
      <c r="J837" t="s">
        <v>566</v>
      </c>
      <c r="K837" t="s">
        <v>567</v>
      </c>
      <c r="L837">
        <v>1348</v>
      </c>
      <c r="N837">
        <v>1009</v>
      </c>
      <c r="O837" t="s">
        <v>61</v>
      </c>
      <c r="P837" t="s">
        <v>61</v>
      </c>
      <c r="Q837">
        <v>1000</v>
      </c>
      <c r="W837">
        <v>0</v>
      </c>
      <c r="X837">
        <v>-936363311</v>
      </c>
      <c r="Y837">
        <v>3.0000000000000001E-5</v>
      </c>
      <c r="AA837">
        <v>4751.12</v>
      </c>
      <c r="AB837">
        <v>0</v>
      </c>
      <c r="AC837">
        <v>0</v>
      </c>
      <c r="AD837">
        <v>0</v>
      </c>
      <c r="AE837">
        <v>4751.12</v>
      </c>
      <c r="AF837">
        <v>0</v>
      </c>
      <c r="AG837">
        <v>0</v>
      </c>
      <c r="AH837">
        <v>0</v>
      </c>
      <c r="AI837">
        <v>1</v>
      </c>
      <c r="AJ837">
        <v>1</v>
      </c>
      <c r="AK837">
        <v>1</v>
      </c>
      <c r="AL837">
        <v>1</v>
      </c>
      <c r="AN837">
        <v>0</v>
      </c>
      <c r="AO837">
        <v>1</v>
      </c>
      <c r="AP837">
        <v>0</v>
      </c>
      <c r="AQ837">
        <v>0</v>
      </c>
      <c r="AR837">
        <v>0</v>
      </c>
      <c r="AS837" t="s">
        <v>719</v>
      </c>
      <c r="AT837">
        <v>3.0000000000000001E-5</v>
      </c>
      <c r="AU837" t="s">
        <v>719</v>
      </c>
      <c r="AV837">
        <v>0</v>
      </c>
      <c r="AW837">
        <v>2</v>
      </c>
      <c r="AX837">
        <v>28927359</v>
      </c>
      <c r="AY837">
        <v>1</v>
      </c>
      <c r="AZ837">
        <v>0</v>
      </c>
      <c r="BA837">
        <v>848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0</v>
      </c>
      <c r="BI837">
        <v>0</v>
      </c>
      <c r="BJ837">
        <v>0</v>
      </c>
      <c r="BK837">
        <v>0</v>
      </c>
      <c r="BL837">
        <v>0</v>
      </c>
      <c r="BM837">
        <v>0</v>
      </c>
      <c r="BN837">
        <v>0</v>
      </c>
      <c r="BO837">
        <v>0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0</v>
      </c>
      <c r="CX837">
        <f>Y837*Source!I164</f>
        <v>3.0000000000000001E-6</v>
      </c>
      <c r="CY837">
        <f t="shared" si="204"/>
        <v>4751.12</v>
      </c>
      <c r="CZ837">
        <f t="shared" si="205"/>
        <v>4751.12</v>
      </c>
      <c r="DA837">
        <f t="shared" si="206"/>
        <v>1</v>
      </c>
      <c r="DB837">
        <v>0</v>
      </c>
    </row>
    <row r="838" spans="1:106" x14ac:dyDescent="0.2">
      <c r="A838">
        <f>ROW(Source!A164)</f>
        <v>164</v>
      </c>
      <c r="B838">
        <v>28925307</v>
      </c>
      <c r="C838">
        <v>28927343</v>
      </c>
      <c r="D838">
        <v>28279781</v>
      </c>
      <c r="E838">
        <v>1</v>
      </c>
      <c r="F838">
        <v>1</v>
      </c>
      <c r="G838">
        <v>1</v>
      </c>
      <c r="H838">
        <v>3</v>
      </c>
      <c r="I838" t="s">
        <v>568</v>
      </c>
      <c r="J838" t="s">
        <v>569</v>
      </c>
      <c r="K838" t="s">
        <v>570</v>
      </c>
      <c r="L838">
        <v>1348</v>
      </c>
      <c r="N838">
        <v>1009</v>
      </c>
      <c r="O838" t="s">
        <v>61</v>
      </c>
      <c r="P838" t="s">
        <v>61</v>
      </c>
      <c r="Q838">
        <v>1000</v>
      </c>
      <c r="W838">
        <v>0</v>
      </c>
      <c r="X838">
        <v>1261042718</v>
      </c>
      <c r="Y838">
        <v>1.9400000000000001E-3</v>
      </c>
      <c r="AA838">
        <v>6246.56</v>
      </c>
      <c r="AB838">
        <v>0</v>
      </c>
      <c r="AC838">
        <v>0</v>
      </c>
      <c r="AD838">
        <v>0</v>
      </c>
      <c r="AE838">
        <v>6246.56</v>
      </c>
      <c r="AF838">
        <v>0</v>
      </c>
      <c r="AG838">
        <v>0</v>
      </c>
      <c r="AH838">
        <v>0</v>
      </c>
      <c r="AI838">
        <v>1</v>
      </c>
      <c r="AJ838">
        <v>1</v>
      </c>
      <c r="AK838">
        <v>1</v>
      </c>
      <c r="AL838">
        <v>1</v>
      </c>
      <c r="AN838">
        <v>0</v>
      </c>
      <c r="AO838">
        <v>1</v>
      </c>
      <c r="AP838">
        <v>0</v>
      </c>
      <c r="AQ838">
        <v>0</v>
      </c>
      <c r="AR838">
        <v>0</v>
      </c>
      <c r="AS838" t="s">
        <v>719</v>
      </c>
      <c r="AT838">
        <v>1.9400000000000001E-3</v>
      </c>
      <c r="AU838" t="s">
        <v>719</v>
      </c>
      <c r="AV838">
        <v>0</v>
      </c>
      <c r="AW838">
        <v>2</v>
      </c>
      <c r="AX838">
        <v>28927360</v>
      </c>
      <c r="AY838">
        <v>1</v>
      </c>
      <c r="AZ838">
        <v>0</v>
      </c>
      <c r="BA838">
        <v>849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0</v>
      </c>
      <c r="BK838">
        <v>0</v>
      </c>
      <c r="BL838">
        <v>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CX838">
        <f>Y838*Source!I164</f>
        <v>1.9400000000000003E-4</v>
      </c>
      <c r="CY838">
        <f t="shared" si="204"/>
        <v>6246.56</v>
      </c>
      <c r="CZ838">
        <f t="shared" si="205"/>
        <v>6246.56</v>
      </c>
      <c r="DA838">
        <f t="shared" si="206"/>
        <v>1</v>
      </c>
      <c r="DB838">
        <v>0</v>
      </c>
    </row>
    <row r="839" spans="1:106" x14ac:dyDescent="0.2">
      <c r="A839">
        <f>ROW(Source!A164)</f>
        <v>164</v>
      </c>
      <c r="B839">
        <v>28925307</v>
      </c>
      <c r="C839">
        <v>28927343</v>
      </c>
      <c r="D839">
        <v>28291530</v>
      </c>
      <c r="E839">
        <v>1</v>
      </c>
      <c r="F839">
        <v>1</v>
      </c>
      <c r="G839">
        <v>1</v>
      </c>
      <c r="H839">
        <v>3</v>
      </c>
      <c r="I839" t="s">
        <v>571</v>
      </c>
      <c r="J839" t="s">
        <v>572</v>
      </c>
      <c r="K839" t="s">
        <v>573</v>
      </c>
      <c r="L839">
        <v>1348</v>
      </c>
      <c r="N839">
        <v>1009</v>
      </c>
      <c r="O839" t="s">
        <v>61</v>
      </c>
      <c r="P839" t="s">
        <v>61</v>
      </c>
      <c r="Q839">
        <v>1000</v>
      </c>
      <c r="W839">
        <v>0</v>
      </c>
      <c r="X839">
        <v>1741082987</v>
      </c>
      <c r="Y839">
        <v>3.1E-4</v>
      </c>
      <c r="AA839">
        <v>12560.85</v>
      </c>
      <c r="AB839">
        <v>0</v>
      </c>
      <c r="AC839">
        <v>0</v>
      </c>
      <c r="AD839">
        <v>0</v>
      </c>
      <c r="AE839">
        <v>12560.85</v>
      </c>
      <c r="AF839">
        <v>0</v>
      </c>
      <c r="AG839">
        <v>0</v>
      </c>
      <c r="AH839">
        <v>0</v>
      </c>
      <c r="AI839">
        <v>1</v>
      </c>
      <c r="AJ839">
        <v>1</v>
      </c>
      <c r="AK839">
        <v>1</v>
      </c>
      <c r="AL839">
        <v>1</v>
      </c>
      <c r="AN839">
        <v>0</v>
      </c>
      <c r="AO839">
        <v>1</v>
      </c>
      <c r="AP839">
        <v>0</v>
      </c>
      <c r="AQ839">
        <v>0</v>
      </c>
      <c r="AR839">
        <v>0</v>
      </c>
      <c r="AS839" t="s">
        <v>719</v>
      </c>
      <c r="AT839">
        <v>3.1E-4</v>
      </c>
      <c r="AU839" t="s">
        <v>719</v>
      </c>
      <c r="AV839">
        <v>0</v>
      </c>
      <c r="AW839">
        <v>2</v>
      </c>
      <c r="AX839">
        <v>28927361</v>
      </c>
      <c r="AY839">
        <v>1</v>
      </c>
      <c r="AZ839">
        <v>0</v>
      </c>
      <c r="BA839">
        <v>850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0</v>
      </c>
      <c r="BJ839">
        <v>0</v>
      </c>
      <c r="BK839">
        <v>0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CX839">
        <f>Y839*Source!I164</f>
        <v>3.1000000000000001E-5</v>
      </c>
      <c r="CY839">
        <f t="shared" si="204"/>
        <v>12560.85</v>
      </c>
      <c r="CZ839">
        <f t="shared" si="205"/>
        <v>12560.85</v>
      </c>
      <c r="DA839">
        <f t="shared" si="206"/>
        <v>1</v>
      </c>
      <c r="DB839">
        <v>0</v>
      </c>
    </row>
    <row r="840" spans="1:106" x14ac:dyDescent="0.2">
      <c r="A840">
        <f>ROW(Source!A164)</f>
        <v>164</v>
      </c>
      <c r="B840">
        <v>28925307</v>
      </c>
      <c r="C840">
        <v>28927343</v>
      </c>
      <c r="D840">
        <v>28292790</v>
      </c>
      <c r="E840">
        <v>1</v>
      </c>
      <c r="F840">
        <v>1</v>
      </c>
      <c r="G840">
        <v>1</v>
      </c>
      <c r="H840">
        <v>3</v>
      </c>
      <c r="I840" t="s">
        <v>574</v>
      </c>
      <c r="J840" t="s">
        <v>575</v>
      </c>
      <c r="K840" t="s">
        <v>576</v>
      </c>
      <c r="L840">
        <v>1348</v>
      </c>
      <c r="N840">
        <v>1009</v>
      </c>
      <c r="O840" t="s">
        <v>61</v>
      </c>
      <c r="P840" t="s">
        <v>61</v>
      </c>
      <c r="Q840">
        <v>1000</v>
      </c>
      <c r="W840">
        <v>0</v>
      </c>
      <c r="X840">
        <v>-296986458</v>
      </c>
      <c r="Y840">
        <v>5.9999999999999995E-4</v>
      </c>
      <c r="AA840">
        <v>11149.43</v>
      </c>
      <c r="AB840">
        <v>0</v>
      </c>
      <c r="AC840">
        <v>0</v>
      </c>
      <c r="AD840">
        <v>0</v>
      </c>
      <c r="AE840">
        <v>11149.43</v>
      </c>
      <c r="AF840">
        <v>0</v>
      </c>
      <c r="AG840">
        <v>0</v>
      </c>
      <c r="AH840">
        <v>0</v>
      </c>
      <c r="AI840">
        <v>1</v>
      </c>
      <c r="AJ840">
        <v>1</v>
      </c>
      <c r="AK840">
        <v>1</v>
      </c>
      <c r="AL840">
        <v>1</v>
      </c>
      <c r="AN840">
        <v>0</v>
      </c>
      <c r="AO840">
        <v>1</v>
      </c>
      <c r="AP840">
        <v>0</v>
      </c>
      <c r="AQ840">
        <v>0</v>
      </c>
      <c r="AR840">
        <v>0</v>
      </c>
      <c r="AS840" t="s">
        <v>719</v>
      </c>
      <c r="AT840">
        <v>5.9999999999999995E-4</v>
      </c>
      <c r="AU840" t="s">
        <v>719</v>
      </c>
      <c r="AV840">
        <v>0</v>
      </c>
      <c r="AW840">
        <v>2</v>
      </c>
      <c r="AX840">
        <v>28927362</v>
      </c>
      <c r="AY840">
        <v>1</v>
      </c>
      <c r="AZ840">
        <v>0</v>
      </c>
      <c r="BA840">
        <v>851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CX840">
        <f>Y840*Source!I164</f>
        <v>5.9999999999999995E-5</v>
      </c>
      <c r="CY840">
        <f t="shared" si="204"/>
        <v>11149.43</v>
      </c>
      <c r="CZ840">
        <f t="shared" si="205"/>
        <v>11149.43</v>
      </c>
      <c r="DA840">
        <f t="shared" si="206"/>
        <v>1</v>
      </c>
      <c r="DB840">
        <v>0</v>
      </c>
    </row>
    <row r="841" spans="1:106" x14ac:dyDescent="0.2">
      <c r="A841">
        <f>ROW(Source!A165)</f>
        <v>165</v>
      </c>
      <c r="B841">
        <v>28925308</v>
      </c>
      <c r="C841">
        <v>28927343</v>
      </c>
      <c r="D841">
        <v>28419887</v>
      </c>
      <c r="E841">
        <v>1</v>
      </c>
      <c r="F841">
        <v>1</v>
      </c>
      <c r="G841">
        <v>1</v>
      </c>
      <c r="H841">
        <v>1</v>
      </c>
      <c r="I841" t="s">
        <v>463</v>
      </c>
      <c r="J841" t="s">
        <v>719</v>
      </c>
      <c r="K841" t="s">
        <v>464</v>
      </c>
      <c r="L841">
        <v>1191</v>
      </c>
      <c r="N841">
        <v>1013</v>
      </c>
      <c r="O841" t="s">
        <v>360</v>
      </c>
      <c r="P841" t="s">
        <v>360</v>
      </c>
      <c r="Q841">
        <v>1</v>
      </c>
      <c r="W841">
        <v>0</v>
      </c>
      <c r="X841">
        <v>1777410698</v>
      </c>
      <c r="Y841">
        <v>70.090199999999982</v>
      </c>
      <c r="AA841">
        <v>0</v>
      </c>
      <c r="AB841">
        <v>0</v>
      </c>
      <c r="AC841">
        <v>0</v>
      </c>
      <c r="AD841">
        <v>141.24</v>
      </c>
      <c r="AE841">
        <v>0</v>
      </c>
      <c r="AF841">
        <v>0</v>
      </c>
      <c r="AG841">
        <v>0</v>
      </c>
      <c r="AH841">
        <v>7.61</v>
      </c>
      <c r="AI841">
        <v>1</v>
      </c>
      <c r="AJ841">
        <v>1</v>
      </c>
      <c r="AK841">
        <v>1</v>
      </c>
      <c r="AL841">
        <v>18.559999999999999</v>
      </c>
      <c r="AN841">
        <v>0</v>
      </c>
      <c r="AO841">
        <v>1</v>
      </c>
      <c r="AP841">
        <v>1</v>
      </c>
      <c r="AQ841">
        <v>0</v>
      </c>
      <c r="AR841">
        <v>0</v>
      </c>
      <c r="AS841" t="s">
        <v>719</v>
      </c>
      <c r="AT841">
        <v>50.79</v>
      </c>
      <c r="AU841" t="s">
        <v>141</v>
      </c>
      <c r="AV841">
        <v>1</v>
      </c>
      <c r="AW841">
        <v>2</v>
      </c>
      <c r="AX841">
        <v>28927344</v>
      </c>
      <c r="AY841">
        <v>1</v>
      </c>
      <c r="AZ841">
        <v>0</v>
      </c>
      <c r="BA841">
        <v>852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CX841">
        <f>Y841*Source!I165</f>
        <v>7.0090199999999987</v>
      </c>
      <c r="CY841">
        <f>AD841</f>
        <v>141.24</v>
      </c>
      <c r="CZ841">
        <f>AH841</f>
        <v>7.61</v>
      </c>
      <c r="DA841">
        <f>AL841</f>
        <v>18.559999999999999</v>
      </c>
      <c r="DB841">
        <v>0</v>
      </c>
    </row>
    <row r="842" spans="1:106" x14ac:dyDescent="0.2">
      <c r="A842">
        <f>ROW(Source!A165)</f>
        <v>165</v>
      </c>
      <c r="B842">
        <v>28925308</v>
      </c>
      <c r="C842">
        <v>28927343</v>
      </c>
      <c r="D842">
        <v>28419515</v>
      </c>
      <c r="E842">
        <v>1</v>
      </c>
      <c r="F842">
        <v>1</v>
      </c>
      <c r="G842">
        <v>1</v>
      </c>
      <c r="H842">
        <v>1</v>
      </c>
      <c r="I842" t="s">
        <v>361</v>
      </c>
      <c r="J842" t="s">
        <v>719</v>
      </c>
      <c r="K842" t="s">
        <v>362</v>
      </c>
      <c r="L842">
        <v>1191</v>
      </c>
      <c r="N842">
        <v>1013</v>
      </c>
      <c r="O842" t="s">
        <v>360</v>
      </c>
      <c r="P842" t="s">
        <v>360</v>
      </c>
      <c r="Q842">
        <v>1</v>
      </c>
      <c r="W842">
        <v>0</v>
      </c>
      <c r="X842">
        <v>-383101862</v>
      </c>
      <c r="Y842">
        <v>0.31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1</v>
      </c>
      <c r="AJ842">
        <v>1</v>
      </c>
      <c r="AK842">
        <v>18.559999999999999</v>
      </c>
      <c r="AL842">
        <v>1</v>
      </c>
      <c r="AN842">
        <v>0</v>
      </c>
      <c r="AO842">
        <v>1</v>
      </c>
      <c r="AP842">
        <v>0</v>
      </c>
      <c r="AQ842">
        <v>0</v>
      </c>
      <c r="AR842">
        <v>0</v>
      </c>
      <c r="AS842" t="s">
        <v>719</v>
      </c>
      <c r="AT842">
        <v>0.31</v>
      </c>
      <c r="AU842" t="s">
        <v>719</v>
      </c>
      <c r="AV842">
        <v>2</v>
      </c>
      <c r="AW842">
        <v>2</v>
      </c>
      <c r="AX842">
        <v>28927345</v>
      </c>
      <c r="AY842">
        <v>1</v>
      </c>
      <c r="AZ842">
        <v>2048</v>
      </c>
      <c r="BA842">
        <v>853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0</v>
      </c>
      <c r="BK842">
        <v>0</v>
      </c>
      <c r="BL842">
        <v>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0</v>
      </c>
      <c r="BU842">
        <v>0</v>
      </c>
      <c r="BV842">
        <v>0</v>
      </c>
      <c r="BW842">
        <v>0</v>
      </c>
      <c r="CX842">
        <f>Y842*Source!I165</f>
        <v>3.1E-2</v>
      </c>
      <c r="CY842">
        <f>AD842</f>
        <v>0</v>
      </c>
      <c r="CZ842">
        <f>AH842</f>
        <v>0</v>
      </c>
      <c r="DA842">
        <f>AL842</f>
        <v>1</v>
      </c>
      <c r="DB842">
        <v>0</v>
      </c>
    </row>
    <row r="843" spans="1:106" x14ac:dyDescent="0.2">
      <c r="A843">
        <f>ROW(Source!A165)</f>
        <v>165</v>
      </c>
      <c r="B843">
        <v>28925308</v>
      </c>
      <c r="C843">
        <v>28927343</v>
      </c>
      <c r="D843">
        <v>28336675</v>
      </c>
      <c r="E843">
        <v>1</v>
      </c>
      <c r="F843">
        <v>1</v>
      </c>
      <c r="G843">
        <v>1</v>
      </c>
      <c r="H843">
        <v>2</v>
      </c>
      <c r="I843" t="s">
        <v>540</v>
      </c>
      <c r="J843" t="s">
        <v>541</v>
      </c>
      <c r="K843" t="s">
        <v>542</v>
      </c>
      <c r="L843">
        <v>1368</v>
      </c>
      <c r="N843">
        <v>1011</v>
      </c>
      <c r="O843" t="s">
        <v>366</v>
      </c>
      <c r="P843" t="s">
        <v>366</v>
      </c>
      <c r="Q843">
        <v>1</v>
      </c>
      <c r="W843">
        <v>0</v>
      </c>
      <c r="X843">
        <v>903590057</v>
      </c>
      <c r="Y843">
        <v>0.18</v>
      </c>
      <c r="AA843">
        <v>0</v>
      </c>
      <c r="AB843">
        <v>868.33</v>
      </c>
      <c r="AC843">
        <v>219.75</v>
      </c>
      <c r="AD843">
        <v>0</v>
      </c>
      <c r="AE843">
        <v>0</v>
      </c>
      <c r="AF843">
        <v>112.77</v>
      </c>
      <c r="AG843">
        <v>11.84</v>
      </c>
      <c r="AH843">
        <v>0</v>
      </c>
      <c r="AI843">
        <v>1</v>
      </c>
      <c r="AJ843">
        <v>7.7</v>
      </c>
      <c r="AK843">
        <v>18.559999999999999</v>
      </c>
      <c r="AL843">
        <v>1</v>
      </c>
      <c r="AN843">
        <v>0</v>
      </c>
      <c r="AO843">
        <v>1</v>
      </c>
      <c r="AP843">
        <v>1</v>
      </c>
      <c r="AQ843">
        <v>0</v>
      </c>
      <c r="AR843">
        <v>0</v>
      </c>
      <c r="AS843" t="s">
        <v>719</v>
      </c>
      <c r="AT843">
        <v>0.12</v>
      </c>
      <c r="AU843" t="s">
        <v>140</v>
      </c>
      <c r="AV843">
        <v>0</v>
      </c>
      <c r="AW843">
        <v>2</v>
      </c>
      <c r="AX843">
        <v>28927346</v>
      </c>
      <c r="AY843">
        <v>1</v>
      </c>
      <c r="AZ843">
        <v>0</v>
      </c>
      <c r="BA843">
        <v>854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0</v>
      </c>
      <c r="BJ843">
        <v>0</v>
      </c>
      <c r="BK843">
        <v>0</v>
      </c>
      <c r="BL843">
        <v>0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CX843">
        <f>Y843*Source!I165</f>
        <v>1.7999999999999999E-2</v>
      </c>
      <c r="CY843">
        <f>AB843</f>
        <v>868.33</v>
      </c>
      <c r="CZ843">
        <f>AF843</f>
        <v>112.77</v>
      </c>
      <c r="DA843">
        <f>AJ843</f>
        <v>7.7</v>
      </c>
      <c r="DB843">
        <v>0</v>
      </c>
    </row>
    <row r="844" spans="1:106" x14ac:dyDescent="0.2">
      <c r="A844">
        <f>ROW(Source!A165)</f>
        <v>165</v>
      </c>
      <c r="B844">
        <v>28925308</v>
      </c>
      <c r="C844">
        <v>28927343</v>
      </c>
      <c r="D844">
        <v>28336862</v>
      </c>
      <c r="E844">
        <v>1</v>
      </c>
      <c r="F844">
        <v>1</v>
      </c>
      <c r="G844">
        <v>1</v>
      </c>
      <c r="H844">
        <v>2</v>
      </c>
      <c r="I844" t="s">
        <v>482</v>
      </c>
      <c r="J844" t="s">
        <v>483</v>
      </c>
      <c r="K844" t="s">
        <v>484</v>
      </c>
      <c r="L844">
        <v>1368</v>
      </c>
      <c r="N844">
        <v>1011</v>
      </c>
      <c r="O844" t="s">
        <v>366</v>
      </c>
      <c r="P844" t="s">
        <v>366</v>
      </c>
      <c r="Q844">
        <v>1</v>
      </c>
      <c r="W844">
        <v>0</v>
      </c>
      <c r="X844">
        <v>-1684488578</v>
      </c>
      <c r="Y844">
        <v>15.795</v>
      </c>
      <c r="AA844">
        <v>0</v>
      </c>
      <c r="AB844">
        <v>53.82</v>
      </c>
      <c r="AC844">
        <v>0</v>
      </c>
      <c r="AD844">
        <v>0</v>
      </c>
      <c r="AE844">
        <v>0</v>
      </c>
      <c r="AF844">
        <v>6.99</v>
      </c>
      <c r="AG844">
        <v>0</v>
      </c>
      <c r="AH844">
        <v>0</v>
      </c>
      <c r="AI844">
        <v>1</v>
      </c>
      <c r="AJ844">
        <v>7.7</v>
      </c>
      <c r="AK844">
        <v>18.559999999999999</v>
      </c>
      <c r="AL844">
        <v>1</v>
      </c>
      <c r="AN844">
        <v>0</v>
      </c>
      <c r="AO844">
        <v>1</v>
      </c>
      <c r="AP844">
        <v>1</v>
      </c>
      <c r="AQ844">
        <v>0</v>
      </c>
      <c r="AR844">
        <v>0</v>
      </c>
      <c r="AS844" t="s">
        <v>719</v>
      </c>
      <c r="AT844">
        <v>10.53</v>
      </c>
      <c r="AU844" t="s">
        <v>140</v>
      </c>
      <c r="AV844">
        <v>0</v>
      </c>
      <c r="AW844">
        <v>2</v>
      </c>
      <c r="AX844">
        <v>28927347</v>
      </c>
      <c r="AY844">
        <v>1</v>
      </c>
      <c r="AZ844">
        <v>0</v>
      </c>
      <c r="BA844">
        <v>855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0</v>
      </c>
      <c r="BK844">
        <v>0</v>
      </c>
      <c r="BL844">
        <v>0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CX844">
        <f>Y844*Source!I165</f>
        <v>1.5795000000000001</v>
      </c>
      <c r="CY844">
        <f>AB844</f>
        <v>53.82</v>
      </c>
      <c r="CZ844">
        <f>AF844</f>
        <v>6.99</v>
      </c>
      <c r="DA844">
        <f>AJ844</f>
        <v>7.7</v>
      </c>
      <c r="DB844">
        <v>0</v>
      </c>
    </row>
    <row r="845" spans="1:106" x14ac:dyDescent="0.2">
      <c r="A845">
        <f>ROW(Source!A165)</f>
        <v>165</v>
      </c>
      <c r="B845">
        <v>28925308</v>
      </c>
      <c r="C845">
        <v>28927343</v>
      </c>
      <c r="D845">
        <v>28337840</v>
      </c>
      <c r="E845">
        <v>1</v>
      </c>
      <c r="F845">
        <v>1</v>
      </c>
      <c r="G845">
        <v>1</v>
      </c>
      <c r="H845">
        <v>2</v>
      </c>
      <c r="I845" t="s">
        <v>465</v>
      </c>
      <c r="J845" t="s">
        <v>466</v>
      </c>
      <c r="K845" t="s">
        <v>467</v>
      </c>
      <c r="L845">
        <v>1368</v>
      </c>
      <c r="N845">
        <v>1011</v>
      </c>
      <c r="O845" t="s">
        <v>366</v>
      </c>
      <c r="P845" t="s">
        <v>366</v>
      </c>
      <c r="Q845">
        <v>1</v>
      </c>
      <c r="W845">
        <v>0</v>
      </c>
      <c r="X845">
        <v>1171957361</v>
      </c>
      <c r="Y845">
        <v>0.28499999999999998</v>
      </c>
      <c r="AA845">
        <v>0</v>
      </c>
      <c r="AB845">
        <v>668.28</v>
      </c>
      <c r="AC845">
        <v>188.01</v>
      </c>
      <c r="AD845">
        <v>0</v>
      </c>
      <c r="AE845">
        <v>0</v>
      </c>
      <c r="AF845">
        <v>86.79</v>
      </c>
      <c r="AG845">
        <v>10.130000000000001</v>
      </c>
      <c r="AH845">
        <v>0</v>
      </c>
      <c r="AI845">
        <v>1</v>
      </c>
      <c r="AJ845">
        <v>7.7</v>
      </c>
      <c r="AK845">
        <v>18.559999999999999</v>
      </c>
      <c r="AL845">
        <v>1</v>
      </c>
      <c r="AN845">
        <v>0</v>
      </c>
      <c r="AO845">
        <v>1</v>
      </c>
      <c r="AP845">
        <v>1</v>
      </c>
      <c r="AQ845">
        <v>0</v>
      </c>
      <c r="AR845">
        <v>0</v>
      </c>
      <c r="AS845" t="s">
        <v>719</v>
      </c>
      <c r="AT845">
        <v>0.19</v>
      </c>
      <c r="AU845" t="s">
        <v>140</v>
      </c>
      <c r="AV845">
        <v>0</v>
      </c>
      <c r="AW845">
        <v>2</v>
      </c>
      <c r="AX845">
        <v>28927348</v>
      </c>
      <c r="AY845">
        <v>1</v>
      </c>
      <c r="AZ845">
        <v>0</v>
      </c>
      <c r="BA845">
        <v>856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CX845">
        <f>Y845*Source!I165</f>
        <v>2.8499999999999998E-2</v>
      </c>
      <c r="CY845">
        <f>AB845</f>
        <v>668.28</v>
      </c>
      <c r="CZ845">
        <f>AF845</f>
        <v>86.79</v>
      </c>
      <c r="DA845">
        <f>AJ845</f>
        <v>7.7</v>
      </c>
      <c r="DB845">
        <v>0</v>
      </c>
    </row>
    <row r="846" spans="1:106" x14ac:dyDescent="0.2">
      <c r="A846">
        <f>ROW(Source!A165)</f>
        <v>165</v>
      </c>
      <c r="B846">
        <v>28925308</v>
      </c>
      <c r="C846">
        <v>28927343</v>
      </c>
      <c r="D846">
        <v>28338048</v>
      </c>
      <c r="E846">
        <v>1</v>
      </c>
      <c r="F846">
        <v>1</v>
      </c>
      <c r="G846">
        <v>1</v>
      </c>
      <c r="H846">
        <v>2</v>
      </c>
      <c r="I846" t="s">
        <v>543</v>
      </c>
      <c r="J846" t="s">
        <v>544</v>
      </c>
      <c r="K846" t="s">
        <v>545</v>
      </c>
      <c r="L846">
        <v>1368</v>
      </c>
      <c r="N846">
        <v>1011</v>
      </c>
      <c r="O846" t="s">
        <v>366</v>
      </c>
      <c r="P846" t="s">
        <v>366</v>
      </c>
      <c r="Q846">
        <v>1</v>
      </c>
      <c r="W846">
        <v>0</v>
      </c>
      <c r="X846">
        <v>-1135352110</v>
      </c>
      <c r="Y846">
        <v>2.79</v>
      </c>
      <c r="AA846">
        <v>0</v>
      </c>
      <c r="AB846">
        <v>9.24</v>
      </c>
      <c r="AC846">
        <v>0</v>
      </c>
      <c r="AD846">
        <v>0</v>
      </c>
      <c r="AE846">
        <v>0</v>
      </c>
      <c r="AF846">
        <v>1.2</v>
      </c>
      <c r="AG846">
        <v>0</v>
      </c>
      <c r="AH846">
        <v>0</v>
      </c>
      <c r="AI846">
        <v>1</v>
      </c>
      <c r="AJ846">
        <v>7.7</v>
      </c>
      <c r="AK846">
        <v>18.559999999999999</v>
      </c>
      <c r="AL846">
        <v>1</v>
      </c>
      <c r="AN846">
        <v>0</v>
      </c>
      <c r="AO846">
        <v>1</v>
      </c>
      <c r="AP846">
        <v>1</v>
      </c>
      <c r="AQ846">
        <v>0</v>
      </c>
      <c r="AR846">
        <v>0</v>
      </c>
      <c r="AS846" t="s">
        <v>719</v>
      </c>
      <c r="AT846">
        <v>1.86</v>
      </c>
      <c r="AU846" t="s">
        <v>140</v>
      </c>
      <c r="AV846">
        <v>0</v>
      </c>
      <c r="AW846">
        <v>2</v>
      </c>
      <c r="AX846">
        <v>28927349</v>
      </c>
      <c r="AY846">
        <v>1</v>
      </c>
      <c r="AZ846">
        <v>0</v>
      </c>
      <c r="BA846">
        <v>857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0</v>
      </c>
      <c r="BK846">
        <v>0</v>
      </c>
      <c r="BL846">
        <v>0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CX846">
        <f>Y846*Source!I165</f>
        <v>0.27900000000000003</v>
      </c>
      <c r="CY846">
        <f>AB846</f>
        <v>9.24</v>
      </c>
      <c r="CZ846">
        <f>AF846</f>
        <v>1.2</v>
      </c>
      <c r="DA846">
        <f>AJ846</f>
        <v>7.7</v>
      </c>
      <c r="DB846">
        <v>0</v>
      </c>
    </row>
    <row r="847" spans="1:106" x14ac:dyDescent="0.2">
      <c r="A847">
        <f>ROW(Source!A165)</f>
        <v>165</v>
      </c>
      <c r="B847">
        <v>28925308</v>
      </c>
      <c r="C847">
        <v>28927343</v>
      </c>
      <c r="D847">
        <v>28338115</v>
      </c>
      <c r="E847">
        <v>1</v>
      </c>
      <c r="F847">
        <v>1</v>
      </c>
      <c r="G847">
        <v>1</v>
      </c>
      <c r="H847">
        <v>2</v>
      </c>
      <c r="I847" t="s">
        <v>546</v>
      </c>
      <c r="J847" t="s">
        <v>547</v>
      </c>
      <c r="K847" t="s">
        <v>548</v>
      </c>
      <c r="L847">
        <v>1368</v>
      </c>
      <c r="N847">
        <v>1011</v>
      </c>
      <c r="O847" t="s">
        <v>366</v>
      </c>
      <c r="P847" t="s">
        <v>366</v>
      </c>
      <c r="Q847">
        <v>1</v>
      </c>
      <c r="W847">
        <v>0</v>
      </c>
      <c r="X847">
        <v>-700358725</v>
      </c>
      <c r="Y847">
        <v>3.0449999999999999</v>
      </c>
      <c r="AA847">
        <v>0</v>
      </c>
      <c r="AB847">
        <v>107.18</v>
      </c>
      <c r="AC847">
        <v>0</v>
      </c>
      <c r="AD847">
        <v>0</v>
      </c>
      <c r="AE847">
        <v>0</v>
      </c>
      <c r="AF847">
        <v>13.92</v>
      </c>
      <c r="AG847">
        <v>0</v>
      </c>
      <c r="AH847">
        <v>0</v>
      </c>
      <c r="AI847">
        <v>1</v>
      </c>
      <c r="AJ847">
        <v>7.7</v>
      </c>
      <c r="AK847">
        <v>18.559999999999999</v>
      </c>
      <c r="AL847">
        <v>1</v>
      </c>
      <c r="AN847">
        <v>0</v>
      </c>
      <c r="AO847">
        <v>1</v>
      </c>
      <c r="AP847">
        <v>1</v>
      </c>
      <c r="AQ847">
        <v>0</v>
      </c>
      <c r="AR847">
        <v>0</v>
      </c>
      <c r="AS847" t="s">
        <v>719</v>
      </c>
      <c r="AT847">
        <v>2.0299999999999998</v>
      </c>
      <c r="AU847" t="s">
        <v>140</v>
      </c>
      <c r="AV847">
        <v>0</v>
      </c>
      <c r="AW847">
        <v>2</v>
      </c>
      <c r="AX847">
        <v>28927350</v>
      </c>
      <c r="AY847">
        <v>1</v>
      </c>
      <c r="AZ847">
        <v>0</v>
      </c>
      <c r="BA847">
        <v>858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CX847">
        <f>Y847*Source!I165</f>
        <v>0.30449999999999999</v>
      </c>
      <c r="CY847">
        <f>AB847</f>
        <v>107.18</v>
      </c>
      <c r="CZ847">
        <f>AF847</f>
        <v>13.92</v>
      </c>
      <c r="DA847">
        <f>AJ847</f>
        <v>7.7</v>
      </c>
      <c r="DB847">
        <v>0</v>
      </c>
    </row>
    <row r="848" spans="1:106" x14ac:dyDescent="0.2">
      <c r="A848">
        <f>ROW(Source!A165)</f>
        <v>165</v>
      </c>
      <c r="B848">
        <v>28925308</v>
      </c>
      <c r="C848">
        <v>28927343</v>
      </c>
      <c r="D848">
        <v>28251479</v>
      </c>
      <c r="E848">
        <v>1</v>
      </c>
      <c r="F848">
        <v>1</v>
      </c>
      <c r="G848">
        <v>1</v>
      </c>
      <c r="H848">
        <v>3</v>
      </c>
      <c r="I848" t="s">
        <v>503</v>
      </c>
      <c r="J848" t="s">
        <v>504</v>
      </c>
      <c r="K848" t="s">
        <v>505</v>
      </c>
      <c r="L848">
        <v>1339</v>
      </c>
      <c r="N848">
        <v>1007</v>
      </c>
      <c r="O848" t="s">
        <v>742</v>
      </c>
      <c r="P848" t="s">
        <v>742</v>
      </c>
      <c r="Q848">
        <v>1</v>
      </c>
      <c r="W848">
        <v>0</v>
      </c>
      <c r="X848">
        <v>1597319531</v>
      </c>
      <c r="Y848">
        <v>1.5</v>
      </c>
      <c r="AA848">
        <v>45.8</v>
      </c>
      <c r="AB848">
        <v>0</v>
      </c>
      <c r="AC848">
        <v>0</v>
      </c>
      <c r="AD848">
        <v>0</v>
      </c>
      <c r="AE848">
        <v>8.7899999999999991</v>
      </c>
      <c r="AF848">
        <v>0</v>
      </c>
      <c r="AG848">
        <v>0</v>
      </c>
      <c r="AH848">
        <v>0</v>
      </c>
      <c r="AI848">
        <v>5.21</v>
      </c>
      <c r="AJ848">
        <v>1</v>
      </c>
      <c r="AK848">
        <v>1</v>
      </c>
      <c r="AL848">
        <v>1</v>
      </c>
      <c r="AN848">
        <v>0</v>
      </c>
      <c r="AO848">
        <v>1</v>
      </c>
      <c r="AP848">
        <v>0</v>
      </c>
      <c r="AQ848">
        <v>0</v>
      </c>
      <c r="AR848">
        <v>0</v>
      </c>
      <c r="AS848" t="s">
        <v>719</v>
      </c>
      <c r="AT848">
        <v>1.5</v>
      </c>
      <c r="AU848" t="s">
        <v>719</v>
      </c>
      <c r="AV848">
        <v>0</v>
      </c>
      <c r="AW848">
        <v>2</v>
      </c>
      <c r="AX848">
        <v>28927351</v>
      </c>
      <c r="AY848">
        <v>1</v>
      </c>
      <c r="AZ848">
        <v>0</v>
      </c>
      <c r="BA848">
        <v>859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CX848">
        <f>Y848*Source!I165</f>
        <v>0.15000000000000002</v>
      </c>
      <c r="CY848">
        <f t="shared" ref="CY848:CY858" si="207">AA848</f>
        <v>45.8</v>
      </c>
      <c r="CZ848">
        <f t="shared" ref="CZ848:CZ858" si="208">AE848</f>
        <v>8.7899999999999991</v>
      </c>
      <c r="DA848">
        <f t="shared" ref="DA848:DA858" si="209">AI848</f>
        <v>5.21</v>
      </c>
      <c r="DB848">
        <v>0</v>
      </c>
    </row>
    <row r="849" spans="1:106" x14ac:dyDescent="0.2">
      <c r="A849">
        <f>ROW(Source!A165)</f>
        <v>165</v>
      </c>
      <c r="B849">
        <v>28925308</v>
      </c>
      <c r="C849">
        <v>28927343</v>
      </c>
      <c r="D849">
        <v>28251486</v>
      </c>
      <c r="E849">
        <v>1</v>
      </c>
      <c r="F849">
        <v>1</v>
      </c>
      <c r="G849">
        <v>1</v>
      </c>
      <c r="H849">
        <v>3</v>
      </c>
      <c r="I849" t="s">
        <v>506</v>
      </c>
      <c r="J849" t="s">
        <v>507</v>
      </c>
      <c r="K849" t="s">
        <v>508</v>
      </c>
      <c r="L849">
        <v>1346</v>
      </c>
      <c r="N849">
        <v>1009</v>
      </c>
      <c r="O849" t="s">
        <v>509</v>
      </c>
      <c r="P849" t="s">
        <v>509</v>
      </c>
      <c r="Q849">
        <v>1</v>
      </c>
      <c r="W849">
        <v>0</v>
      </c>
      <c r="X849">
        <v>-1411127917</v>
      </c>
      <c r="Y849">
        <v>0.45</v>
      </c>
      <c r="AA849">
        <v>23.29</v>
      </c>
      <c r="AB849">
        <v>0</v>
      </c>
      <c r="AC849">
        <v>0</v>
      </c>
      <c r="AD849">
        <v>0</v>
      </c>
      <c r="AE849">
        <v>4.47</v>
      </c>
      <c r="AF849">
        <v>0</v>
      </c>
      <c r="AG849">
        <v>0</v>
      </c>
      <c r="AH849">
        <v>0</v>
      </c>
      <c r="AI849">
        <v>5.21</v>
      </c>
      <c r="AJ849">
        <v>1</v>
      </c>
      <c r="AK849">
        <v>1</v>
      </c>
      <c r="AL849">
        <v>1</v>
      </c>
      <c r="AN849">
        <v>0</v>
      </c>
      <c r="AO849">
        <v>1</v>
      </c>
      <c r="AP849">
        <v>0</v>
      </c>
      <c r="AQ849">
        <v>0</v>
      </c>
      <c r="AR849">
        <v>0</v>
      </c>
      <c r="AS849" t="s">
        <v>719</v>
      </c>
      <c r="AT849">
        <v>0.45</v>
      </c>
      <c r="AU849" t="s">
        <v>719</v>
      </c>
      <c r="AV849">
        <v>0</v>
      </c>
      <c r="AW849">
        <v>2</v>
      </c>
      <c r="AX849">
        <v>28927352</v>
      </c>
      <c r="AY849">
        <v>1</v>
      </c>
      <c r="AZ849">
        <v>0</v>
      </c>
      <c r="BA849">
        <v>860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CX849">
        <f>Y849*Source!I165</f>
        <v>4.5000000000000005E-2</v>
      </c>
      <c r="CY849">
        <f t="shared" si="207"/>
        <v>23.29</v>
      </c>
      <c r="CZ849">
        <f t="shared" si="208"/>
        <v>4.47</v>
      </c>
      <c r="DA849">
        <f t="shared" si="209"/>
        <v>5.21</v>
      </c>
      <c r="DB849">
        <v>0</v>
      </c>
    </row>
    <row r="850" spans="1:106" x14ac:dyDescent="0.2">
      <c r="A850">
        <f>ROW(Source!A165)</f>
        <v>165</v>
      </c>
      <c r="B850">
        <v>28925308</v>
      </c>
      <c r="C850">
        <v>28927343</v>
      </c>
      <c r="D850">
        <v>28254716</v>
      </c>
      <c r="E850">
        <v>1</v>
      </c>
      <c r="F850">
        <v>1</v>
      </c>
      <c r="G850">
        <v>1</v>
      </c>
      <c r="H850">
        <v>3</v>
      </c>
      <c r="I850" t="s">
        <v>549</v>
      </c>
      <c r="J850" t="s">
        <v>550</v>
      </c>
      <c r="K850" t="s">
        <v>551</v>
      </c>
      <c r="L850">
        <v>1348</v>
      </c>
      <c r="N850">
        <v>1009</v>
      </c>
      <c r="O850" t="s">
        <v>61</v>
      </c>
      <c r="P850" t="s">
        <v>61</v>
      </c>
      <c r="Q850">
        <v>1000</v>
      </c>
      <c r="W850">
        <v>0</v>
      </c>
      <c r="X850">
        <v>-2063612885</v>
      </c>
      <c r="Y850">
        <v>1.4E-3</v>
      </c>
      <c r="AA850">
        <v>61952.63</v>
      </c>
      <c r="AB850">
        <v>0</v>
      </c>
      <c r="AC850">
        <v>0</v>
      </c>
      <c r="AD850">
        <v>0</v>
      </c>
      <c r="AE850">
        <v>11891.1</v>
      </c>
      <c r="AF850">
        <v>0</v>
      </c>
      <c r="AG850">
        <v>0</v>
      </c>
      <c r="AH850">
        <v>0</v>
      </c>
      <c r="AI850">
        <v>5.21</v>
      </c>
      <c r="AJ850">
        <v>1</v>
      </c>
      <c r="AK850">
        <v>1</v>
      </c>
      <c r="AL850">
        <v>1</v>
      </c>
      <c r="AN850">
        <v>0</v>
      </c>
      <c r="AO850">
        <v>1</v>
      </c>
      <c r="AP850">
        <v>0</v>
      </c>
      <c r="AQ850">
        <v>0</v>
      </c>
      <c r="AR850">
        <v>0</v>
      </c>
      <c r="AS850" t="s">
        <v>719</v>
      </c>
      <c r="AT850">
        <v>1.4E-3</v>
      </c>
      <c r="AU850" t="s">
        <v>719</v>
      </c>
      <c r="AV850">
        <v>0</v>
      </c>
      <c r="AW850">
        <v>2</v>
      </c>
      <c r="AX850">
        <v>28927353</v>
      </c>
      <c r="AY850">
        <v>1</v>
      </c>
      <c r="AZ850">
        <v>0</v>
      </c>
      <c r="BA850">
        <v>861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0</v>
      </c>
      <c r="BK850">
        <v>0</v>
      </c>
      <c r="BL850">
        <v>0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CX850">
        <f>Y850*Source!I165</f>
        <v>1.4000000000000001E-4</v>
      </c>
      <c r="CY850">
        <f t="shared" si="207"/>
        <v>61952.63</v>
      </c>
      <c r="CZ850">
        <f t="shared" si="208"/>
        <v>11891.1</v>
      </c>
      <c r="DA850">
        <f t="shared" si="209"/>
        <v>5.21</v>
      </c>
      <c r="DB850">
        <v>0</v>
      </c>
    </row>
    <row r="851" spans="1:106" x14ac:dyDescent="0.2">
      <c r="A851">
        <f>ROW(Source!A165)</f>
        <v>165</v>
      </c>
      <c r="B851">
        <v>28925308</v>
      </c>
      <c r="C851">
        <v>28927343</v>
      </c>
      <c r="D851">
        <v>28256076</v>
      </c>
      <c r="E851">
        <v>1</v>
      </c>
      <c r="F851">
        <v>1</v>
      </c>
      <c r="G851">
        <v>1</v>
      </c>
      <c r="H851">
        <v>3</v>
      </c>
      <c r="I851" t="s">
        <v>552</v>
      </c>
      <c r="J851" t="s">
        <v>553</v>
      </c>
      <c r="K851" t="s">
        <v>554</v>
      </c>
      <c r="L851">
        <v>1348</v>
      </c>
      <c r="N851">
        <v>1009</v>
      </c>
      <c r="O851" t="s">
        <v>61</v>
      </c>
      <c r="P851" t="s">
        <v>61</v>
      </c>
      <c r="Q851">
        <v>1000</v>
      </c>
      <c r="W851">
        <v>0</v>
      </c>
      <c r="X851">
        <v>-1069540660</v>
      </c>
      <c r="Y851">
        <v>3.3E-3</v>
      </c>
      <c r="AA851">
        <v>82602.36</v>
      </c>
      <c r="AB851">
        <v>0</v>
      </c>
      <c r="AC851">
        <v>0</v>
      </c>
      <c r="AD851">
        <v>0</v>
      </c>
      <c r="AE851">
        <v>15854.58</v>
      </c>
      <c r="AF851">
        <v>0</v>
      </c>
      <c r="AG851">
        <v>0</v>
      </c>
      <c r="AH851">
        <v>0</v>
      </c>
      <c r="AI851">
        <v>5.21</v>
      </c>
      <c r="AJ851">
        <v>1</v>
      </c>
      <c r="AK851">
        <v>1</v>
      </c>
      <c r="AL851">
        <v>1</v>
      </c>
      <c r="AN851">
        <v>0</v>
      </c>
      <c r="AO851">
        <v>1</v>
      </c>
      <c r="AP851">
        <v>0</v>
      </c>
      <c r="AQ851">
        <v>0</v>
      </c>
      <c r="AR851">
        <v>0</v>
      </c>
      <c r="AS851" t="s">
        <v>719</v>
      </c>
      <c r="AT851">
        <v>3.3E-3</v>
      </c>
      <c r="AU851" t="s">
        <v>719</v>
      </c>
      <c r="AV851">
        <v>0</v>
      </c>
      <c r="AW851">
        <v>2</v>
      </c>
      <c r="AX851">
        <v>28927354</v>
      </c>
      <c r="AY851">
        <v>1</v>
      </c>
      <c r="AZ851">
        <v>0</v>
      </c>
      <c r="BA851">
        <v>862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0</v>
      </c>
      <c r="BK851">
        <v>0</v>
      </c>
      <c r="BL851">
        <v>0</v>
      </c>
      <c r="BM851">
        <v>0</v>
      </c>
      <c r="BN851">
        <v>0</v>
      </c>
      <c r="BO851">
        <v>0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CX851">
        <f>Y851*Source!I165</f>
        <v>3.3E-4</v>
      </c>
      <c r="CY851">
        <f t="shared" si="207"/>
        <v>82602.36</v>
      </c>
      <c r="CZ851">
        <f t="shared" si="208"/>
        <v>15854.58</v>
      </c>
      <c r="DA851">
        <f t="shared" si="209"/>
        <v>5.21</v>
      </c>
      <c r="DB851">
        <v>0</v>
      </c>
    </row>
    <row r="852" spans="1:106" x14ac:dyDescent="0.2">
      <c r="A852">
        <f>ROW(Source!A165)</f>
        <v>165</v>
      </c>
      <c r="B852">
        <v>28925308</v>
      </c>
      <c r="C852">
        <v>28927343</v>
      </c>
      <c r="D852">
        <v>28256174</v>
      </c>
      <c r="E852">
        <v>1</v>
      </c>
      <c r="F852">
        <v>1</v>
      </c>
      <c r="G852">
        <v>1</v>
      </c>
      <c r="H852">
        <v>3</v>
      </c>
      <c r="I852" t="s">
        <v>555</v>
      </c>
      <c r="J852" t="s">
        <v>556</v>
      </c>
      <c r="K852" t="s">
        <v>557</v>
      </c>
      <c r="L852">
        <v>1348</v>
      </c>
      <c r="N852">
        <v>1009</v>
      </c>
      <c r="O852" t="s">
        <v>61</v>
      </c>
      <c r="P852" t="s">
        <v>61</v>
      </c>
      <c r="Q852">
        <v>1000</v>
      </c>
      <c r="W852">
        <v>0</v>
      </c>
      <c r="X852">
        <v>628974256</v>
      </c>
      <c r="Y852">
        <v>1.0000000000000001E-5</v>
      </c>
      <c r="AA852">
        <v>39968.1</v>
      </c>
      <c r="AB852">
        <v>0</v>
      </c>
      <c r="AC852">
        <v>0</v>
      </c>
      <c r="AD852">
        <v>0</v>
      </c>
      <c r="AE852">
        <v>7671.42</v>
      </c>
      <c r="AF852">
        <v>0</v>
      </c>
      <c r="AG852">
        <v>0</v>
      </c>
      <c r="AH852">
        <v>0</v>
      </c>
      <c r="AI852">
        <v>5.21</v>
      </c>
      <c r="AJ852">
        <v>1</v>
      </c>
      <c r="AK852">
        <v>1</v>
      </c>
      <c r="AL852">
        <v>1</v>
      </c>
      <c r="AN852">
        <v>0</v>
      </c>
      <c r="AO852">
        <v>1</v>
      </c>
      <c r="AP852">
        <v>0</v>
      </c>
      <c r="AQ852">
        <v>0</v>
      </c>
      <c r="AR852">
        <v>0</v>
      </c>
      <c r="AS852" t="s">
        <v>719</v>
      </c>
      <c r="AT852">
        <v>1.0000000000000001E-5</v>
      </c>
      <c r="AU852" t="s">
        <v>719</v>
      </c>
      <c r="AV852">
        <v>0</v>
      </c>
      <c r="AW852">
        <v>2</v>
      </c>
      <c r="AX852">
        <v>28927355</v>
      </c>
      <c r="AY852">
        <v>1</v>
      </c>
      <c r="AZ852">
        <v>0</v>
      </c>
      <c r="BA852">
        <v>863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CX852">
        <f>Y852*Source!I165</f>
        <v>1.0000000000000002E-6</v>
      </c>
      <c r="CY852">
        <f t="shared" si="207"/>
        <v>39968.1</v>
      </c>
      <c r="CZ852">
        <f t="shared" si="208"/>
        <v>7671.42</v>
      </c>
      <c r="DA852">
        <f t="shared" si="209"/>
        <v>5.21</v>
      </c>
      <c r="DB852">
        <v>0</v>
      </c>
    </row>
    <row r="853" spans="1:106" x14ac:dyDescent="0.2">
      <c r="A853">
        <f>ROW(Source!A165)</f>
        <v>165</v>
      </c>
      <c r="B853">
        <v>28925308</v>
      </c>
      <c r="C853">
        <v>28927343</v>
      </c>
      <c r="D853">
        <v>28257159</v>
      </c>
      <c r="E853">
        <v>1</v>
      </c>
      <c r="F853">
        <v>1</v>
      </c>
      <c r="G853">
        <v>1</v>
      </c>
      <c r="H853">
        <v>3</v>
      </c>
      <c r="I853" t="s">
        <v>558</v>
      </c>
      <c r="J853" t="s">
        <v>559</v>
      </c>
      <c r="K853" t="s">
        <v>560</v>
      </c>
      <c r="L853">
        <v>1348</v>
      </c>
      <c r="N853">
        <v>1009</v>
      </c>
      <c r="O853" t="s">
        <v>61</v>
      </c>
      <c r="P853" t="s">
        <v>61</v>
      </c>
      <c r="Q853">
        <v>1000</v>
      </c>
      <c r="W853">
        <v>0</v>
      </c>
      <c r="X853">
        <v>-1850711024</v>
      </c>
      <c r="Y853">
        <v>1E-4</v>
      </c>
      <c r="AA853">
        <v>160096.47</v>
      </c>
      <c r="AB853">
        <v>0</v>
      </c>
      <c r="AC853">
        <v>0</v>
      </c>
      <c r="AD853">
        <v>0</v>
      </c>
      <c r="AE853">
        <v>30728.69</v>
      </c>
      <c r="AF853">
        <v>0</v>
      </c>
      <c r="AG853">
        <v>0</v>
      </c>
      <c r="AH853">
        <v>0</v>
      </c>
      <c r="AI853">
        <v>5.21</v>
      </c>
      <c r="AJ853">
        <v>1</v>
      </c>
      <c r="AK853">
        <v>1</v>
      </c>
      <c r="AL853">
        <v>1</v>
      </c>
      <c r="AN853">
        <v>0</v>
      </c>
      <c r="AO853">
        <v>1</v>
      </c>
      <c r="AP853">
        <v>0</v>
      </c>
      <c r="AQ853">
        <v>0</v>
      </c>
      <c r="AR853">
        <v>0</v>
      </c>
      <c r="AS853" t="s">
        <v>719</v>
      </c>
      <c r="AT853">
        <v>1E-4</v>
      </c>
      <c r="AU853" t="s">
        <v>719</v>
      </c>
      <c r="AV853">
        <v>0</v>
      </c>
      <c r="AW853">
        <v>2</v>
      </c>
      <c r="AX853">
        <v>28927356</v>
      </c>
      <c r="AY853">
        <v>1</v>
      </c>
      <c r="AZ853">
        <v>0</v>
      </c>
      <c r="BA853">
        <v>864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0</v>
      </c>
      <c r="BK853">
        <v>0</v>
      </c>
      <c r="BL853">
        <v>0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CX853">
        <f>Y853*Source!I165</f>
        <v>1.0000000000000001E-5</v>
      </c>
      <c r="CY853">
        <f t="shared" si="207"/>
        <v>160096.47</v>
      </c>
      <c r="CZ853">
        <f t="shared" si="208"/>
        <v>30728.69</v>
      </c>
      <c r="DA853">
        <f t="shared" si="209"/>
        <v>5.21</v>
      </c>
      <c r="DB853">
        <v>0</v>
      </c>
    </row>
    <row r="854" spans="1:106" x14ac:dyDescent="0.2">
      <c r="A854">
        <f>ROW(Source!A165)</f>
        <v>165</v>
      </c>
      <c r="B854">
        <v>28925308</v>
      </c>
      <c r="C854">
        <v>28927343</v>
      </c>
      <c r="D854">
        <v>28278661</v>
      </c>
      <c r="E854">
        <v>1</v>
      </c>
      <c r="F854">
        <v>1</v>
      </c>
      <c r="G854">
        <v>1</v>
      </c>
      <c r="H854">
        <v>3</v>
      </c>
      <c r="I854" t="s">
        <v>561</v>
      </c>
      <c r="J854" t="s">
        <v>562</v>
      </c>
      <c r="K854" t="s">
        <v>563</v>
      </c>
      <c r="L854">
        <v>1302</v>
      </c>
      <c r="N854">
        <v>1003</v>
      </c>
      <c r="O854" t="s">
        <v>564</v>
      </c>
      <c r="P854" t="s">
        <v>564</v>
      </c>
      <c r="Q854">
        <v>10</v>
      </c>
      <c r="W854">
        <v>0</v>
      </c>
      <c r="X854">
        <v>4483628</v>
      </c>
      <c r="Y854">
        <v>1.8700000000000001E-2</v>
      </c>
      <c r="AA854">
        <v>335.89</v>
      </c>
      <c r="AB854">
        <v>0</v>
      </c>
      <c r="AC854">
        <v>0</v>
      </c>
      <c r="AD854">
        <v>0</v>
      </c>
      <c r="AE854">
        <v>64.47</v>
      </c>
      <c r="AF854">
        <v>0</v>
      </c>
      <c r="AG854">
        <v>0</v>
      </c>
      <c r="AH854">
        <v>0</v>
      </c>
      <c r="AI854">
        <v>5.21</v>
      </c>
      <c r="AJ854">
        <v>1</v>
      </c>
      <c r="AK854">
        <v>1</v>
      </c>
      <c r="AL854">
        <v>1</v>
      </c>
      <c r="AN854">
        <v>0</v>
      </c>
      <c r="AO854">
        <v>1</v>
      </c>
      <c r="AP854">
        <v>0</v>
      </c>
      <c r="AQ854">
        <v>0</v>
      </c>
      <c r="AR854">
        <v>0</v>
      </c>
      <c r="AS854" t="s">
        <v>719</v>
      </c>
      <c r="AT854">
        <v>1.8700000000000001E-2</v>
      </c>
      <c r="AU854" t="s">
        <v>719</v>
      </c>
      <c r="AV854">
        <v>0</v>
      </c>
      <c r="AW854">
        <v>2</v>
      </c>
      <c r="AX854">
        <v>28927358</v>
      </c>
      <c r="AY854">
        <v>1</v>
      </c>
      <c r="AZ854">
        <v>0</v>
      </c>
      <c r="BA854">
        <v>866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CX854">
        <f>Y854*Source!I165</f>
        <v>1.8700000000000001E-3</v>
      </c>
      <c r="CY854">
        <f t="shared" si="207"/>
        <v>335.89</v>
      </c>
      <c r="CZ854">
        <f t="shared" si="208"/>
        <v>64.47</v>
      </c>
      <c r="DA854">
        <f t="shared" si="209"/>
        <v>5.21</v>
      </c>
      <c r="DB854">
        <v>0</v>
      </c>
    </row>
    <row r="855" spans="1:106" x14ac:dyDescent="0.2">
      <c r="A855">
        <f>ROW(Source!A165)</f>
        <v>165</v>
      </c>
      <c r="B855">
        <v>28925308</v>
      </c>
      <c r="C855">
        <v>28927343</v>
      </c>
      <c r="D855">
        <v>28279020</v>
      </c>
      <c r="E855">
        <v>1</v>
      </c>
      <c r="F855">
        <v>1</v>
      </c>
      <c r="G855">
        <v>1</v>
      </c>
      <c r="H855">
        <v>3</v>
      </c>
      <c r="I855" t="s">
        <v>565</v>
      </c>
      <c r="J855" t="s">
        <v>566</v>
      </c>
      <c r="K855" t="s">
        <v>567</v>
      </c>
      <c r="L855">
        <v>1348</v>
      </c>
      <c r="N855">
        <v>1009</v>
      </c>
      <c r="O855" t="s">
        <v>61</v>
      </c>
      <c r="P855" t="s">
        <v>61</v>
      </c>
      <c r="Q855">
        <v>1000</v>
      </c>
      <c r="W855">
        <v>0</v>
      </c>
      <c r="X855">
        <v>-936363311</v>
      </c>
      <c r="Y855">
        <v>3.0000000000000001E-5</v>
      </c>
      <c r="AA855">
        <v>24753.34</v>
      </c>
      <c r="AB855">
        <v>0</v>
      </c>
      <c r="AC855">
        <v>0</v>
      </c>
      <c r="AD855">
        <v>0</v>
      </c>
      <c r="AE855">
        <v>4751.12</v>
      </c>
      <c r="AF855">
        <v>0</v>
      </c>
      <c r="AG855">
        <v>0</v>
      </c>
      <c r="AH855">
        <v>0</v>
      </c>
      <c r="AI855">
        <v>5.21</v>
      </c>
      <c r="AJ855">
        <v>1</v>
      </c>
      <c r="AK855">
        <v>1</v>
      </c>
      <c r="AL855">
        <v>1</v>
      </c>
      <c r="AN855">
        <v>0</v>
      </c>
      <c r="AO855">
        <v>1</v>
      </c>
      <c r="AP855">
        <v>0</v>
      </c>
      <c r="AQ855">
        <v>0</v>
      </c>
      <c r="AR855">
        <v>0</v>
      </c>
      <c r="AS855" t="s">
        <v>719</v>
      </c>
      <c r="AT855">
        <v>3.0000000000000001E-5</v>
      </c>
      <c r="AU855" t="s">
        <v>719</v>
      </c>
      <c r="AV855">
        <v>0</v>
      </c>
      <c r="AW855">
        <v>2</v>
      </c>
      <c r="AX855">
        <v>28927359</v>
      </c>
      <c r="AY855">
        <v>1</v>
      </c>
      <c r="AZ855">
        <v>0</v>
      </c>
      <c r="BA855">
        <v>867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0</v>
      </c>
      <c r="BK855">
        <v>0</v>
      </c>
      <c r="BL855">
        <v>0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CX855">
        <f>Y855*Source!I165</f>
        <v>3.0000000000000001E-6</v>
      </c>
      <c r="CY855">
        <f t="shared" si="207"/>
        <v>24753.34</v>
      </c>
      <c r="CZ855">
        <f t="shared" si="208"/>
        <v>4751.12</v>
      </c>
      <c r="DA855">
        <f t="shared" si="209"/>
        <v>5.21</v>
      </c>
      <c r="DB855">
        <v>0</v>
      </c>
    </row>
    <row r="856" spans="1:106" x14ac:dyDescent="0.2">
      <c r="A856">
        <f>ROW(Source!A165)</f>
        <v>165</v>
      </c>
      <c r="B856">
        <v>28925308</v>
      </c>
      <c r="C856">
        <v>28927343</v>
      </c>
      <c r="D856">
        <v>28279781</v>
      </c>
      <c r="E856">
        <v>1</v>
      </c>
      <c r="F856">
        <v>1</v>
      </c>
      <c r="G856">
        <v>1</v>
      </c>
      <c r="H856">
        <v>3</v>
      </c>
      <c r="I856" t="s">
        <v>568</v>
      </c>
      <c r="J856" t="s">
        <v>569</v>
      </c>
      <c r="K856" t="s">
        <v>570</v>
      </c>
      <c r="L856">
        <v>1348</v>
      </c>
      <c r="N856">
        <v>1009</v>
      </c>
      <c r="O856" t="s">
        <v>61</v>
      </c>
      <c r="P856" t="s">
        <v>61</v>
      </c>
      <c r="Q856">
        <v>1000</v>
      </c>
      <c r="W856">
        <v>0</v>
      </c>
      <c r="X856">
        <v>1261042718</v>
      </c>
      <c r="Y856">
        <v>1.9400000000000001E-3</v>
      </c>
      <c r="AA856">
        <v>32544.58</v>
      </c>
      <c r="AB856">
        <v>0</v>
      </c>
      <c r="AC856">
        <v>0</v>
      </c>
      <c r="AD856">
        <v>0</v>
      </c>
      <c r="AE856">
        <v>6246.56</v>
      </c>
      <c r="AF856">
        <v>0</v>
      </c>
      <c r="AG856">
        <v>0</v>
      </c>
      <c r="AH856">
        <v>0</v>
      </c>
      <c r="AI856">
        <v>5.21</v>
      </c>
      <c r="AJ856">
        <v>1</v>
      </c>
      <c r="AK856">
        <v>1</v>
      </c>
      <c r="AL856">
        <v>1</v>
      </c>
      <c r="AN856">
        <v>0</v>
      </c>
      <c r="AO856">
        <v>1</v>
      </c>
      <c r="AP856">
        <v>0</v>
      </c>
      <c r="AQ856">
        <v>0</v>
      </c>
      <c r="AR856">
        <v>0</v>
      </c>
      <c r="AS856" t="s">
        <v>719</v>
      </c>
      <c r="AT856">
        <v>1.9400000000000001E-3</v>
      </c>
      <c r="AU856" t="s">
        <v>719</v>
      </c>
      <c r="AV856">
        <v>0</v>
      </c>
      <c r="AW856">
        <v>2</v>
      </c>
      <c r="AX856">
        <v>28927360</v>
      </c>
      <c r="AY856">
        <v>1</v>
      </c>
      <c r="AZ856">
        <v>0</v>
      </c>
      <c r="BA856">
        <v>868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CX856">
        <f>Y856*Source!I165</f>
        <v>1.9400000000000003E-4</v>
      </c>
      <c r="CY856">
        <f t="shared" si="207"/>
        <v>32544.58</v>
      </c>
      <c r="CZ856">
        <f t="shared" si="208"/>
        <v>6246.56</v>
      </c>
      <c r="DA856">
        <f t="shared" si="209"/>
        <v>5.21</v>
      </c>
      <c r="DB856">
        <v>0</v>
      </c>
    </row>
    <row r="857" spans="1:106" x14ac:dyDescent="0.2">
      <c r="A857">
        <f>ROW(Source!A165)</f>
        <v>165</v>
      </c>
      <c r="B857">
        <v>28925308</v>
      </c>
      <c r="C857">
        <v>28927343</v>
      </c>
      <c r="D857">
        <v>28291530</v>
      </c>
      <c r="E857">
        <v>1</v>
      </c>
      <c r="F857">
        <v>1</v>
      </c>
      <c r="G857">
        <v>1</v>
      </c>
      <c r="H857">
        <v>3</v>
      </c>
      <c r="I857" t="s">
        <v>571</v>
      </c>
      <c r="J857" t="s">
        <v>572</v>
      </c>
      <c r="K857" t="s">
        <v>573</v>
      </c>
      <c r="L857">
        <v>1348</v>
      </c>
      <c r="N857">
        <v>1009</v>
      </c>
      <c r="O857" t="s">
        <v>61</v>
      </c>
      <c r="P857" t="s">
        <v>61</v>
      </c>
      <c r="Q857">
        <v>1000</v>
      </c>
      <c r="W857">
        <v>0</v>
      </c>
      <c r="X857">
        <v>1741082987</v>
      </c>
      <c r="Y857">
        <v>3.1E-4</v>
      </c>
      <c r="AA857">
        <v>65442.03</v>
      </c>
      <c r="AB857">
        <v>0</v>
      </c>
      <c r="AC857">
        <v>0</v>
      </c>
      <c r="AD857">
        <v>0</v>
      </c>
      <c r="AE857">
        <v>12560.85</v>
      </c>
      <c r="AF857">
        <v>0</v>
      </c>
      <c r="AG857">
        <v>0</v>
      </c>
      <c r="AH857">
        <v>0</v>
      </c>
      <c r="AI857">
        <v>5.21</v>
      </c>
      <c r="AJ857">
        <v>1</v>
      </c>
      <c r="AK857">
        <v>1</v>
      </c>
      <c r="AL857">
        <v>1</v>
      </c>
      <c r="AN857">
        <v>0</v>
      </c>
      <c r="AO857">
        <v>1</v>
      </c>
      <c r="AP857">
        <v>0</v>
      </c>
      <c r="AQ857">
        <v>0</v>
      </c>
      <c r="AR857">
        <v>0</v>
      </c>
      <c r="AS857" t="s">
        <v>719</v>
      </c>
      <c r="AT857">
        <v>3.1E-4</v>
      </c>
      <c r="AU857" t="s">
        <v>719</v>
      </c>
      <c r="AV857">
        <v>0</v>
      </c>
      <c r="AW857">
        <v>2</v>
      </c>
      <c r="AX857">
        <v>28927361</v>
      </c>
      <c r="AY857">
        <v>1</v>
      </c>
      <c r="AZ857">
        <v>0</v>
      </c>
      <c r="BA857">
        <v>869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0</v>
      </c>
      <c r="BK857">
        <v>0</v>
      </c>
      <c r="BL857">
        <v>0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CX857">
        <f>Y857*Source!I165</f>
        <v>3.1000000000000001E-5</v>
      </c>
      <c r="CY857">
        <f t="shared" si="207"/>
        <v>65442.03</v>
      </c>
      <c r="CZ857">
        <f t="shared" si="208"/>
        <v>12560.85</v>
      </c>
      <c r="DA857">
        <f t="shared" si="209"/>
        <v>5.21</v>
      </c>
      <c r="DB857">
        <v>0</v>
      </c>
    </row>
    <row r="858" spans="1:106" x14ac:dyDescent="0.2">
      <c r="A858">
        <f>ROW(Source!A165)</f>
        <v>165</v>
      </c>
      <c r="B858">
        <v>28925308</v>
      </c>
      <c r="C858">
        <v>28927343</v>
      </c>
      <c r="D858">
        <v>28292790</v>
      </c>
      <c r="E858">
        <v>1</v>
      </c>
      <c r="F858">
        <v>1</v>
      </c>
      <c r="G858">
        <v>1</v>
      </c>
      <c r="H858">
        <v>3</v>
      </c>
      <c r="I858" t="s">
        <v>574</v>
      </c>
      <c r="J858" t="s">
        <v>575</v>
      </c>
      <c r="K858" t="s">
        <v>576</v>
      </c>
      <c r="L858">
        <v>1348</v>
      </c>
      <c r="N858">
        <v>1009</v>
      </c>
      <c r="O858" t="s">
        <v>61</v>
      </c>
      <c r="P858" t="s">
        <v>61</v>
      </c>
      <c r="Q858">
        <v>1000</v>
      </c>
      <c r="W858">
        <v>0</v>
      </c>
      <c r="X858">
        <v>-296986458</v>
      </c>
      <c r="Y858">
        <v>5.9999999999999995E-4</v>
      </c>
      <c r="AA858">
        <v>58088.53</v>
      </c>
      <c r="AB858">
        <v>0</v>
      </c>
      <c r="AC858">
        <v>0</v>
      </c>
      <c r="AD858">
        <v>0</v>
      </c>
      <c r="AE858">
        <v>11149.43</v>
      </c>
      <c r="AF858">
        <v>0</v>
      </c>
      <c r="AG858">
        <v>0</v>
      </c>
      <c r="AH858">
        <v>0</v>
      </c>
      <c r="AI858">
        <v>5.21</v>
      </c>
      <c r="AJ858">
        <v>1</v>
      </c>
      <c r="AK858">
        <v>1</v>
      </c>
      <c r="AL858">
        <v>1</v>
      </c>
      <c r="AN858">
        <v>0</v>
      </c>
      <c r="AO858">
        <v>1</v>
      </c>
      <c r="AP858">
        <v>0</v>
      </c>
      <c r="AQ858">
        <v>0</v>
      </c>
      <c r="AR858">
        <v>0</v>
      </c>
      <c r="AS858" t="s">
        <v>719</v>
      </c>
      <c r="AT858">
        <v>5.9999999999999995E-4</v>
      </c>
      <c r="AU858" t="s">
        <v>719</v>
      </c>
      <c r="AV858">
        <v>0</v>
      </c>
      <c r="AW858">
        <v>2</v>
      </c>
      <c r="AX858">
        <v>28927362</v>
      </c>
      <c r="AY858">
        <v>1</v>
      </c>
      <c r="AZ858">
        <v>0</v>
      </c>
      <c r="BA858">
        <v>870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0</v>
      </c>
      <c r="BP858">
        <v>0</v>
      </c>
      <c r="BQ858">
        <v>0</v>
      </c>
      <c r="BR858">
        <v>0</v>
      </c>
      <c r="BS858">
        <v>0</v>
      </c>
      <c r="BT858">
        <v>0</v>
      </c>
      <c r="BU858">
        <v>0</v>
      </c>
      <c r="BV858">
        <v>0</v>
      </c>
      <c r="BW858">
        <v>0</v>
      </c>
      <c r="CX858">
        <f>Y858*Source!I165</f>
        <v>5.9999999999999995E-5</v>
      </c>
      <c r="CY858">
        <f t="shared" si="207"/>
        <v>58088.53</v>
      </c>
      <c r="CZ858">
        <f t="shared" si="208"/>
        <v>11149.43</v>
      </c>
      <c r="DA858">
        <f t="shared" si="209"/>
        <v>5.21</v>
      </c>
      <c r="DB858">
        <v>0</v>
      </c>
    </row>
    <row r="859" spans="1:106" x14ac:dyDescent="0.2">
      <c r="A859">
        <f>ROW(Source!A166)</f>
        <v>166</v>
      </c>
      <c r="B859">
        <v>28925307</v>
      </c>
      <c r="C859">
        <v>28927770</v>
      </c>
      <c r="D859">
        <v>28425676</v>
      </c>
      <c r="E859">
        <v>1</v>
      </c>
      <c r="F859">
        <v>1</v>
      </c>
      <c r="G859">
        <v>1</v>
      </c>
      <c r="H859">
        <v>1</v>
      </c>
      <c r="I859" t="s">
        <v>536</v>
      </c>
      <c r="J859" t="s">
        <v>719</v>
      </c>
      <c r="K859" t="s">
        <v>537</v>
      </c>
      <c r="L859">
        <v>1191</v>
      </c>
      <c r="N859">
        <v>1013</v>
      </c>
      <c r="O859" t="s">
        <v>360</v>
      </c>
      <c r="P859" t="s">
        <v>360</v>
      </c>
      <c r="Q859">
        <v>1</v>
      </c>
      <c r="W859">
        <v>0</v>
      </c>
      <c r="X859">
        <v>-1853062777</v>
      </c>
      <c r="Y859">
        <v>237.6</v>
      </c>
      <c r="AA859">
        <v>0</v>
      </c>
      <c r="AB859">
        <v>0</v>
      </c>
      <c r="AC859">
        <v>0</v>
      </c>
      <c r="AD859">
        <v>8.59</v>
      </c>
      <c r="AE859">
        <v>0</v>
      </c>
      <c r="AF859">
        <v>0</v>
      </c>
      <c r="AG859">
        <v>0</v>
      </c>
      <c r="AH859">
        <v>8.59</v>
      </c>
      <c r="AI859">
        <v>1</v>
      </c>
      <c r="AJ859">
        <v>1</v>
      </c>
      <c r="AK859">
        <v>1</v>
      </c>
      <c r="AL859">
        <v>1</v>
      </c>
      <c r="AN859">
        <v>0</v>
      </c>
      <c r="AO859">
        <v>1</v>
      </c>
      <c r="AP859">
        <v>1</v>
      </c>
      <c r="AQ859">
        <v>0</v>
      </c>
      <c r="AR859">
        <v>0</v>
      </c>
      <c r="AS859" t="s">
        <v>719</v>
      </c>
      <c r="AT859">
        <v>198</v>
      </c>
      <c r="AU859" t="s">
        <v>744</v>
      </c>
      <c r="AV859">
        <v>1</v>
      </c>
      <c r="AW859">
        <v>2</v>
      </c>
      <c r="AX859">
        <v>28927772</v>
      </c>
      <c r="AY859">
        <v>1</v>
      </c>
      <c r="AZ859">
        <v>0</v>
      </c>
      <c r="BA859">
        <v>871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CX859">
        <f>Y859*Source!I166</f>
        <v>384.91200000000003</v>
      </c>
      <c r="CY859">
        <f>AD859</f>
        <v>8.59</v>
      </c>
      <c r="CZ859">
        <f>AH859</f>
        <v>8.59</v>
      </c>
      <c r="DA859">
        <f>AL859</f>
        <v>1</v>
      </c>
      <c r="DB859">
        <v>0</v>
      </c>
    </row>
    <row r="860" spans="1:106" x14ac:dyDescent="0.2">
      <c r="A860">
        <f>ROW(Source!A166)</f>
        <v>166</v>
      </c>
      <c r="B860">
        <v>28925307</v>
      </c>
      <c r="C860">
        <v>28927770</v>
      </c>
      <c r="D860">
        <v>28419515</v>
      </c>
      <c r="E860">
        <v>1</v>
      </c>
      <c r="F860">
        <v>1</v>
      </c>
      <c r="G860">
        <v>1</v>
      </c>
      <c r="H860">
        <v>1</v>
      </c>
      <c r="I860" t="s">
        <v>361</v>
      </c>
      <c r="J860" t="s">
        <v>719</v>
      </c>
      <c r="K860" t="s">
        <v>362</v>
      </c>
      <c r="L860">
        <v>1191</v>
      </c>
      <c r="N860">
        <v>1013</v>
      </c>
      <c r="O860" t="s">
        <v>360</v>
      </c>
      <c r="P860" t="s">
        <v>360</v>
      </c>
      <c r="Q860">
        <v>1</v>
      </c>
      <c r="W860">
        <v>0</v>
      </c>
      <c r="X860">
        <v>-383101862</v>
      </c>
      <c r="Y860">
        <v>30.08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1</v>
      </c>
      <c r="AJ860">
        <v>1</v>
      </c>
      <c r="AK860">
        <v>1</v>
      </c>
      <c r="AL860">
        <v>1</v>
      </c>
      <c r="AN860">
        <v>0</v>
      </c>
      <c r="AO860">
        <v>1</v>
      </c>
      <c r="AP860">
        <v>0</v>
      </c>
      <c r="AQ860">
        <v>0</v>
      </c>
      <c r="AR860">
        <v>0</v>
      </c>
      <c r="AS860" t="s">
        <v>719</v>
      </c>
      <c r="AT860">
        <v>30.08</v>
      </c>
      <c r="AU860" t="s">
        <v>719</v>
      </c>
      <c r="AV860">
        <v>2</v>
      </c>
      <c r="AW860">
        <v>2</v>
      </c>
      <c r="AX860">
        <v>28927773</v>
      </c>
      <c r="AY860">
        <v>1</v>
      </c>
      <c r="AZ860">
        <v>2048</v>
      </c>
      <c r="BA860">
        <v>872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CX860">
        <f>Y860*Source!I166</f>
        <v>48.729599999999998</v>
      </c>
      <c r="CY860">
        <f>AD860</f>
        <v>0</v>
      </c>
      <c r="CZ860">
        <f>AH860</f>
        <v>0</v>
      </c>
      <c r="DA860">
        <f>AL860</f>
        <v>1</v>
      </c>
      <c r="DB860">
        <v>0</v>
      </c>
    </row>
    <row r="861" spans="1:106" x14ac:dyDescent="0.2">
      <c r="A861">
        <f>ROW(Source!A166)</f>
        <v>166</v>
      </c>
      <c r="B861">
        <v>28925307</v>
      </c>
      <c r="C861">
        <v>28927770</v>
      </c>
      <c r="D861">
        <v>28336675</v>
      </c>
      <c r="E861">
        <v>1</v>
      </c>
      <c r="F861">
        <v>1</v>
      </c>
      <c r="G861">
        <v>1</v>
      </c>
      <c r="H861">
        <v>2</v>
      </c>
      <c r="I861" t="s">
        <v>540</v>
      </c>
      <c r="J861" t="s">
        <v>541</v>
      </c>
      <c r="K861" t="s">
        <v>542</v>
      </c>
      <c r="L861">
        <v>1368</v>
      </c>
      <c r="N861">
        <v>1011</v>
      </c>
      <c r="O861" t="s">
        <v>366</v>
      </c>
      <c r="P861" t="s">
        <v>366</v>
      </c>
      <c r="Q861">
        <v>1</v>
      </c>
      <c r="W861">
        <v>0</v>
      </c>
      <c r="X861">
        <v>903590057</v>
      </c>
      <c r="Y861">
        <v>30.084</v>
      </c>
      <c r="AA861">
        <v>0</v>
      </c>
      <c r="AB861">
        <v>112.77</v>
      </c>
      <c r="AC861">
        <v>11.84</v>
      </c>
      <c r="AD861">
        <v>0</v>
      </c>
      <c r="AE861">
        <v>0</v>
      </c>
      <c r="AF861">
        <v>112.77</v>
      </c>
      <c r="AG861">
        <v>11.84</v>
      </c>
      <c r="AH861">
        <v>0</v>
      </c>
      <c r="AI861">
        <v>1</v>
      </c>
      <c r="AJ861">
        <v>1</v>
      </c>
      <c r="AK861">
        <v>1</v>
      </c>
      <c r="AL861">
        <v>1</v>
      </c>
      <c r="AN861">
        <v>0</v>
      </c>
      <c r="AO861">
        <v>1</v>
      </c>
      <c r="AP861">
        <v>1</v>
      </c>
      <c r="AQ861">
        <v>0</v>
      </c>
      <c r="AR861">
        <v>0</v>
      </c>
      <c r="AS861" t="s">
        <v>719</v>
      </c>
      <c r="AT861">
        <v>25.07</v>
      </c>
      <c r="AU861" t="s">
        <v>744</v>
      </c>
      <c r="AV861">
        <v>0</v>
      </c>
      <c r="AW861">
        <v>2</v>
      </c>
      <c r="AX861">
        <v>28927774</v>
      </c>
      <c r="AY861">
        <v>1</v>
      </c>
      <c r="AZ861">
        <v>0</v>
      </c>
      <c r="BA861">
        <v>873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CX861">
        <f>Y861*Source!I166</f>
        <v>48.736080000000001</v>
      </c>
      <c r="CY861">
        <f>AB861</f>
        <v>112.77</v>
      </c>
      <c r="CZ861">
        <f>AF861</f>
        <v>112.77</v>
      </c>
      <c r="DA861">
        <f>AJ861</f>
        <v>1</v>
      </c>
      <c r="DB861">
        <v>0</v>
      </c>
    </row>
    <row r="862" spans="1:106" x14ac:dyDescent="0.2">
      <c r="A862">
        <f>ROW(Source!A166)</f>
        <v>166</v>
      </c>
      <c r="B862">
        <v>28925307</v>
      </c>
      <c r="C862">
        <v>28927770</v>
      </c>
      <c r="D862">
        <v>28337559</v>
      </c>
      <c r="E862">
        <v>1</v>
      </c>
      <c r="F862">
        <v>1</v>
      </c>
      <c r="G862">
        <v>1</v>
      </c>
      <c r="H862">
        <v>2</v>
      </c>
      <c r="I862" t="s">
        <v>577</v>
      </c>
      <c r="J862" t="s">
        <v>578</v>
      </c>
      <c r="K862" t="s">
        <v>579</v>
      </c>
      <c r="L862">
        <v>1368</v>
      </c>
      <c r="N862">
        <v>1011</v>
      </c>
      <c r="O862" t="s">
        <v>366</v>
      </c>
      <c r="P862" t="s">
        <v>366</v>
      </c>
      <c r="Q862">
        <v>1</v>
      </c>
      <c r="W862">
        <v>0</v>
      </c>
      <c r="X862">
        <v>1511014073</v>
      </c>
      <c r="Y862">
        <v>5.9880000000000004</v>
      </c>
      <c r="AA862">
        <v>0</v>
      </c>
      <c r="AB862">
        <v>298.48</v>
      </c>
      <c r="AC862">
        <v>10.130000000000001</v>
      </c>
      <c r="AD862">
        <v>0</v>
      </c>
      <c r="AE862">
        <v>0</v>
      </c>
      <c r="AF862">
        <v>298.48</v>
      </c>
      <c r="AG862">
        <v>10.130000000000001</v>
      </c>
      <c r="AH862">
        <v>0</v>
      </c>
      <c r="AI862">
        <v>1</v>
      </c>
      <c r="AJ862">
        <v>1</v>
      </c>
      <c r="AK862">
        <v>1</v>
      </c>
      <c r="AL862">
        <v>1</v>
      </c>
      <c r="AN862">
        <v>0</v>
      </c>
      <c r="AO862">
        <v>1</v>
      </c>
      <c r="AP862">
        <v>1</v>
      </c>
      <c r="AQ862">
        <v>0</v>
      </c>
      <c r="AR862">
        <v>0</v>
      </c>
      <c r="AS862" t="s">
        <v>719</v>
      </c>
      <c r="AT862">
        <v>4.99</v>
      </c>
      <c r="AU862" t="s">
        <v>744</v>
      </c>
      <c r="AV862">
        <v>0</v>
      </c>
      <c r="AW862">
        <v>2</v>
      </c>
      <c r="AX862">
        <v>28927775</v>
      </c>
      <c r="AY862">
        <v>1</v>
      </c>
      <c r="AZ862">
        <v>0</v>
      </c>
      <c r="BA862">
        <v>874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0</v>
      </c>
      <c r="BK862">
        <v>0</v>
      </c>
      <c r="BL862">
        <v>0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CX862">
        <f>Y862*Source!I166</f>
        <v>9.7005600000000012</v>
      </c>
      <c r="CY862">
        <f>AB862</f>
        <v>298.48</v>
      </c>
      <c r="CZ862">
        <f>AF862</f>
        <v>298.48</v>
      </c>
      <c r="DA862">
        <f>AJ862</f>
        <v>1</v>
      </c>
      <c r="DB862">
        <v>0</v>
      </c>
    </row>
    <row r="863" spans="1:106" x14ac:dyDescent="0.2">
      <c r="A863">
        <f>ROW(Source!A166)</f>
        <v>166</v>
      </c>
      <c r="B863">
        <v>28925307</v>
      </c>
      <c r="C863">
        <v>28927770</v>
      </c>
      <c r="D863">
        <v>28337857</v>
      </c>
      <c r="E863">
        <v>1</v>
      </c>
      <c r="F863">
        <v>1</v>
      </c>
      <c r="G863">
        <v>1</v>
      </c>
      <c r="H863">
        <v>2</v>
      </c>
      <c r="I863" t="s">
        <v>488</v>
      </c>
      <c r="J863" t="s">
        <v>489</v>
      </c>
      <c r="K863" t="s">
        <v>490</v>
      </c>
      <c r="L863">
        <v>1368</v>
      </c>
      <c r="N863">
        <v>1011</v>
      </c>
      <c r="O863" t="s">
        <v>366</v>
      </c>
      <c r="P863" t="s">
        <v>366</v>
      </c>
      <c r="Q863">
        <v>1</v>
      </c>
      <c r="W863">
        <v>0</v>
      </c>
      <c r="X863">
        <v>-2019686133</v>
      </c>
      <c r="Y863">
        <v>2.4E-2</v>
      </c>
      <c r="AA863">
        <v>0</v>
      </c>
      <c r="AB863">
        <v>127.86</v>
      </c>
      <c r="AC863">
        <v>11.84</v>
      </c>
      <c r="AD863">
        <v>0</v>
      </c>
      <c r="AE863">
        <v>0</v>
      </c>
      <c r="AF863">
        <v>127.86</v>
      </c>
      <c r="AG863">
        <v>11.84</v>
      </c>
      <c r="AH863">
        <v>0</v>
      </c>
      <c r="AI863">
        <v>1</v>
      </c>
      <c r="AJ863">
        <v>1</v>
      </c>
      <c r="AK863">
        <v>1</v>
      </c>
      <c r="AL863">
        <v>1</v>
      </c>
      <c r="AN863">
        <v>0</v>
      </c>
      <c r="AO863">
        <v>1</v>
      </c>
      <c r="AP863">
        <v>1</v>
      </c>
      <c r="AQ863">
        <v>0</v>
      </c>
      <c r="AR863">
        <v>0</v>
      </c>
      <c r="AS863" t="s">
        <v>719</v>
      </c>
      <c r="AT863">
        <v>0.02</v>
      </c>
      <c r="AU863" t="s">
        <v>744</v>
      </c>
      <c r="AV863">
        <v>0</v>
      </c>
      <c r="AW863">
        <v>2</v>
      </c>
      <c r="AX863">
        <v>28927776</v>
      </c>
      <c r="AY863">
        <v>1</v>
      </c>
      <c r="AZ863">
        <v>0</v>
      </c>
      <c r="BA863">
        <v>875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0</v>
      </c>
      <c r="BK863">
        <v>0</v>
      </c>
      <c r="BL863">
        <v>0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CX863">
        <f>Y863*Source!I166</f>
        <v>3.8880000000000005E-2</v>
      </c>
      <c r="CY863">
        <f>AB863</f>
        <v>127.86</v>
      </c>
      <c r="CZ863">
        <f>AF863</f>
        <v>127.86</v>
      </c>
      <c r="DA863">
        <f>AJ863</f>
        <v>1</v>
      </c>
      <c r="DB863">
        <v>0</v>
      </c>
    </row>
    <row r="864" spans="1:106" x14ac:dyDescent="0.2">
      <c r="A864">
        <f>ROW(Source!A166)</f>
        <v>166</v>
      </c>
      <c r="B864">
        <v>28925307</v>
      </c>
      <c r="C864">
        <v>28927770</v>
      </c>
      <c r="D864">
        <v>28337866</v>
      </c>
      <c r="E864">
        <v>1</v>
      </c>
      <c r="F864">
        <v>1</v>
      </c>
      <c r="G864">
        <v>1</v>
      </c>
      <c r="H864">
        <v>2</v>
      </c>
      <c r="I864" t="s">
        <v>491</v>
      </c>
      <c r="J864" t="s">
        <v>492</v>
      </c>
      <c r="K864" t="s">
        <v>493</v>
      </c>
      <c r="L864">
        <v>1368</v>
      </c>
      <c r="N864">
        <v>1011</v>
      </c>
      <c r="O864" t="s">
        <v>366</v>
      </c>
      <c r="P864" t="s">
        <v>366</v>
      </c>
      <c r="Q864">
        <v>1</v>
      </c>
      <c r="W864">
        <v>0</v>
      </c>
      <c r="X864">
        <v>1232549298</v>
      </c>
      <c r="Y864">
        <v>2.4E-2</v>
      </c>
      <c r="AA864">
        <v>0</v>
      </c>
      <c r="AB864">
        <v>12</v>
      </c>
      <c r="AC864">
        <v>0</v>
      </c>
      <c r="AD864">
        <v>0</v>
      </c>
      <c r="AE864">
        <v>0</v>
      </c>
      <c r="AF864">
        <v>12</v>
      </c>
      <c r="AG864">
        <v>0</v>
      </c>
      <c r="AH864">
        <v>0</v>
      </c>
      <c r="AI864">
        <v>1</v>
      </c>
      <c r="AJ864">
        <v>1</v>
      </c>
      <c r="AK864">
        <v>1</v>
      </c>
      <c r="AL864">
        <v>1</v>
      </c>
      <c r="AN864">
        <v>0</v>
      </c>
      <c r="AO864">
        <v>1</v>
      </c>
      <c r="AP864">
        <v>1</v>
      </c>
      <c r="AQ864">
        <v>0</v>
      </c>
      <c r="AR864">
        <v>0</v>
      </c>
      <c r="AS864" t="s">
        <v>719</v>
      </c>
      <c r="AT864">
        <v>0.02</v>
      </c>
      <c r="AU864" t="s">
        <v>744</v>
      </c>
      <c r="AV864">
        <v>0</v>
      </c>
      <c r="AW864">
        <v>2</v>
      </c>
      <c r="AX864">
        <v>28927777</v>
      </c>
      <c r="AY864">
        <v>1</v>
      </c>
      <c r="AZ864">
        <v>0</v>
      </c>
      <c r="BA864">
        <v>876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0</v>
      </c>
      <c r="BK864">
        <v>0</v>
      </c>
      <c r="BL864">
        <v>0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CX864">
        <f>Y864*Source!I166</f>
        <v>3.8880000000000005E-2</v>
      </c>
      <c r="CY864">
        <f>AB864</f>
        <v>12</v>
      </c>
      <c r="CZ864">
        <f>AF864</f>
        <v>12</v>
      </c>
      <c r="DA864">
        <f>AJ864</f>
        <v>1</v>
      </c>
      <c r="DB864">
        <v>0</v>
      </c>
    </row>
    <row r="865" spans="1:106" x14ac:dyDescent="0.2">
      <c r="A865">
        <f>ROW(Source!A166)</f>
        <v>166</v>
      </c>
      <c r="B865">
        <v>28925307</v>
      </c>
      <c r="C865">
        <v>28927770</v>
      </c>
      <c r="D865">
        <v>28338136</v>
      </c>
      <c r="E865">
        <v>1</v>
      </c>
      <c r="F865">
        <v>1</v>
      </c>
      <c r="G865">
        <v>1</v>
      </c>
      <c r="H865">
        <v>2</v>
      </c>
      <c r="I865" t="s">
        <v>401</v>
      </c>
      <c r="J865" t="s">
        <v>402</v>
      </c>
      <c r="K865" t="s">
        <v>403</v>
      </c>
      <c r="L865">
        <v>1368</v>
      </c>
      <c r="N865">
        <v>1011</v>
      </c>
      <c r="O865" t="s">
        <v>366</v>
      </c>
      <c r="P865" t="s">
        <v>366</v>
      </c>
      <c r="Q865">
        <v>1</v>
      </c>
      <c r="W865">
        <v>0</v>
      </c>
      <c r="X865">
        <v>-1277097320</v>
      </c>
      <c r="Y865">
        <v>68.015999999999991</v>
      </c>
      <c r="AA865">
        <v>0</v>
      </c>
      <c r="AB865">
        <v>8.68</v>
      </c>
      <c r="AC865">
        <v>0</v>
      </c>
      <c r="AD865">
        <v>0</v>
      </c>
      <c r="AE865">
        <v>0</v>
      </c>
      <c r="AF865">
        <v>8.68</v>
      </c>
      <c r="AG865">
        <v>0</v>
      </c>
      <c r="AH865">
        <v>0</v>
      </c>
      <c r="AI865">
        <v>1</v>
      </c>
      <c r="AJ865">
        <v>1</v>
      </c>
      <c r="AK865">
        <v>1</v>
      </c>
      <c r="AL865">
        <v>1</v>
      </c>
      <c r="AN865">
        <v>0</v>
      </c>
      <c r="AO865">
        <v>1</v>
      </c>
      <c r="AP865">
        <v>1</v>
      </c>
      <c r="AQ865">
        <v>0</v>
      </c>
      <c r="AR865">
        <v>0</v>
      </c>
      <c r="AS865" t="s">
        <v>719</v>
      </c>
      <c r="AT865">
        <v>56.68</v>
      </c>
      <c r="AU865" t="s">
        <v>744</v>
      </c>
      <c r="AV865">
        <v>0</v>
      </c>
      <c r="AW865">
        <v>2</v>
      </c>
      <c r="AX865">
        <v>28927778</v>
      </c>
      <c r="AY865">
        <v>1</v>
      </c>
      <c r="AZ865">
        <v>0</v>
      </c>
      <c r="BA865">
        <v>877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0</v>
      </c>
      <c r="BK865">
        <v>0</v>
      </c>
      <c r="BL865">
        <v>0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CX865">
        <f>Y865*Source!I166</f>
        <v>110.18592</v>
      </c>
      <c r="CY865">
        <f>AB865</f>
        <v>8.68</v>
      </c>
      <c r="CZ865">
        <f>AF865</f>
        <v>8.68</v>
      </c>
      <c r="DA865">
        <f>AJ865</f>
        <v>1</v>
      </c>
      <c r="DB865">
        <v>0</v>
      </c>
    </row>
    <row r="866" spans="1:106" x14ac:dyDescent="0.2">
      <c r="A866">
        <f>ROW(Source!A166)</f>
        <v>166</v>
      </c>
      <c r="B866">
        <v>28925307</v>
      </c>
      <c r="C866">
        <v>28927770</v>
      </c>
      <c r="D866">
        <v>28251460</v>
      </c>
      <c r="E866">
        <v>1</v>
      </c>
      <c r="F866">
        <v>1</v>
      </c>
      <c r="G866">
        <v>1</v>
      </c>
      <c r="H866">
        <v>3</v>
      </c>
      <c r="I866" t="s">
        <v>580</v>
      </c>
      <c r="J866" t="s">
        <v>581</v>
      </c>
      <c r="K866" t="s">
        <v>582</v>
      </c>
      <c r="L866">
        <v>1339</v>
      </c>
      <c r="N866">
        <v>1007</v>
      </c>
      <c r="O866" t="s">
        <v>742</v>
      </c>
      <c r="P866" t="s">
        <v>742</v>
      </c>
      <c r="Q866">
        <v>1</v>
      </c>
      <c r="W866">
        <v>0</v>
      </c>
      <c r="X866">
        <v>225732944</v>
      </c>
      <c r="Y866">
        <v>1.2</v>
      </c>
      <c r="AA866">
        <v>37.159999999999997</v>
      </c>
      <c r="AB866">
        <v>0</v>
      </c>
      <c r="AC866">
        <v>0</v>
      </c>
      <c r="AD866">
        <v>0</v>
      </c>
      <c r="AE866">
        <v>37.159999999999997</v>
      </c>
      <c r="AF866">
        <v>0</v>
      </c>
      <c r="AG866">
        <v>0</v>
      </c>
      <c r="AH866">
        <v>0</v>
      </c>
      <c r="AI866">
        <v>1</v>
      </c>
      <c r="AJ866">
        <v>1</v>
      </c>
      <c r="AK866">
        <v>1</v>
      </c>
      <c r="AL866">
        <v>1</v>
      </c>
      <c r="AN866">
        <v>0</v>
      </c>
      <c r="AO866">
        <v>1</v>
      </c>
      <c r="AP866">
        <v>0</v>
      </c>
      <c r="AQ866">
        <v>0</v>
      </c>
      <c r="AR866">
        <v>0</v>
      </c>
      <c r="AS866" t="s">
        <v>719</v>
      </c>
      <c r="AT866">
        <v>1.2</v>
      </c>
      <c r="AU866" t="s">
        <v>719</v>
      </c>
      <c r="AV866">
        <v>0</v>
      </c>
      <c r="AW866">
        <v>2</v>
      </c>
      <c r="AX866">
        <v>28927779</v>
      </c>
      <c r="AY866">
        <v>1</v>
      </c>
      <c r="AZ866">
        <v>0</v>
      </c>
      <c r="BA866">
        <v>878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0</v>
      </c>
      <c r="BK866">
        <v>0</v>
      </c>
      <c r="BL866">
        <v>0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CX866">
        <f>Y866*Source!I166</f>
        <v>1.944</v>
      </c>
      <c r="CY866">
        <f t="shared" ref="CY866:CY871" si="210">AA866</f>
        <v>37.159999999999997</v>
      </c>
      <c r="CZ866">
        <f t="shared" ref="CZ866:CZ871" si="211">AE866</f>
        <v>37.159999999999997</v>
      </c>
      <c r="DA866">
        <f t="shared" ref="DA866:DA871" si="212">AI866</f>
        <v>1</v>
      </c>
      <c r="DB866">
        <v>0</v>
      </c>
    </row>
    <row r="867" spans="1:106" x14ac:dyDescent="0.2">
      <c r="A867">
        <f>ROW(Source!A166)</f>
        <v>166</v>
      </c>
      <c r="B867">
        <v>28925307</v>
      </c>
      <c r="C867">
        <v>28927770</v>
      </c>
      <c r="D867">
        <v>28251479</v>
      </c>
      <c r="E867">
        <v>1</v>
      </c>
      <c r="F867">
        <v>1</v>
      </c>
      <c r="G867">
        <v>1</v>
      </c>
      <c r="H867">
        <v>3</v>
      </c>
      <c r="I867" t="s">
        <v>503</v>
      </c>
      <c r="J867" t="s">
        <v>504</v>
      </c>
      <c r="K867" t="s">
        <v>505</v>
      </c>
      <c r="L867">
        <v>1339</v>
      </c>
      <c r="N867">
        <v>1007</v>
      </c>
      <c r="O867" t="s">
        <v>742</v>
      </c>
      <c r="P867" t="s">
        <v>742</v>
      </c>
      <c r="Q867">
        <v>1</v>
      </c>
      <c r="W867">
        <v>0</v>
      </c>
      <c r="X867">
        <v>1597319531</v>
      </c>
      <c r="Y867">
        <v>3.2</v>
      </c>
      <c r="AA867">
        <v>8.7899999999999991</v>
      </c>
      <c r="AB867">
        <v>0</v>
      </c>
      <c r="AC867">
        <v>0</v>
      </c>
      <c r="AD867">
        <v>0</v>
      </c>
      <c r="AE867">
        <v>8.7899999999999991</v>
      </c>
      <c r="AF867">
        <v>0</v>
      </c>
      <c r="AG867">
        <v>0</v>
      </c>
      <c r="AH867">
        <v>0</v>
      </c>
      <c r="AI867">
        <v>1</v>
      </c>
      <c r="AJ867">
        <v>1</v>
      </c>
      <c r="AK867">
        <v>1</v>
      </c>
      <c r="AL867">
        <v>1</v>
      </c>
      <c r="AN867">
        <v>0</v>
      </c>
      <c r="AO867">
        <v>1</v>
      </c>
      <c r="AP867">
        <v>0</v>
      </c>
      <c r="AQ867">
        <v>0</v>
      </c>
      <c r="AR867">
        <v>0</v>
      </c>
      <c r="AS867" t="s">
        <v>719</v>
      </c>
      <c r="AT867">
        <v>3.2</v>
      </c>
      <c r="AU867" t="s">
        <v>719</v>
      </c>
      <c r="AV867">
        <v>0</v>
      </c>
      <c r="AW867">
        <v>2</v>
      </c>
      <c r="AX867">
        <v>28927780</v>
      </c>
      <c r="AY867">
        <v>1</v>
      </c>
      <c r="AZ867">
        <v>0</v>
      </c>
      <c r="BA867">
        <v>879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0</v>
      </c>
      <c r="BK867">
        <v>0</v>
      </c>
      <c r="BL867">
        <v>0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CX867">
        <f>Y867*Source!I166</f>
        <v>5.1840000000000011</v>
      </c>
      <c r="CY867">
        <f t="shared" si="210"/>
        <v>8.7899999999999991</v>
      </c>
      <c r="CZ867">
        <f t="shared" si="211"/>
        <v>8.7899999999999991</v>
      </c>
      <c r="DA867">
        <f t="shared" si="212"/>
        <v>1</v>
      </c>
      <c r="DB867">
        <v>0</v>
      </c>
    </row>
    <row r="868" spans="1:106" x14ac:dyDescent="0.2">
      <c r="A868">
        <f>ROW(Source!A166)</f>
        <v>166</v>
      </c>
      <c r="B868">
        <v>28925307</v>
      </c>
      <c r="C868">
        <v>28927770</v>
      </c>
      <c r="D868">
        <v>28251486</v>
      </c>
      <c r="E868">
        <v>1</v>
      </c>
      <c r="F868">
        <v>1</v>
      </c>
      <c r="G868">
        <v>1</v>
      </c>
      <c r="H868">
        <v>3</v>
      </c>
      <c r="I868" t="s">
        <v>506</v>
      </c>
      <c r="J868" t="s">
        <v>507</v>
      </c>
      <c r="K868" t="s">
        <v>508</v>
      </c>
      <c r="L868">
        <v>1346</v>
      </c>
      <c r="N868">
        <v>1009</v>
      </c>
      <c r="O868" t="s">
        <v>509</v>
      </c>
      <c r="P868" t="s">
        <v>509</v>
      </c>
      <c r="Q868">
        <v>1</v>
      </c>
      <c r="W868">
        <v>0</v>
      </c>
      <c r="X868">
        <v>-1411127917</v>
      </c>
      <c r="Y868">
        <v>0.46</v>
      </c>
      <c r="AA868">
        <v>4.47</v>
      </c>
      <c r="AB868">
        <v>0</v>
      </c>
      <c r="AC868">
        <v>0</v>
      </c>
      <c r="AD868">
        <v>0</v>
      </c>
      <c r="AE868">
        <v>4.47</v>
      </c>
      <c r="AF868">
        <v>0</v>
      </c>
      <c r="AG868">
        <v>0</v>
      </c>
      <c r="AH868">
        <v>0</v>
      </c>
      <c r="AI868">
        <v>1</v>
      </c>
      <c r="AJ868">
        <v>1</v>
      </c>
      <c r="AK868">
        <v>1</v>
      </c>
      <c r="AL868">
        <v>1</v>
      </c>
      <c r="AN868">
        <v>0</v>
      </c>
      <c r="AO868">
        <v>1</v>
      </c>
      <c r="AP868">
        <v>0</v>
      </c>
      <c r="AQ868">
        <v>0</v>
      </c>
      <c r="AR868">
        <v>0</v>
      </c>
      <c r="AS868" t="s">
        <v>719</v>
      </c>
      <c r="AT868">
        <v>0.46</v>
      </c>
      <c r="AU868" t="s">
        <v>719</v>
      </c>
      <c r="AV868">
        <v>0</v>
      </c>
      <c r="AW868">
        <v>2</v>
      </c>
      <c r="AX868">
        <v>28927781</v>
      </c>
      <c r="AY868">
        <v>1</v>
      </c>
      <c r="AZ868">
        <v>0</v>
      </c>
      <c r="BA868">
        <v>880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0</v>
      </c>
      <c r="BK868">
        <v>0</v>
      </c>
      <c r="BL868">
        <v>0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CX868">
        <f>Y868*Source!I166</f>
        <v>0.74520000000000008</v>
      </c>
      <c r="CY868">
        <f t="shared" si="210"/>
        <v>4.47</v>
      </c>
      <c r="CZ868">
        <f t="shared" si="211"/>
        <v>4.47</v>
      </c>
      <c r="DA868">
        <f t="shared" si="212"/>
        <v>1</v>
      </c>
      <c r="DB868">
        <v>0</v>
      </c>
    </row>
    <row r="869" spans="1:106" x14ac:dyDescent="0.2">
      <c r="A869">
        <f>ROW(Source!A166)</f>
        <v>166</v>
      </c>
      <c r="B869">
        <v>28925307</v>
      </c>
      <c r="C869">
        <v>28927770</v>
      </c>
      <c r="D869">
        <v>28253182</v>
      </c>
      <c r="E869">
        <v>1</v>
      </c>
      <c r="F869">
        <v>1</v>
      </c>
      <c r="G869">
        <v>1</v>
      </c>
      <c r="H869">
        <v>3</v>
      </c>
      <c r="I869" t="s">
        <v>583</v>
      </c>
      <c r="J869" t="s">
        <v>584</v>
      </c>
      <c r="K869" t="s">
        <v>585</v>
      </c>
      <c r="L869">
        <v>1339</v>
      </c>
      <c r="N869">
        <v>1007</v>
      </c>
      <c r="O869" t="s">
        <v>742</v>
      </c>
      <c r="P869" t="s">
        <v>742</v>
      </c>
      <c r="Q869">
        <v>1</v>
      </c>
      <c r="W869">
        <v>0</v>
      </c>
      <c r="X869">
        <v>1490861376</v>
      </c>
      <c r="Y869">
        <v>0.05</v>
      </c>
      <c r="AA869">
        <v>3.15</v>
      </c>
      <c r="AB869">
        <v>0</v>
      </c>
      <c r="AC869">
        <v>0</v>
      </c>
      <c r="AD869">
        <v>0</v>
      </c>
      <c r="AE869">
        <v>3.15</v>
      </c>
      <c r="AF869">
        <v>0</v>
      </c>
      <c r="AG869">
        <v>0</v>
      </c>
      <c r="AH869">
        <v>0</v>
      </c>
      <c r="AI869">
        <v>1</v>
      </c>
      <c r="AJ869">
        <v>1</v>
      </c>
      <c r="AK869">
        <v>1</v>
      </c>
      <c r="AL869">
        <v>1</v>
      </c>
      <c r="AN869">
        <v>0</v>
      </c>
      <c r="AO869">
        <v>1</v>
      </c>
      <c r="AP869">
        <v>0</v>
      </c>
      <c r="AQ869">
        <v>0</v>
      </c>
      <c r="AR869">
        <v>0</v>
      </c>
      <c r="AS869" t="s">
        <v>719</v>
      </c>
      <c r="AT869">
        <v>0.05</v>
      </c>
      <c r="AU869" t="s">
        <v>719</v>
      </c>
      <c r="AV869">
        <v>0</v>
      </c>
      <c r="AW869">
        <v>2</v>
      </c>
      <c r="AX869">
        <v>28927782</v>
      </c>
      <c r="AY869">
        <v>1</v>
      </c>
      <c r="AZ869">
        <v>0</v>
      </c>
      <c r="BA869">
        <v>881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CX869">
        <f>Y869*Source!I166</f>
        <v>8.1000000000000016E-2</v>
      </c>
      <c r="CY869">
        <f t="shared" si="210"/>
        <v>3.15</v>
      </c>
      <c r="CZ869">
        <f t="shared" si="211"/>
        <v>3.15</v>
      </c>
      <c r="DA869">
        <f t="shared" si="212"/>
        <v>1</v>
      </c>
      <c r="DB869">
        <v>0</v>
      </c>
    </row>
    <row r="870" spans="1:106" x14ac:dyDescent="0.2">
      <c r="A870">
        <f>ROW(Source!A166)</f>
        <v>166</v>
      </c>
      <c r="B870">
        <v>28925307</v>
      </c>
      <c r="C870">
        <v>28927770</v>
      </c>
      <c r="D870">
        <v>28254657</v>
      </c>
      <c r="E870">
        <v>1</v>
      </c>
      <c r="F870">
        <v>1</v>
      </c>
      <c r="G870">
        <v>1</v>
      </c>
      <c r="H870">
        <v>3</v>
      </c>
      <c r="I870" t="s">
        <v>586</v>
      </c>
      <c r="J870" t="s">
        <v>587</v>
      </c>
      <c r="K870" t="s">
        <v>588</v>
      </c>
      <c r="L870">
        <v>1348</v>
      </c>
      <c r="N870">
        <v>1009</v>
      </c>
      <c r="O870" t="s">
        <v>61</v>
      </c>
      <c r="P870" t="s">
        <v>61</v>
      </c>
      <c r="Q870">
        <v>1000</v>
      </c>
      <c r="W870">
        <v>0</v>
      </c>
      <c r="X870">
        <v>-1341816797</v>
      </c>
      <c r="Y870">
        <v>2.3999999999999998E-3</v>
      </c>
      <c r="AA870">
        <v>12851.36</v>
      </c>
      <c r="AB870">
        <v>0</v>
      </c>
      <c r="AC870">
        <v>0</v>
      </c>
      <c r="AD870">
        <v>0</v>
      </c>
      <c r="AE870">
        <v>12851.36</v>
      </c>
      <c r="AF870">
        <v>0</v>
      </c>
      <c r="AG870">
        <v>0</v>
      </c>
      <c r="AH870">
        <v>0</v>
      </c>
      <c r="AI870">
        <v>1</v>
      </c>
      <c r="AJ870">
        <v>1</v>
      </c>
      <c r="AK870">
        <v>1</v>
      </c>
      <c r="AL870">
        <v>1</v>
      </c>
      <c r="AN870">
        <v>0</v>
      </c>
      <c r="AO870">
        <v>1</v>
      </c>
      <c r="AP870">
        <v>0</v>
      </c>
      <c r="AQ870">
        <v>0</v>
      </c>
      <c r="AR870">
        <v>0</v>
      </c>
      <c r="AS870" t="s">
        <v>719</v>
      </c>
      <c r="AT870">
        <v>2.3999999999999998E-3</v>
      </c>
      <c r="AU870" t="s">
        <v>719</v>
      </c>
      <c r="AV870">
        <v>0</v>
      </c>
      <c r="AW870">
        <v>2</v>
      </c>
      <c r="AX870">
        <v>28927783</v>
      </c>
      <c r="AY870">
        <v>1</v>
      </c>
      <c r="AZ870">
        <v>0</v>
      </c>
      <c r="BA870">
        <v>882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CX870">
        <f>Y870*Source!I166</f>
        <v>3.888E-3</v>
      </c>
      <c r="CY870">
        <f t="shared" si="210"/>
        <v>12851.36</v>
      </c>
      <c r="CZ870">
        <f t="shared" si="211"/>
        <v>12851.36</v>
      </c>
      <c r="DA870">
        <f t="shared" si="212"/>
        <v>1</v>
      </c>
      <c r="DB870">
        <v>0</v>
      </c>
    </row>
    <row r="871" spans="1:106" x14ac:dyDescent="0.2">
      <c r="A871">
        <f>ROW(Source!A166)</f>
        <v>166</v>
      </c>
      <c r="B871">
        <v>28925307</v>
      </c>
      <c r="C871">
        <v>28927770</v>
      </c>
      <c r="D871">
        <v>28247531</v>
      </c>
      <c r="E871">
        <v>21</v>
      </c>
      <c r="F871">
        <v>1</v>
      </c>
      <c r="G871">
        <v>1</v>
      </c>
      <c r="H871">
        <v>3</v>
      </c>
      <c r="I871" t="s">
        <v>533</v>
      </c>
      <c r="J871" t="s">
        <v>719</v>
      </c>
      <c r="K871" t="s">
        <v>534</v>
      </c>
      <c r="L871">
        <v>1374</v>
      </c>
      <c r="N871">
        <v>1013</v>
      </c>
      <c r="O871" t="s">
        <v>535</v>
      </c>
      <c r="P871" t="s">
        <v>535</v>
      </c>
      <c r="Q871">
        <v>1</v>
      </c>
      <c r="W871">
        <v>0</v>
      </c>
      <c r="X871">
        <v>-1731369543</v>
      </c>
      <c r="Y871">
        <v>34.020000000000003</v>
      </c>
      <c r="AA871">
        <v>1</v>
      </c>
      <c r="AB871">
        <v>0</v>
      </c>
      <c r="AC871">
        <v>0</v>
      </c>
      <c r="AD871">
        <v>0</v>
      </c>
      <c r="AE871">
        <v>1</v>
      </c>
      <c r="AF871">
        <v>0</v>
      </c>
      <c r="AG871">
        <v>0</v>
      </c>
      <c r="AH871">
        <v>0</v>
      </c>
      <c r="AI871">
        <v>1</v>
      </c>
      <c r="AJ871">
        <v>1</v>
      </c>
      <c r="AK871">
        <v>1</v>
      </c>
      <c r="AL871">
        <v>1</v>
      </c>
      <c r="AN871">
        <v>0</v>
      </c>
      <c r="AO871">
        <v>1</v>
      </c>
      <c r="AP871">
        <v>0</v>
      </c>
      <c r="AQ871">
        <v>0</v>
      </c>
      <c r="AR871">
        <v>0</v>
      </c>
      <c r="AS871" t="s">
        <v>719</v>
      </c>
      <c r="AT871">
        <v>34.020000000000003</v>
      </c>
      <c r="AU871" t="s">
        <v>719</v>
      </c>
      <c r="AV871">
        <v>0</v>
      </c>
      <c r="AW871">
        <v>2</v>
      </c>
      <c r="AX871">
        <v>28927785</v>
      </c>
      <c r="AY871">
        <v>1</v>
      </c>
      <c r="AZ871">
        <v>0</v>
      </c>
      <c r="BA871">
        <v>884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CX871">
        <f>Y871*Source!I166</f>
        <v>55.112400000000008</v>
      </c>
      <c r="CY871">
        <f t="shared" si="210"/>
        <v>1</v>
      </c>
      <c r="CZ871">
        <f t="shared" si="211"/>
        <v>1</v>
      </c>
      <c r="DA871">
        <f t="shared" si="212"/>
        <v>1</v>
      </c>
      <c r="DB871">
        <v>0</v>
      </c>
    </row>
    <row r="872" spans="1:106" x14ac:dyDescent="0.2">
      <c r="A872">
        <f>ROW(Source!A167)</f>
        <v>167</v>
      </c>
      <c r="B872">
        <v>28925308</v>
      </c>
      <c r="C872">
        <v>28927770</v>
      </c>
      <c r="D872">
        <v>28425676</v>
      </c>
      <c r="E872">
        <v>1</v>
      </c>
      <c r="F872">
        <v>1</v>
      </c>
      <c r="G872">
        <v>1</v>
      </c>
      <c r="H872">
        <v>1</v>
      </c>
      <c r="I872" t="s">
        <v>536</v>
      </c>
      <c r="J872" t="s">
        <v>719</v>
      </c>
      <c r="K872" t="s">
        <v>537</v>
      </c>
      <c r="L872">
        <v>1191</v>
      </c>
      <c r="N872">
        <v>1013</v>
      </c>
      <c r="O872" t="s">
        <v>360</v>
      </c>
      <c r="P872" t="s">
        <v>360</v>
      </c>
      <c r="Q872">
        <v>1</v>
      </c>
      <c r="W872">
        <v>0</v>
      </c>
      <c r="X872">
        <v>-1853062777</v>
      </c>
      <c r="Y872">
        <v>237.6</v>
      </c>
      <c r="AA872">
        <v>0</v>
      </c>
      <c r="AB872">
        <v>0</v>
      </c>
      <c r="AC872">
        <v>0</v>
      </c>
      <c r="AD872">
        <v>159.43</v>
      </c>
      <c r="AE872">
        <v>0</v>
      </c>
      <c r="AF872">
        <v>0</v>
      </c>
      <c r="AG872">
        <v>0</v>
      </c>
      <c r="AH872">
        <v>8.59</v>
      </c>
      <c r="AI872">
        <v>1</v>
      </c>
      <c r="AJ872">
        <v>1</v>
      </c>
      <c r="AK872">
        <v>1</v>
      </c>
      <c r="AL872">
        <v>18.559999999999999</v>
      </c>
      <c r="AN872">
        <v>0</v>
      </c>
      <c r="AO872">
        <v>1</v>
      </c>
      <c r="AP872">
        <v>1</v>
      </c>
      <c r="AQ872">
        <v>0</v>
      </c>
      <c r="AR872">
        <v>0</v>
      </c>
      <c r="AS872" t="s">
        <v>719</v>
      </c>
      <c r="AT872">
        <v>198</v>
      </c>
      <c r="AU872" t="s">
        <v>744</v>
      </c>
      <c r="AV872">
        <v>1</v>
      </c>
      <c r="AW872">
        <v>2</v>
      </c>
      <c r="AX872">
        <v>28927772</v>
      </c>
      <c r="AY872">
        <v>1</v>
      </c>
      <c r="AZ872">
        <v>0</v>
      </c>
      <c r="BA872">
        <v>885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0</v>
      </c>
      <c r="BK872">
        <v>0</v>
      </c>
      <c r="BL872">
        <v>0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CX872">
        <f>Y872*Source!I167</f>
        <v>384.91200000000003</v>
      </c>
      <c r="CY872">
        <f>AD872</f>
        <v>159.43</v>
      </c>
      <c r="CZ872">
        <f>AH872</f>
        <v>8.59</v>
      </c>
      <c r="DA872">
        <f>AL872</f>
        <v>18.559999999999999</v>
      </c>
      <c r="DB872">
        <v>0</v>
      </c>
    </row>
    <row r="873" spans="1:106" x14ac:dyDescent="0.2">
      <c r="A873">
        <f>ROW(Source!A167)</f>
        <v>167</v>
      </c>
      <c r="B873">
        <v>28925308</v>
      </c>
      <c r="C873">
        <v>28927770</v>
      </c>
      <c r="D873">
        <v>28419515</v>
      </c>
      <c r="E873">
        <v>1</v>
      </c>
      <c r="F873">
        <v>1</v>
      </c>
      <c r="G873">
        <v>1</v>
      </c>
      <c r="H873">
        <v>1</v>
      </c>
      <c r="I873" t="s">
        <v>361</v>
      </c>
      <c r="J873" t="s">
        <v>719</v>
      </c>
      <c r="K873" t="s">
        <v>362</v>
      </c>
      <c r="L873">
        <v>1191</v>
      </c>
      <c r="N873">
        <v>1013</v>
      </c>
      <c r="O873" t="s">
        <v>360</v>
      </c>
      <c r="P873" t="s">
        <v>360</v>
      </c>
      <c r="Q873">
        <v>1</v>
      </c>
      <c r="W873">
        <v>0</v>
      </c>
      <c r="X873">
        <v>-383101862</v>
      </c>
      <c r="Y873">
        <v>30.08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1</v>
      </c>
      <c r="AJ873">
        <v>1</v>
      </c>
      <c r="AK873">
        <v>18.559999999999999</v>
      </c>
      <c r="AL873">
        <v>1</v>
      </c>
      <c r="AN873">
        <v>0</v>
      </c>
      <c r="AO873">
        <v>1</v>
      </c>
      <c r="AP873">
        <v>0</v>
      </c>
      <c r="AQ873">
        <v>0</v>
      </c>
      <c r="AR873">
        <v>0</v>
      </c>
      <c r="AS873" t="s">
        <v>719</v>
      </c>
      <c r="AT873">
        <v>30.08</v>
      </c>
      <c r="AU873" t="s">
        <v>719</v>
      </c>
      <c r="AV873">
        <v>2</v>
      </c>
      <c r="AW873">
        <v>2</v>
      </c>
      <c r="AX873">
        <v>28927773</v>
      </c>
      <c r="AY873">
        <v>1</v>
      </c>
      <c r="AZ873">
        <v>2048</v>
      </c>
      <c r="BA873">
        <v>886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CX873">
        <f>Y873*Source!I167</f>
        <v>48.729599999999998</v>
      </c>
      <c r="CY873">
        <f>AD873</f>
        <v>0</v>
      </c>
      <c r="CZ873">
        <f>AH873</f>
        <v>0</v>
      </c>
      <c r="DA873">
        <f>AL873</f>
        <v>1</v>
      </c>
      <c r="DB873">
        <v>0</v>
      </c>
    </row>
    <row r="874" spans="1:106" x14ac:dyDescent="0.2">
      <c r="A874">
        <f>ROW(Source!A167)</f>
        <v>167</v>
      </c>
      <c r="B874">
        <v>28925308</v>
      </c>
      <c r="C874">
        <v>28927770</v>
      </c>
      <c r="D874">
        <v>28336675</v>
      </c>
      <c r="E874">
        <v>1</v>
      </c>
      <c r="F874">
        <v>1</v>
      </c>
      <c r="G874">
        <v>1</v>
      </c>
      <c r="H874">
        <v>2</v>
      </c>
      <c r="I874" t="s">
        <v>540</v>
      </c>
      <c r="J874" t="s">
        <v>541</v>
      </c>
      <c r="K874" t="s">
        <v>542</v>
      </c>
      <c r="L874">
        <v>1368</v>
      </c>
      <c r="N874">
        <v>1011</v>
      </c>
      <c r="O874" t="s">
        <v>366</v>
      </c>
      <c r="P874" t="s">
        <v>366</v>
      </c>
      <c r="Q874">
        <v>1</v>
      </c>
      <c r="W874">
        <v>0</v>
      </c>
      <c r="X874">
        <v>903590057</v>
      </c>
      <c r="Y874">
        <v>30.084</v>
      </c>
      <c r="AA874">
        <v>0</v>
      </c>
      <c r="AB874">
        <v>868.33</v>
      </c>
      <c r="AC874">
        <v>219.75</v>
      </c>
      <c r="AD874">
        <v>0</v>
      </c>
      <c r="AE874">
        <v>0</v>
      </c>
      <c r="AF874">
        <v>112.77</v>
      </c>
      <c r="AG874">
        <v>11.84</v>
      </c>
      <c r="AH874">
        <v>0</v>
      </c>
      <c r="AI874">
        <v>1</v>
      </c>
      <c r="AJ874">
        <v>7.7</v>
      </c>
      <c r="AK874">
        <v>18.559999999999999</v>
      </c>
      <c r="AL874">
        <v>1</v>
      </c>
      <c r="AN874">
        <v>0</v>
      </c>
      <c r="AO874">
        <v>1</v>
      </c>
      <c r="AP874">
        <v>1</v>
      </c>
      <c r="AQ874">
        <v>0</v>
      </c>
      <c r="AR874">
        <v>0</v>
      </c>
      <c r="AS874" t="s">
        <v>719</v>
      </c>
      <c r="AT874">
        <v>25.07</v>
      </c>
      <c r="AU874" t="s">
        <v>744</v>
      </c>
      <c r="AV874">
        <v>0</v>
      </c>
      <c r="AW874">
        <v>2</v>
      </c>
      <c r="AX874">
        <v>28927774</v>
      </c>
      <c r="AY874">
        <v>1</v>
      </c>
      <c r="AZ874">
        <v>0</v>
      </c>
      <c r="BA874">
        <v>887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CX874">
        <f>Y874*Source!I167</f>
        <v>48.736080000000001</v>
      </c>
      <c r="CY874">
        <f>AB874</f>
        <v>868.33</v>
      </c>
      <c r="CZ874">
        <f>AF874</f>
        <v>112.77</v>
      </c>
      <c r="DA874">
        <f>AJ874</f>
        <v>7.7</v>
      </c>
      <c r="DB874">
        <v>0</v>
      </c>
    </row>
    <row r="875" spans="1:106" x14ac:dyDescent="0.2">
      <c r="A875">
        <f>ROW(Source!A167)</f>
        <v>167</v>
      </c>
      <c r="B875">
        <v>28925308</v>
      </c>
      <c r="C875">
        <v>28927770</v>
      </c>
      <c r="D875">
        <v>28337559</v>
      </c>
      <c r="E875">
        <v>1</v>
      </c>
      <c r="F875">
        <v>1</v>
      </c>
      <c r="G875">
        <v>1</v>
      </c>
      <c r="H875">
        <v>2</v>
      </c>
      <c r="I875" t="s">
        <v>577</v>
      </c>
      <c r="J875" t="s">
        <v>578</v>
      </c>
      <c r="K875" t="s">
        <v>579</v>
      </c>
      <c r="L875">
        <v>1368</v>
      </c>
      <c r="N875">
        <v>1011</v>
      </c>
      <c r="O875" t="s">
        <v>366</v>
      </c>
      <c r="P875" t="s">
        <v>366</v>
      </c>
      <c r="Q875">
        <v>1</v>
      </c>
      <c r="W875">
        <v>0</v>
      </c>
      <c r="X875">
        <v>1511014073</v>
      </c>
      <c r="Y875">
        <v>5.9880000000000004</v>
      </c>
      <c r="AA875">
        <v>0</v>
      </c>
      <c r="AB875">
        <v>2298.3000000000002</v>
      </c>
      <c r="AC875">
        <v>188.01</v>
      </c>
      <c r="AD875">
        <v>0</v>
      </c>
      <c r="AE875">
        <v>0</v>
      </c>
      <c r="AF875">
        <v>298.48</v>
      </c>
      <c r="AG875">
        <v>10.130000000000001</v>
      </c>
      <c r="AH875">
        <v>0</v>
      </c>
      <c r="AI875">
        <v>1</v>
      </c>
      <c r="AJ875">
        <v>7.7</v>
      </c>
      <c r="AK875">
        <v>18.559999999999999</v>
      </c>
      <c r="AL875">
        <v>1</v>
      </c>
      <c r="AN875">
        <v>0</v>
      </c>
      <c r="AO875">
        <v>1</v>
      </c>
      <c r="AP875">
        <v>1</v>
      </c>
      <c r="AQ875">
        <v>0</v>
      </c>
      <c r="AR875">
        <v>0</v>
      </c>
      <c r="AS875" t="s">
        <v>719</v>
      </c>
      <c r="AT875">
        <v>4.99</v>
      </c>
      <c r="AU875" t="s">
        <v>744</v>
      </c>
      <c r="AV875">
        <v>0</v>
      </c>
      <c r="AW875">
        <v>2</v>
      </c>
      <c r="AX875">
        <v>28927775</v>
      </c>
      <c r="AY875">
        <v>1</v>
      </c>
      <c r="AZ875">
        <v>0</v>
      </c>
      <c r="BA875">
        <v>888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0</v>
      </c>
      <c r="BK875">
        <v>0</v>
      </c>
      <c r="BL875">
        <v>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CX875">
        <f>Y875*Source!I167</f>
        <v>9.7005600000000012</v>
      </c>
      <c r="CY875">
        <f>AB875</f>
        <v>2298.3000000000002</v>
      </c>
      <c r="CZ875">
        <f>AF875</f>
        <v>298.48</v>
      </c>
      <c r="DA875">
        <f>AJ875</f>
        <v>7.7</v>
      </c>
      <c r="DB875">
        <v>0</v>
      </c>
    </row>
    <row r="876" spans="1:106" x14ac:dyDescent="0.2">
      <c r="A876">
        <f>ROW(Source!A167)</f>
        <v>167</v>
      </c>
      <c r="B876">
        <v>28925308</v>
      </c>
      <c r="C876">
        <v>28927770</v>
      </c>
      <c r="D876">
        <v>28337857</v>
      </c>
      <c r="E876">
        <v>1</v>
      </c>
      <c r="F876">
        <v>1</v>
      </c>
      <c r="G876">
        <v>1</v>
      </c>
      <c r="H876">
        <v>2</v>
      </c>
      <c r="I876" t="s">
        <v>488</v>
      </c>
      <c r="J876" t="s">
        <v>489</v>
      </c>
      <c r="K876" t="s">
        <v>490</v>
      </c>
      <c r="L876">
        <v>1368</v>
      </c>
      <c r="N876">
        <v>1011</v>
      </c>
      <c r="O876" t="s">
        <v>366</v>
      </c>
      <c r="P876" t="s">
        <v>366</v>
      </c>
      <c r="Q876">
        <v>1</v>
      </c>
      <c r="W876">
        <v>0</v>
      </c>
      <c r="X876">
        <v>-2019686133</v>
      </c>
      <c r="Y876">
        <v>2.4E-2</v>
      </c>
      <c r="AA876">
        <v>0</v>
      </c>
      <c r="AB876">
        <v>984.52</v>
      </c>
      <c r="AC876">
        <v>219.75</v>
      </c>
      <c r="AD876">
        <v>0</v>
      </c>
      <c r="AE876">
        <v>0</v>
      </c>
      <c r="AF876">
        <v>127.86</v>
      </c>
      <c r="AG876">
        <v>11.84</v>
      </c>
      <c r="AH876">
        <v>0</v>
      </c>
      <c r="AI876">
        <v>1</v>
      </c>
      <c r="AJ876">
        <v>7.7</v>
      </c>
      <c r="AK876">
        <v>18.559999999999999</v>
      </c>
      <c r="AL876">
        <v>1</v>
      </c>
      <c r="AN876">
        <v>0</v>
      </c>
      <c r="AO876">
        <v>1</v>
      </c>
      <c r="AP876">
        <v>1</v>
      </c>
      <c r="AQ876">
        <v>0</v>
      </c>
      <c r="AR876">
        <v>0</v>
      </c>
      <c r="AS876" t="s">
        <v>719</v>
      </c>
      <c r="AT876">
        <v>0.02</v>
      </c>
      <c r="AU876" t="s">
        <v>744</v>
      </c>
      <c r="AV876">
        <v>0</v>
      </c>
      <c r="AW876">
        <v>2</v>
      </c>
      <c r="AX876">
        <v>28927776</v>
      </c>
      <c r="AY876">
        <v>1</v>
      </c>
      <c r="AZ876">
        <v>0</v>
      </c>
      <c r="BA876">
        <v>889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0</v>
      </c>
      <c r="BT876">
        <v>0</v>
      </c>
      <c r="BU876">
        <v>0</v>
      </c>
      <c r="BV876">
        <v>0</v>
      </c>
      <c r="BW876">
        <v>0</v>
      </c>
      <c r="CX876">
        <f>Y876*Source!I167</f>
        <v>3.8880000000000005E-2</v>
      </c>
      <c r="CY876">
        <f>AB876</f>
        <v>984.52</v>
      </c>
      <c r="CZ876">
        <f>AF876</f>
        <v>127.86</v>
      </c>
      <c r="DA876">
        <f>AJ876</f>
        <v>7.7</v>
      </c>
      <c r="DB876">
        <v>0</v>
      </c>
    </row>
    <row r="877" spans="1:106" x14ac:dyDescent="0.2">
      <c r="A877">
        <f>ROW(Source!A167)</f>
        <v>167</v>
      </c>
      <c r="B877">
        <v>28925308</v>
      </c>
      <c r="C877">
        <v>28927770</v>
      </c>
      <c r="D877">
        <v>28337866</v>
      </c>
      <c r="E877">
        <v>1</v>
      </c>
      <c r="F877">
        <v>1</v>
      </c>
      <c r="G877">
        <v>1</v>
      </c>
      <c r="H877">
        <v>2</v>
      </c>
      <c r="I877" t="s">
        <v>491</v>
      </c>
      <c r="J877" t="s">
        <v>492</v>
      </c>
      <c r="K877" t="s">
        <v>493</v>
      </c>
      <c r="L877">
        <v>1368</v>
      </c>
      <c r="N877">
        <v>1011</v>
      </c>
      <c r="O877" t="s">
        <v>366</v>
      </c>
      <c r="P877" t="s">
        <v>366</v>
      </c>
      <c r="Q877">
        <v>1</v>
      </c>
      <c r="W877">
        <v>0</v>
      </c>
      <c r="X877">
        <v>1232549298</v>
      </c>
      <c r="Y877">
        <v>2.4E-2</v>
      </c>
      <c r="AA877">
        <v>0</v>
      </c>
      <c r="AB877">
        <v>92.4</v>
      </c>
      <c r="AC877">
        <v>0</v>
      </c>
      <c r="AD877">
        <v>0</v>
      </c>
      <c r="AE877">
        <v>0</v>
      </c>
      <c r="AF877">
        <v>12</v>
      </c>
      <c r="AG877">
        <v>0</v>
      </c>
      <c r="AH877">
        <v>0</v>
      </c>
      <c r="AI877">
        <v>1</v>
      </c>
      <c r="AJ877">
        <v>7.7</v>
      </c>
      <c r="AK877">
        <v>18.559999999999999</v>
      </c>
      <c r="AL877">
        <v>1</v>
      </c>
      <c r="AN877">
        <v>0</v>
      </c>
      <c r="AO877">
        <v>1</v>
      </c>
      <c r="AP877">
        <v>1</v>
      </c>
      <c r="AQ877">
        <v>0</v>
      </c>
      <c r="AR877">
        <v>0</v>
      </c>
      <c r="AS877" t="s">
        <v>719</v>
      </c>
      <c r="AT877">
        <v>0.02</v>
      </c>
      <c r="AU877" t="s">
        <v>744</v>
      </c>
      <c r="AV877">
        <v>0</v>
      </c>
      <c r="AW877">
        <v>2</v>
      </c>
      <c r="AX877">
        <v>28927777</v>
      </c>
      <c r="AY877">
        <v>1</v>
      </c>
      <c r="AZ877">
        <v>0</v>
      </c>
      <c r="BA877">
        <v>890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0</v>
      </c>
      <c r="BK877">
        <v>0</v>
      </c>
      <c r="BL877">
        <v>0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CX877">
        <f>Y877*Source!I167</f>
        <v>3.8880000000000005E-2</v>
      </c>
      <c r="CY877">
        <f>AB877</f>
        <v>92.4</v>
      </c>
      <c r="CZ877">
        <f>AF877</f>
        <v>12</v>
      </c>
      <c r="DA877">
        <f>AJ877</f>
        <v>7.7</v>
      </c>
      <c r="DB877">
        <v>0</v>
      </c>
    </row>
    <row r="878" spans="1:106" x14ac:dyDescent="0.2">
      <c r="A878">
        <f>ROW(Source!A167)</f>
        <v>167</v>
      </c>
      <c r="B878">
        <v>28925308</v>
      </c>
      <c r="C878">
        <v>28927770</v>
      </c>
      <c r="D878">
        <v>28338136</v>
      </c>
      <c r="E878">
        <v>1</v>
      </c>
      <c r="F878">
        <v>1</v>
      </c>
      <c r="G878">
        <v>1</v>
      </c>
      <c r="H878">
        <v>2</v>
      </c>
      <c r="I878" t="s">
        <v>401</v>
      </c>
      <c r="J878" t="s">
        <v>402</v>
      </c>
      <c r="K878" t="s">
        <v>403</v>
      </c>
      <c r="L878">
        <v>1368</v>
      </c>
      <c r="N878">
        <v>1011</v>
      </c>
      <c r="O878" t="s">
        <v>366</v>
      </c>
      <c r="P878" t="s">
        <v>366</v>
      </c>
      <c r="Q878">
        <v>1</v>
      </c>
      <c r="W878">
        <v>0</v>
      </c>
      <c r="X878">
        <v>-1277097320</v>
      </c>
      <c r="Y878">
        <v>68.015999999999991</v>
      </c>
      <c r="AA878">
        <v>0</v>
      </c>
      <c r="AB878">
        <v>66.84</v>
      </c>
      <c r="AC878">
        <v>0</v>
      </c>
      <c r="AD878">
        <v>0</v>
      </c>
      <c r="AE878">
        <v>0</v>
      </c>
      <c r="AF878">
        <v>8.68</v>
      </c>
      <c r="AG878">
        <v>0</v>
      </c>
      <c r="AH878">
        <v>0</v>
      </c>
      <c r="AI878">
        <v>1</v>
      </c>
      <c r="AJ878">
        <v>7.7</v>
      </c>
      <c r="AK878">
        <v>18.559999999999999</v>
      </c>
      <c r="AL878">
        <v>1</v>
      </c>
      <c r="AN878">
        <v>0</v>
      </c>
      <c r="AO878">
        <v>1</v>
      </c>
      <c r="AP878">
        <v>1</v>
      </c>
      <c r="AQ878">
        <v>0</v>
      </c>
      <c r="AR878">
        <v>0</v>
      </c>
      <c r="AS878" t="s">
        <v>719</v>
      </c>
      <c r="AT878">
        <v>56.68</v>
      </c>
      <c r="AU878" t="s">
        <v>744</v>
      </c>
      <c r="AV878">
        <v>0</v>
      </c>
      <c r="AW878">
        <v>2</v>
      </c>
      <c r="AX878">
        <v>28927778</v>
      </c>
      <c r="AY878">
        <v>1</v>
      </c>
      <c r="AZ878">
        <v>0</v>
      </c>
      <c r="BA878">
        <v>891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CX878">
        <f>Y878*Source!I167</f>
        <v>110.18592</v>
      </c>
      <c r="CY878">
        <f>AB878</f>
        <v>66.84</v>
      </c>
      <c r="CZ878">
        <f>AF878</f>
        <v>8.68</v>
      </c>
      <c r="DA878">
        <f>AJ878</f>
        <v>7.7</v>
      </c>
      <c r="DB878">
        <v>0</v>
      </c>
    </row>
    <row r="879" spans="1:106" x14ac:dyDescent="0.2">
      <c r="A879">
        <f>ROW(Source!A167)</f>
        <v>167</v>
      </c>
      <c r="B879">
        <v>28925308</v>
      </c>
      <c r="C879">
        <v>28927770</v>
      </c>
      <c r="D879">
        <v>28251460</v>
      </c>
      <c r="E879">
        <v>1</v>
      </c>
      <c r="F879">
        <v>1</v>
      </c>
      <c r="G879">
        <v>1</v>
      </c>
      <c r="H879">
        <v>3</v>
      </c>
      <c r="I879" t="s">
        <v>580</v>
      </c>
      <c r="J879" t="s">
        <v>581</v>
      </c>
      <c r="K879" t="s">
        <v>582</v>
      </c>
      <c r="L879">
        <v>1339</v>
      </c>
      <c r="N879">
        <v>1007</v>
      </c>
      <c r="O879" t="s">
        <v>742</v>
      </c>
      <c r="P879" t="s">
        <v>742</v>
      </c>
      <c r="Q879">
        <v>1</v>
      </c>
      <c r="W879">
        <v>0</v>
      </c>
      <c r="X879">
        <v>225732944</v>
      </c>
      <c r="Y879">
        <v>1.2</v>
      </c>
      <c r="AA879">
        <v>193.6</v>
      </c>
      <c r="AB879">
        <v>0</v>
      </c>
      <c r="AC879">
        <v>0</v>
      </c>
      <c r="AD879">
        <v>0</v>
      </c>
      <c r="AE879">
        <v>37.159999999999997</v>
      </c>
      <c r="AF879">
        <v>0</v>
      </c>
      <c r="AG879">
        <v>0</v>
      </c>
      <c r="AH879">
        <v>0</v>
      </c>
      <c r="AI879">
        <v>5.21</v>
      </c>
      <c r="AJ879">
        <v>1</v>
      </c>
      <c r="AK879">
        <v>1</v>
      </c>
      <c r="AL879">
        <v>1</v>
      </c>
      <c r="AN879">
        <v>0</v>
      </c>
      <c r="AO879">
        <v>1</v>
      </c>
      <c r="AP879">
        <v>0</v>
      </c>
      <c r="AQ879">
        <v>0</v>
      </c>
      <c r="AR879">
        <v>0</v>
      </c>
      <c r="AS879" t="s">
        <v>719</v>
      </c>
      <c r="AT879">
        <v>1.2</v>
      </c>
      <c r="AU879" t="s">
        <v>719</v>
      </c>
      <c r="AV879">
        <v>0</v>
      </c>
      <c r="AW879">
        <v>2</v>
      </c>
      <c r="AX879">
        <v>28927779</v>
      </c>
      <c r="AY879">
        <v>1</v>
      </c>
      <c r="AZ879">
        <v>0</v>
      </c>
      <c r="BA879">
        <v>892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0</v>
      </c>
      <c r="BK879">
        <v>0</v>
      </c>
      <c r="BL879">
        <v>0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CX879">
        <f>Y879*Source!I167</f>
        <v>1.944</v>
      </c>
      <c r="CY879">
        <f t="shared" ref="CY879:CY884" si="213">AA879</f>
        <v>193.6</v>
      </c>
      <c r="CZ879">
        <f t="shared" ref="CZ879:CZ884" si="214">AE879</f>
        <v>37.159999999999997</v>
      </c>
      <c r="DA879">
        <f t="shared" ref="DA879:DA884" si="215">AI879</f>
        <v>5.21</v>
      </c>
      <c r="DB879">
        <v>0</v>
      </c>
    </row>
    <row r="880" spans="1:106" x14ac:dyDescent="0.2">
      <c r="A880">
        <f>ROW(Source!A167)</f>
        <v>167</v>
      </c>
      <c r="B880">
        <v>28925308</v>
      </c>
      <c r="C880">
        <v>28927770</v>
      </c>
      <c r="D880">
        <v>28251479</v>
      </c>
      <c r="E880">
        <v>1</v>
      </c>
      <c r="F880">
        <v>1</v>
      </c>
      <c r="G880">
        <v>1</v>
      </c>
      <c r="H880">
        <v>3</v>
      </c>
      <c r="I880" t="s">
        <v>503</v>
      </c>
      <c r="J880" t="s">
        <v>504</v>
      </c>
      <c r="K880" t="s">
        <v>505</v>
      </c>
      <c r="L880">
        <v>1339</v>
      </c>
      <c r="N880">
        <v>1007</v>
      </c>
      <c r="O880" t="s">
        <v>742</v>
      </c>
      <c r="P880" t="s">
        <v>742</v>
      </c>
      <c r="Q880">
        <v>1</v>
      </c>
      <c r="W880">
        <v>0</v>
      </c>
      <c r="X880">
        <v>1597319531</v>
      </c>
      <c r="Y880">
        <v>3.2</v>
      </c>
      <c r="AA880">
        <v>45.8</v>
      </c>
      <c r="AB880">
        <v>0</v>
      </c>
      <c r="AC880">
        <v>0</v>
      </c>
      <c r="AD880">
        <v>0</v>
      </c>
      <c r="AE880">
        <v>8.7899999999999991</v>
      </c>
      <c r="AF880">
        <v>0</v>
      </c>
      <c r="AG880">
        <v>0</v>
      </c>
      <c r="AH880">
        <v>0</v>
      </c>
      <c r="AI880">
        <v>5.21</v>
      </c>
      <c r="AJ880">
        <v>1</v>
      </c>
      <c r="AK880">
        <v>1</v>
      </c>
      <c r="AL880">
        <v>1</v>
      </c>
      <c r="AN880">
        <v>0</v>
      </c>
      <c r="AO880">
        <v>1</v>
      </c>
      <c r="AP880">
        <v>0</v>
      </c>
      <c r="AQ880">
        <v>0</v>
      </c>
      <c r="AR880">
        <v>0</v>
      </c>
      <c r="AS880" t="s">
        <v>719</v>
      </c>
      <c r="AT880">
        <v>3.2</v>
      </c>
      <c r="AU880" t="s">
        <v>719</v>
      </c>
      <c r="AV880">
        <v>0</v>
      </c>
      <c r="AW880">
        <v>2</v>
      </c>
      <c r="AX880">
        <v>28927780</v>
      </c>
      <c r="AY880">
        <v>1</v>
      </c>
      <c r="AZ880">
        <v>0</v>
      </c>
      <c r="BA880">
        <v>893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0</v>
      </c>
      <c r="BI880">
        <v>0</v>
      </c>
      <c r="BJ880">
        <v>0</v>
      </c>
      <c r="BK880">
        <v>0</v>
      </c>
      <c r="BL880">
        <v>0</v>
      </c>
      <c r="BM880">
        <v>0</v>
      </c>
      <c r="BN880">
        <v>0</v>
      </c>
      <c r="BO880">
        <v>0</v>
      </c>
      <c r="BP880">
        <v>0</v>
      </c>
      <c r="BQ880">
        <v>0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0</v>
      </c>
      <c r="CX880">
        <f>Y880*Source!I167</f>
        <v>5.1840000000000011</v>
      </c>
      <c r="CY880">
        <f t="shared" si="213"/>
        <v>45.8</v>
      </c>
      <c r="CZ880">
        <f t="shared" si="214"/>
        <v>8.7899999999999991</v>
      </c>
      <c r="DA880">
        <f t="shared" si="215"/>
        <v>5.21</v>
      </c>
      <c r="DB880">
        <v>0</v>
      </c>
    </row>
    <row r="881" spans="1:106" x14ac:dyDescent="0.2">
      <c r="A881">
        <f>ROW(Source!A167)</f>
        <v>167</v>
      </c>
      <c r="B881">
        <v>28925308</v>
      </c>
      <c r="C881">
        <v>28927770</v>
      </c>
      <c r="D881">
        <v>28251486</v>
      </c>
      <c r="E881">
        <v>1</v>
      </c>
      <c r="F881">
        <v>1</v>
      </c>
      <c r="G881">
        <v>1</v>
      </c>
      <c r="H881">
        <v>3</v>
      </c>
      <c r="I881" t="s">
        <v>506</v>
      </c>
      <c r="J881" t="s">
        <v>507</v>
      </c>
      <c r="K881" t="s">
        <v>508</v>
      </c>
      <c r="L881">
        <v>1346</v>
      </c>
      <c r="N881">
        <v>1009</v>
      </c>
      <c r="O881" t="s">
        <v>509</v>
      </c>
      <c r="P881" t="s">
        <v>509</v>
      </c>
      <c r="Q881">
        <v>1</v>
      </c>
      <c r="W881">
        <v>0</v>
      </c>
      <c r="X881">
        <v>-1411127917</v>
      </c>
      <c r="Y881">
        <v>0.46</v>
      </c>
      <c r="AA881">
        <v>23.29</v>
      </c>
      <c r="AB881">
        <v>0</v>
      </c>
      <c r="AC881">
        <v>0</v>
      </c>
      <c r="AD881">
        <v>0</v>
      </c>
      <c r="AE881">
        <v>4.47</v>
      </c>
      <c r="AF881">
        <v>0</v>
      </c>
      <c r="AG881">
        <v>0</v>
      </c>
      <c r="AH881">
        <v>0</v>
      </c>
      <c r="AI881">
        <v>5.21</v>
      </c>
      <c r="AJ881">
        <v>1</v>
      </c>
      <c r="AK881">
        <v>1</v>
      </c>
      <c r="AL881">
        <v>1</v>
      </c>
      <c r="AN881">
        <v>0</v>
      </c>
      <c r="AO881">
        <v>1</v>
      </c>
      <c r="AP881">
        <v>0</v>
      </c>
      <c r="AQ881">
        <v>0</v>
      </c>
      <c r="AR881">
        <v>0</v>
      </c>
      <c r="AS881" t="s">
        <v>719</v>
      </c>
      <c r="AT881">
        <v>0.46</v>
      </c>
      <c r="AU881" t="s">
        <v>719</v>
      </c>
      <c r="AV881">
        <v>0</v>
      </c>
      <c r="AW881">
        <v>2</v>
      </c>
      <c r="AX881">
        <v>28927781</v>
      </c>
      <c r="AY881">
        <v>1</v>
      </c>
      <c r="AZ881">
        <v>0</v>
      </c>
      <c r="BA881">
        <v>894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0</v>
      </c>
      <c r="BI881">
        <v>0</v>
      </c>
      <c r="BJ881">
        <v>0</v>
      </c>
      <c r="BK881">
        <v>0</v>
      </c>
      <c r="BL881">
        <v>0</v>
      </c>
      <c r="BM881">
        <v>0</v>
      </c>
      <c r="BN881">
        <v>0</v>
      </c>
      <c r="BO881">
        <v>0</v>
      </c>
      <c r="BP881">
        <v>0</v>
      </c>
      <c r="BQ881">
        <v>0</v>
      </c>
      <c r="BR881">
        <v>0</v>
      </c>
      <c r="BS881">
        <v>0</v>
      </c>
      <c r="BT881">
        <v>0</v>
      </c>
      <c r="BU881">
        <v>0</v>
      </c>
      <c r="BV881">
        <v>0</v>
      </c>
      <c r="BW881">
        <v>0</v>
      </c>
      <c r="CX881">
        <f>Y881*Source!I167</f>
        <v>0.74520000000000008</v>
      </c>
      <c r="CY881">
        <f t="shared" si="213"/>
        <v>23.29</v>
      </c>
      <c r="CZ881">
        <f t="shared" si="214"/>
        <v>4.47</v>
      </c>
      <c r="DA881">
        <f t="shared" si="215"/>
        <v>5.21</v>
      </c>
      <c r="DB881">
        <v>0</v>
      </c>
    </row>
    <row r="882" spans="1:106" x14ac:dyDescent="0.2">
      <c r="A882">
        <f>ROW(Source!A167)</f>
        <v>167</v>
      </c>
      <c r="B882">
        <v>28925308</v>
      </c>
      <c r="C882">
        <v>28927770</v>
      </c>
      <c r="D882">
        <v>28253182</v>
      </c>
      <c r="E882">
        <v>1</v>
      </c>
      <c r="F882">
        <v>1</v>
      </c>
      <c r="G882">
        <v>1</v>
      </c>
      <c r="H882">
        <v>3</v>
      </c>
      <c r="I882" t="s">
        <v>583</v>
      </c>
      <c r="J882" t="s">
        <v>584</v>
      </c>
      <c r="K882" t="s">
        <v>585</v>
      </c>
      <c r="L882">
        <v>1339</v>
      </c>
      <c r="N882">
        <v>1007</v>
      </c>
      <c r="O882" t="s">
        <v>742</v>
      </c>
      <c r="P882" t="s">
        <v>742</v>
      </c>
      <c r="Q882">
        <v>1</v>
      </c>
      <c r="W882">
        <v>0</v>
      </c>
      <c r="X882">
        <v>1490861376</v>
      </c>
      <c r="Y882">
        <v>0.05</v>
      </c>
      <c r="AA882">
        <v>16.41</v>
      </c>
      <c r="AB882">
        <v>0</v>
      </c>
      <c r="AC882">
        <v>0</v>
      </c>
      <c r="AD882">
        <v>0</v>
      </c>
      <c r="AE882">
        <v>3.15</v>
      </c>
      <c r="AF882">
        <v>0</v>
      </c>
      <c r="AG882">
        <v>0</v>
      </c>
      <c r="AH882">
        <v>0</v>
      </c>
      <c r="AI882">
        <v>5.21</v>
      </c>
      <c r="AJ882">
        <v>1</v>
      </c>
      <c r="AK882">
        <v>1</v>
      </c>
      <c r="AL882">
        <v>1</v>
      </c>
      <c r="AN882">
        <v>0</v>
      </c>
      <c r="AO882">
        <v>1</v>
      </c>
      <c r="AP882">
        <v>0</v>
      </c>
      <c r="AQ882">
        <v>0</v>
      </c>
      <c r="AR882">
        <v>0</v>
      </c>
      <c r="AS882" t="s">
        <v>719</v>
      </c>
      <c r="AT882">
        <v>0.05</v>
      </c>
      <c r="AU882" t="s">
        <v>719</v>
      </c>
      <c r="AV882">
        <v>0</v>
      </c>
      <c r="AW882">
        <v>2</v>
      </c>
      <c r="AX882">
        <v>28927782</v>
      </c>
      <c r="AY882">
        <v>1</v>
      </c>
      <c r="AZ882">
        <v>0</v>
      </c>
      <c r="BA882">
        <v>895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0</v>
      </c>
      <c r="BI882">
        <v>0</v>
      </c>
      <c r="BJ882">
        <v>0</v>
      </c>
      <c r="BK882">
        <v>0</v>
      </c>
      <c r="BL882">
        <v>0</v>
      </c>
      <c r="BM882">
        <v>0</v>
      </c>
      <c r="BN882">
        <v>0</v>
      </c>
      <c r="BO882">
        <v>0</v>
      </c>
      <c r="BP882">
        <v>0</v>
      </c>
      <c r="BQ882">
        <v>0</v>
      </c>
      <c r="BR882">
        <v>0</v>
      </c>
      <c r="BS882">
        <v>0</v>
      </c>
      <c r="BT882">
        <v>0</v>
      </c>
      <c r="BU882">
        <v>0</v>
      </c>
      <c r="BV882">
        <v>0</v>
      </c>
      <c r="BW882">
        <v>0</v>
      </c>
      <c r="CX882">
        <f>Y882*Source!I167</f>
        <v>8.1000000000000016E-2</v>
      </c>
      <c r="CY882">
        <f t="shared" si="213"/>
        <v>16.41</v>
      </c>
      <c r="CZ882">
        <f t="shared" si="214"/>
        <v>3.15</v>
      </c>
      <c r="DA882">
        <f t="shared" si="215"/>
        <v>5.21</v>
      </c>
      <c r="DB882">
        <v>0</v>
      </c>
    </row>
    <row r="883" spans="1:106" x14ac:dyDescent="0.2">
      <c r="A883">
        <f>ROW(Source!A167)</f>
        <v>167</v>
      </c>
      <c r="B883">
        <v>28925308</v>
      </c>
      <c r="C883">
        <v>28927770</v>
      </c>
      <c r="D883">
        <v>28254657</v>
      </c>
      <c r="E883">
        <v>1</v>
      </c>
      <c r="F883">
        <v>1</v>
      </c>
      <c r="G883">
        <v>1</v>
      </c>
      <c r="H883">
        <v>3</v>
      </c>
      <c r="I883" t="s">
        <v>586</v>
      </c>
      <c r="J883" t="s">
        <v>587</v>
      </c>
      <c r="K883" t="s">
        <v>588</v>
      </c>
      <c r="L883">
        <v>1348</v>
      </c>
      <c r="N883">
        <v>1009</v>
      </c>
      <c r="O883" t="s">
        <v>61</v>
      </c>
      <c r="P883" t="s">
        <v>61</v>
      </c>
      <c r="Q883">
        <v>1000</v>
      </c>
      <c r="W883">
        <v>0</v>
      </c>
      <c r="X883">
        <v>-1341816797</v>
      </c>
      <c r="Y883">
        <v>2.3999999999999998E-3</v>
      </c>
      <c r="AA883">
        <v>66955.59</v>
      </c>
      <c r="AB883">
        <v>0</v>
      </c>
      <c r="AC883">
        <v>0</v>
      </c>
      <c r="AD883">
        <v>0</v>
      </c>
      <c r="AE883">
        <v>12851.36</v>
      </c>
      <c r="AF883">
        <v>0</v>
      </c>
      <c r="AG883">
        <v>0</v>
      </c>
      <c r="AH883">
        <v>0</v>
      </c>
      <c r="AI883">
        <v>5.21</v>
      </c>
      <c r="AJ883">
        <v>1</v>
      </c>
      <c r="AK883">
        <v>1</v>
      </c>
      <c r="AL883">
        <v>1</v>
      </c>
      <c r="AN883">
        <v>0</v>
      </c>
      <c r="AO883">
        <v>1</v>
      </c>
      <c r="AP883">
        <v>0</v>
      </c>
      <c r="AQ883">
        <v>0</v>
      </c>
      <c r="AR883">
        <v>0</v>
      </c>
      <c r="AS883" t="s">
        <v>719</v>
      </c>
      <c r="AT883">
        <v>2.3999999999999998E-3</v>
      </c>
      <c r="AU883" t="s">
        <v>719</v>
      </c>
      <c r="AV883">
        <v>0</v>
      </c>
      <c r="AW883">
        <v>2</v>
      </c>
      <c r="AX883">
        <v>28927783</v>
      </c>
      <c r="AY883">
        <v>1</v>
      </c>
      <c r="AZ883">
        <v>0</v>
      </c>
      <c r="BA883">
        <v>896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0</v>
      </c>
      <c r="BI883">
        <v>0</v>
      </c>
      <c r="BJ883">
        <v>0</v>
      </c>
      <c r="BK883">
        <v>0</v>
      </c>
      <c r="BL883">
        <v>0</v>
      </c>
      <c r="BM883">
        <v>0</v>
      </c>
      <c r="BN883">
        <v>0</v>
      </c>
      <c r="BO883">
        <v>0</v>
      </c>
      <c r="BP883">
        <v>0</v>
      </c>
      <c r="BQ883">
        <v>0</v>
      </c>
      <c r="BR883">
        <v>0</v>
      </c>
      <c r="BS883">
        <v>0</v>
      </c>
      <c r="BT883">
        <v>0</v>
      </c>
      <c r="BU883">
        <v>0</v>
      </c>
      <c r="BV883">
        <v>0</v>
      </c>
      <c r="BW883">
        <v>0</v>
      </c>
      <c r="CX883">
        <f>Y883*Source!I167</f>
        <v>3.888E-3</v>
      </c>
      <c r="CY883">
        <f t="shared" si="213"/>
        <v>66955.59</v>
      </c>
      <c r="CZ883">
        <f t="shared" si="214"/>
        <v>12851.36</v>
      </c>
      <c r="DA883">
        <f t="shared" si="215"/>
        <v>5.21</v>
      </c>
      <c r="DB883">
        <v>0</v>
      </c>
    </row>
    <row r="884" spans="1:106" x14ac:dyDescent="0.2">
      <c r="A884">
        <f>ROW(Source!A167)</f>
        <v>167</v>
      </c>
      <c r="B884">
        <v>28925308</v>
      </c>
      <c r="C884">
        <v>28927770</v>
      </c>
      <c r="D884">
        <v>28247531</v>
      </c>
      <c r="E884">
        <v>21</v>
      </c>
      <c r="F884">
        <v>1</v>
      </c>
      <c r="G884">
        <v>1</v>
      </c>
      <c r="H884">
        <v>3</v>
      </c>
      <c r="I884" t="s">
        <v>533</v>
      </c>
      <c r="J884" t="s">
        <v>719</v>
      </c>
      <c r="K884" t="s">
        <v>534</v>
      </c>
      <c r="L884">
        <v>1374</v>
      </c>
      <c r="N884">
        <v>1013</v>
      </c>
      <c r="O884" t="s">
        <v>535</v>
      </c>
      <c r="P884" t="s">
        <v>535</v>
      </c>
      <c r="Q884">
        <v>1</v>
      </c>
      <c r="W884">
        <v>0</v>
      </c>
      <c r="X884">
        <v>-1731369543</v>
      </c>
      <c r="Y884">
        <v>34.020000000000003</v>
      </c>
      <c r="AA884">
        <v>1</v>
      </c>
      <c r="AB884">
        <v>0</v>
      </c>
      <c r="AC884">
        <v>0</v>
      </c>
      <c r="AD884">
        <v>0</v>
      </c>
      <c r="AE884">
        <v>1</v>
      </c>
      <c r="AF884">
        <v>0</v>
      </c>
      <c r="AG884">
        <v>0</v>
      </c>
      <c r="AH884">
        <v>0</v>
      </c>
      <c r="AI884">
        <v>1</v>
      </c>
      <c r="AJ884">
        <v>1</v>
      </c>
      <c r="AK884">
        <v>1</v>
      </c>
      <c r="AL884">
        <v>1</v>
      </c>
      <c r="AN884">
        <v>0</v>
      </c>
      <c r="AO884">
        <v>1</v>
      </c>
      <c r="AP884">
        <v>0</v>
      </c>
      <c r="AQ884">
        <v>0</v>
      </c>
      <c r="AR884">
        <v>0</v>
      </c>
      <c r="AS884" t="s">
        <v>719</v>
      </c>
      <c r="AT884">
        <v>34.020000000000003</v>
      </c>
      <c r="AU884" t="s">
        <v>719</v>
      </c>
      <c r="AV884">
        <v>0</v>
      </c>
      <c r="AW884">
        <v>2</v>
      </c>
      <c r="AX884">
        <v>28927785</v>
      </c>
      <c r="AY884">
        <v>1</v>
      </c>
      <c r="AZ884">
        <v>0</v>
      </c>
      <c r="BA884">
        <v>898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0</v>
      </c>
      <c r="BI884">
        <v>0</v>
      </c>
      <c r="BJ884">
        <v>0</v>
      </c>
      <c r="BK884">
        <v>0</v>
      </c>
      <c r="BL884">
        <v>0</v>
      </c>
      <c r="BM884">
        <v>0</v>
      </c>
      <c r="BN884">
        <v>0</v>
      </c>
      <c r="BO884">
        <v>0</v>
      </c>
      <c r="BP884">
        <v>0</v>
      </c>
      <c r="BQ884">
        <v>0</v>
      </c>
      <c r="BR884">
        <v>0</v>
      </c>
      <c r="BS884">
        <v>0</v>
      </c>
      <c r="BT884">
        <v>0</v>
      </c>
      <c r="BU884">
        <v>0</v>
      </c>
      <c r="BV884">
        <v>0</v>
      </c>
      <c r="BW884">
        <v>0</v>
      </c>
      <c r="CX884">
        <f>Y884*Source!I167</f>
        <v>55.112400000000008</v>
      </c>
      <c r="CY884">
        <f t="shared" si="213"/>
        <v>1</v>
      </c>
      <c r="CZ884">
        <f t="shared" si="214"/>
        <v>1</v>
      </c>
      <c r="DA884">
        <f t="shared" si="215"/>
        <v>1</v>
      </c>
      <c r="DB884">
        <v>0</v>
      </c>
    </row>
    <row r="885" spans="1:106" x14ac:dyDescent="0.2">
      <c r="A885">
        <f>ROW(Source!A170)</f>
        <v>170</v>
      </c>
      <c r="B885">
        <v>28925307</v>
      </c>
      <c r="C885">
        <v>28926347</v>
      </c>
      <c r="D885">
        <v>28442310</v>
      </c>
      <c r="E885">
        <v>1</v>
      </c>
      <c r="F885">
        <v>1</v>
      </c>
      <c r="G885">
        <v>1</v>
      </c>
      <c r="H885">
        <v>1</v>
      </c>
      <c r="I885" t="s">
        <v>538</v>
      </c>
      <c r="J885" t="s">
        <v>719</v>
      </c>
      <c r="K885" t="s">
        <v>539</v>
      </c>
      <c r="L885">
        <v>1191</v>
      </c>
      <c r="N885">
        <v>1013</v>
      </c>
      <c r="O885" t="s">
        <v>360</v>
      </c>
      <c r="P885" t="s">
        <v>360</v>
      </c>
      <c r="Q885">
        <v>1</v>
      </c>
      <c r="W885">
        <v>0</v>
      </c>
      <c r="X885">
        <v>120359260</v>
      </c>
      <c r="Y885">
        <v>107.4</v>
      </c>
      <c r="AA885">
        <v>0</v>
      </c>
      <c r="AB885">
        <v>0</v>
      </c>
      <c r="AC885">
        <v>0</v>
      </c>
      <c r="AD885">
        <v>9.64</v>
      </c>
      <c r="AE885">
        <v>0</v>
      </c>
      <c r="AF885">
        <v>0</v>
      </c>
      <c r="AG885">
        <v>0</v>
      </c>
      <c r="AH885">
        <v>9.64</v>
      </c>
      <c r="AI885">
        <v>1</v>
      </c>
      <c r="AJ885">
        <v>1</v>
      </c>
      <c r="AK885">
        <v>1</v>
      </c>
      <c r="AL885">
        <v>1</v>
      </c>
      <c r="AN885">
        <v>0</v>
      </c>
      <c r="AO885">
        <v>1</v>
      </c>
      <c r="AP885">
        <v>1</v>
      </c>
      <c r="AQ885">
        <v>0</v>
      </c>
      <c r="AR885">
        <v>0</v>
      </c>
      <c r="AS885" t="s">
        <v>719</v>
      </c>
      <c r="AT885">
        <v>89.5</v>
      </c>
      <c r="AU885" t="s">
        <v>744</v>
      </c>
      <c r="AV885">
        <v>1</v>
      </c>
      <c r="AW885">
        <v>2</v>
      </c>
      <c r="AX885">
        <v>28926359</v>
      </c>
      <c r="AY885">
        <v>1</v>
      </c>
      <c r="AZ885">
        <v>0</v>
      </c>
      <c r="BA885">
        <v>899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0</v>
      </c>
      <c r="BI885">
        <v>0</v>
      </c>
      <c r="BJ885">
        <v>0</v>
      </c>
      <c r="BK885">
        <v>0</v>
      </c>
      <c r="BL885">
        <v>0</v>
      </c>
      <c r="BM885">
        <v>0</v>
      </c>
      <c r="BN885">
        <v>0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0</v>
      </c>
      <c r="BV885">
        <v>0</v>
      </c>
      <c r="BW885">
        <v>0</v>
      </c>
      <c r="CX885">
        <f>Y885*Source!I170</f>
        <v>107.4</v>
      </c>
      <c r="CY885">
        <f>AD885</f>
        <v>9.64</v>
      </c>
      <c r="CZ885">
        <f>AH885</f>
        <v>9.64</v>
      </c>
      <c r="DA885">
        <f>AL885</f>
        <v>1</v>
      </c>
      <c r="DB885">
        <v>0</v>
      </c>
    </row>
    <row r="886" spans="1:106" x14ac:dyDescent="0.2">
      <c r="A886">
        <f>ROW(Source!A170)</f>
        <v>170</v>
      </c>
      <c r="B886">
        <v>28925307</v>
      </c>
      <c r="C886">
        <v>28926347</v>
      </c>
      <c r="D886">
        <v>28419515</v>
      </c>
      <c r="E886">
        <v>1</v>
      </c>
      <c r="F886">
        <v>1</v>
      </c>
      <c r="G886">
        <v>1</v>
      </c>
      <c r="H886">
        <v>1</v>
      </c>
      <c r="I886" t="s">
        <v>361</v>
      </c>
      <c r="J886" t="s">
        <v>719</v>
      </c>
      <c r="K886" t="s">
        <v>362</v>
      </c>
      <c r="L886">
        <v>1191</v>
      </c>
      <c r="N886">
        <v>1013</v>
      </c>
      <c r="O886" t="s">
        <v>360</v>
      </c>
      <c r="P886" t="s">
        <v>360</v>
      </c>
      <c r="Q886">
        <v>1</v>
      </c>
      <c r="W886">
        <v>0</v>
      </c>
      <c r="X886">
        <v>-383101862</v>
      </c>
      <c r="Y886">
        <v>9.81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1</v>
      </c>
      <c r="AJ886">
        <v>1</v>
      </c>
      <c r="AK886">
        <v>1</v>
      </c>
      <c r="AL886">
        <v>1</v>
      </c>
      <c r="AN886">
        <v>0</v>
      </c>
      <c r="AO886">
        <v>1</v>
      </c>
      <c r="AP886">
        <v>0</v>
      </c>
      <c r="AQ886">
        <v>0</v>
      </c>
      <c r="AR886">
        <v>0</v>
      </c>
      <c r="AS886" t="s">
        <v>719</v>
      </c>
      <c r="AT886">
        <v>9.81</v>
      </c>
      <c r="AU886" t="s">
        <v>719</v>
      </c>
      <c r="AV886">
        <v>2</v>
      </c>
      <c r="AW886">
        <v>2</v>
      </c>
      <c r="AX886">
        <v>28926360</v>
      </c>
      <c r="AY886">
        <v>1</v>
      </c>
      <c r="AZ886">
        <v>2048</v>
      </c>
      <c r="BA886">
        <v>900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0</v>
      </c>
      <c r="BR886">
        <v>0</v>
      </c>
      <c r="BS886">
        <v>0</v>
      </c>
      <c r="BT886">
        <v>0</v>
      </c>
      <c r="BU886">
        <v>0</v>
      </c>
      <c r="BV886">
        <v>0</v>
      </c>
      <c r="BW886">
        <v>0</v>
      </c>
      <c r="CX886">
        <f>Y886*Source!I170</f>
        <v>9.81</v>
      </c>
      <c r="CY886">
        <f>AD886</f>
        <v>0</v>
      </c>
      <c r="CZ886">
        <f>AH886</f>
        <v>0</v>
      </c>
      <c r="DA886">
        <f>AL886</f>
        <v>1</v>
      </c>
      <c r="DB886">
        <v>0</v>
      </c>
    </row>
    <row r="887" spans="1:106" x14ac:dyDescent="0.2">
      <c r="A887">
        <f>ROW(Source!A170)</f>
        <v>170</v>
      </c>
      <c r="B887">
        <v>28925307</v>
      </c>
      <c r="C887">
        <v>28926347</v>
      </c>
      <c r="D887">
        <v>28336687</v>
      </c>
      <c r="E887">
        <v>1</v>
      </c>
      <c r="F887">
        <v>1</v>
      </c>
      <c r="G887">
        <v>1</v>
      </c>
      <c r="H887">
        <v>2</v>
      </c>
      <c r="I887" t="s">
        <v>479</v>
      </c>
      <c r="J887" t="s">
        <v>480</v>
      </c>
      <c r="K887" t="s">
        <v>481</v>
      </c>
      <c r="L887">
        <v>1368</v>
      </c>
      <c r="N887">
        <v>1011</v>
      </c>
      <c r="O887" t="s">
        <v>366</v>
      </c>
      <c r="P887" t="s">
        <v>366</v>
      </c>
      <c r="Q887">
        <v>1</v>
      </c>
      <c r="W887">
        <v>0</v>
      </c>
      <c r="X887">
        <v>1922779253</v>
      </c>
      <c r="Y887">
        <v>9.6000000000000002E-2</v>
      </c>
      <c r="AA887">
        <v>0</v>
      </c>
      <c r="AB887">
        <v>113.19</v>
      </c>
      <c r="AC887">
        <v>11.84</v>
      </c>
      <c r="AD887">
        <v>0</v>
      </c>
      <c r="AE887">
        <v>0</v>
      </c>
      <c r="AF887">
        <v>113.19</v>
      </c>
      <c r="AG887">
        <v>11.84</v>
      </c>
      <c r="AH887">
        <v>0</v>
      </c>
      <c r="AI887">
        <v>1</v>
      </c>
      <c r="AJ887">
        <v>1</v>
      </c>
      <c r="AK887">
        <v>1</v>
      </c>
      <c r="AL887">
        <v>1</v>
      </c>
      <c r="AN887">
        <v>0</v>
      </c>
      <c r="AO887">
        <v>1</v>
      </c>
      <c r="AP887">
        <v>1</v>
      </c>
      <c r="AQ887">
        <v>0</v>
      </c>
      <c r="AR887">
        <v>0</v>
      </c>
      <c r="AS887" t="s">
        <v>719</v>
      </c>
      <c r="AT887">
        <v>0.08</v>
      </c>
      <c r="AU887" t="s">
        <v>744</v>
      </c>
      <c r="AV887">
        <v>0</v>
      </c>
      <c r="AW887">
        <v>2</v>
      </c>
      <c r="AX887">
        <v>28926361</v>
      </c>
      <c r="AY887">
        <v>1</v>
      </c>
      <c r="AZ887">
        <v>0</v>
      </c>
      <c r="BA887">
        <v>901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0</v>
      </c>
      <c r="BS887">
        <v>0</v>
      </c>
      <c r="BT887">
        <v>0</v>
      </c>
      <c r="BU887">
        <v>0</v>
      </c>
      <c r="BV887">
        <v>0</v>
      </c>
      <c r="BW887">
        <v>0</v>
      </c>
      <c r="CX887">
        <f>Y887*Source!I170</f>
        <v>9.6000000000000002E-2</v>
      </c>
      <c r="CY887">
        <f>AB887</f>
        <v>113.19</v>
      </c>
      <c r="CZ887">
        <f>AF887</f>
        <v>113.19</v>
      </c>
      <c r="DA887">
        <f>AJ887</f>
        <v>1</v>
      </c>
      <c r="DB887">
        <v>0</v>
      </c>
    </row>
    <row r="888" spans="1:106" x14ac:dyDescent="0.2">
      <c r="A888">
        <f>ROW(Source!A170)</f>
        <v>170</v>
      </c>
      <c r="B888">
        <v>28925307</v>
      </c>
      <c r="C888">
        <v>28926347</v>
      </c>
      <c r="D888">
        <v>28337558</v>
      </c>
      <c r="E888">
        <v>1</v>
      </c>
      <c r="F888">
        <v>1</v>
      </c>
      <c r="G888">
        <v>1</v>
      </c>
      <c r="H888">
        <v>2</v>
      </c>
      <c r="I888" t="s">
        <v>622</v>
      </c>
      <c r="J888" t="s">
        <v>623</v>
      </c>
      <c r="K888" t="s">
        <v>624</v>
      </c>
      <c r="L888">
        <v>1368</v>
      </c>
      <c r="N888">
        <v>1011</v>
      </c>
      <c r="O888" t="s">
        <v>366</v>
      </c>
      <c r="P888" t="s">
        <v>366</v>
      </c>
      <c r="Q888">
        <v>1</v>
      </c>
      <c r="W888">
        <v>0</v>
      </c>
      <c r="X888">
        <v>-1745769638</v>
      </c>
      <c r="Y888">
        <v>11.58</v>
      </c>
      <c r="AA888">
        <v>0</v>
      </c>
      <c r="AB888">
        <v>134.31</v>
      </c>
      <c r="AC888">
        <v>8.82</v>
      </c>
      <c r="AD888">
        <v>0</v>
      </c>
      <c r="AE888">
        <v>0</v>
      </c>
      <c r="AF888">
        <v>134.31</v>
      </c>
      <c r="AG888">
        <v>8.82</v>
      </c>
      <c r="AH888">
        <v>0</v>
      </c>
      <c r="AI888">
        <v>1</v>
      </c>
      <c r="AJ888">
        <v>1</v>
      </c>
      <c r="AK888">
        <v>1</v>
      </c>
      <c r="AL888">
        <v>1</v>
      </c>
      <c r="AN888">
        <v>0</v>
      </c>
      <c r="AO888">
        <v>1</v>
      </c>
      <c r="AP888">
        <v>1</v>
      </c>
      <c r="AQ888">
        <v>0</v>
      </c>
      <c r="AR888">
        <v>0</v>
      </c>
      <c r="AS888" t="s">
        <v>719</v>
      </c>
      <c r="AT888">
        <v>9.65</v>
      </c>
      <c r="AU888" t="s">
        <v>744</v>
      </c>
      <c r="AV888">
        <v>0</v>
      </c>
      <c r="AW888">
        <v>2</v>
      </c>
      <c r="AX888">
        <v>28926362</v>
      </c>
      <c r="AY888">
        <v>1</v>
      </c>
      <c r="AZ888">
        <v>0</v>
      </c>
      <c r="BA888">
        <v>902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0</v>
      </c>
      <c r="BI888">
        <v>0</v>
      </c>
      <c r="BJ888">
        <v>0</v>
      </c>
      <c r="BK888">
        <v>0</v>
      </c>
      <c r="BL888">
        <v>0</v>
      </c>
      <c r="BM888">
        <v>0</v>
      </c>
      <c r="BN888">
        <v>0</v>
      </c>
      <c r="BO888">
        <v>0</v>
      </c>
      <c r="BP888">
        <v>0</v>
      </c>
      <c r="BQ888">
        <v>0</v>
      </c>
      <c r="BR888">
        <v>0</v>
      </c>
      <c r="BS888">
        <v>0</v>
      </c>
      <c r="BT888">
        <v>0</v>
      </c>
      <c r="BU888">
        <v>0</v>
      </c>
      <c r="BV888">
        <v>0</v>
      </c>
      <c r="BW888">
        <v>0</v>
      </c>
      <c r="CX888">
        <f>Y888*Source!I170</f>
        <v>11.58</v>
      </c>
      <c r="CY888">
        <f>AB888</f>
        <v>134.31</v>
      </c>
      <c r="CZ888">
        <f>AF888</f>
        <v>134.31</v>
      </c>
      <c r="DA888">
        <f>AJ888</f>
        <v>1</v>
      </c>
      <c r="DB888">
        <v>0</v>
      </c>
    </row>
    <row r="889" spans="1:106" x14ac:dyDescent="0.2">
      <c r="A889">
        <f>ROW(Source!A170)</f>
        <v>170</v>
      </c>
      <c r="B889">
        <v>28925307</v>
      </c>
      <c r="C889">
        <v>28926347</v>
      </c>
      <c r="D889">
        <v>28337857</v>
      </c>
      <c r="E889">
        <v>1</v>
      </c>
      <c r="F889">
        <v>1</v>
      </c>
      <c r="G889">
        <v>1</v>
      </c>
      <c r="H889">
        <v>2</v>
      </c>
      <c r="I889" t="s">
        <v>488</v>
      </c>
      <c r="J889" t="s">
        <v>489</v>
      </c>
      <c r="K889" t="s">
        <v>490</v>
      </c>
      <c r="L889">
        <v>1368</v>
      </c>
      <c r="N889">
        <v>1011</v>
      </c>
      <c r="O889" t="s">
        <v>366</v>
      </c>
      <c r="P889" t="s">
        <v>366</v>
      </c>
      <c r="Q889">
        <v>1</v>
      </c>
      <c r="W889">
        <v>0</v>
      </c>
      <c r="X889">
        <v>-2019686133</v>
      </c>
      <c r="Y889">
        <v>9.6000000000000002E-2</v>
      </c>
      <c r="AA889">
        <v>0</v>
      </c>
      <c r="AB889">
        <v>127.86</v>
      </c>
      <c r="AC889">
        <v>11.84</v>
      </c>
      <c r="AD889">
        <v>0</v>
      </c>
      <c r="AE889">
        <v>0</v>
      </c>
      <c r="AF889">
        <v>127.86</v>
      </c>
      <c r="AG889">
        <v>11.84</v>
      </c>
      <c r="AH889">
        <v>0</v>
      </c>
      <c r="AI889">
        <v>1</v>
      </c>
      <c r="AJ889">
        <v>1</v>
      </c>
      <c r="AK889">
        <v>1</v>
      </c>
      <c r="AL889">
        <v>1</v>
      </c>
      <c r="AN889">
        <v>0</v>
      </c>
      <c r="AO889">
        <v>1</v>
      </c>
      <c r="AP889">
        <v>1</v>
      </c>
      <c r="AQ889">
        <v>0</v>
      </c>
      <c r="AR889">
        <v>0</v>
      </c>
      <c r="AS889" t="s">
        <v>719</v>
      </c>
      <c r="AT889">
        <v>0.08</v>
      </c>
      <c r="AU889" t="s">
        <v>744</v>
      </c>
      <c r="AV889">
        <v>0</v>
      </c>
      <c r="AW889">
        <v>2</v>
      </c>
      <c r="AX889">
        <v>28926363</v>
      </c>
      <c r="AY889">
        <v>1</v>
      </c>
      <c r="AZ889">
        <v>0</v>
      </c>
      <c r="BA889">
        <v>903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0</v>
      </c>
      <c r="BI889">
        <v>0</v>
      </c>
      <c r="BJ889">
        <v>0</v>
      </c>
      <c r="BK889">
        <v>0</v>
      </c>
      <c r="BL889">
        <v>0</v>
      </c>
      <c r="BM889">
        <v>0</v>
      </c>
      <c r="BN889">
        <v>0</v>
      </c>
      <c r="BO889">
        <v>0</v>
      </c>
      <c r="BP889">
        <v>0</v>
      </c>
      <c r="BQ889">
        <v>0</v>
      </c>
      <c r="BR889">
        <v>0</v>
      </c>
      <c r="BS889">
        <v>0</v>
      </c>
      <c r="BT889">
        <v>0</v>
      </c>
      <c r="BU889">
        <v>0</v>
      </c>
      <c r="BV889">
        <v>0</v>
      </c>
      <c r="BW889">
        <v>0</v>
      </c>
      <c r="CX889">
        <f>Y889*Source!I170</f>
        <v>9.6000000000000002E-2</v>
      </c>
      <c r="CY889">
        <f>AB889</f>
        <v>127.86</v>
      </c>
      <c r="CZ889">
        <f>AF889</f>
        <v>127.86</v>
      </c>
      <c r="DA889">
        <f>AJ889</f>
        <v>1</v>
      </c>
      <c r="DB889">
        <v>0</v>
      </c>
    </row>
    <row r="890" spans="1:106" x14ac:dyDescent="0.2">
      <c r="A890">
        <f>ROW(Source!A170)</f>
        <v>170</v>
      </c>
      <c r="B890">
        <v>28925307</v>
      </c>
      <c r="C890">
        <v>28926347</v>
      </c>
      <c r="D890">
        <v>28337866</v>
      </c>
      <c r="E890">
        <v>1</v>
      </c>
      <c r="F890">
        <v>1</v>
      </c>
      <c r="G890">
        <v>1</v>
      </c>
      <c r="H890">
        <v>2</v>
      </c>
      <c r="I890" t="s">
        <v>491</v>
      </c>
      <c r="J890" t="s">
        <v>492</v>
      </c>
      <c r="K890" t="s">
        <v>493</v>
      </c>
      <c r="L890">
        <v>1368</v>
      </c>
      <c r="N890">
        <v>1011</v>
      </c>
      <c r="O890" t="s">
        <v>366</v>
      </c>
      <c r="P890" t="s">
        <v>366</v>
      </c>
      <c r="Q890">
        <v>1</v>
      </c>
      <c r="W890">
        <v>0</v>
      </c>
      <c r="X890">
        <v>1232549298</v>
      </c>
      <c r="Y890">
        <v>9.6000000000000002E-2</v>
      </c>
      <c r="AA890">
        <v>0</v>
      </c>
      <c r="AB890">
        <v>12</v>
      </c>
      <c r="AC890">
        <v>0</v>
      </c>
      <c r="AD890">
        <v>0</v>
      </c>
      <c r="AE890">
        <v>0</v>
      </c>
      <c r="AF890">
        <v>12</v>
      </c>
      <c r="AG890">
        <v>0</v>
      </c>
      <c r="AH890">
        <v>0</v>
      </c>
      <c r="AI890">
        <v>1</v>
      </c>
      <c r="AJ890">
        <v>1</v>
      </c>
      <c r="AK890">
        <v>1</v>
      </c>
      <c r="AL890">
        <v>1</v>
      </c>
      <c r="AN890">
        <v>0</v>
      </c>
      <c r="AO890">
        <v>1</v>
      </c>
      <c r="AP890">
        <v>1</v>
      </c>
      <c r="AQ890">
        <v>0</v>
      </c>
      <c r="AR890">
        <v>0</v>
      </c>
      <c r="AS890" t="s">
        <v>719</v>
      </c>
      <c r="AT890">
        <v>0.08</v>
      </c>
      <c r="AU890" t="s">
        <v>744</v>
      </c>
      <c r="AV890">
        <v>0</v>
      </c>
      <c r="AW890">
        <v>2</v>
      </c>
      <c r="AX890">
        <v>28926364</v>
      </c>
      <c r="AY890">
        <v>1</v>
      </c>
      <c r="AZ890">
        <v>0</v>
      </c>
      <c r="BA890">
        <v>904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0</v>
      </c>
      <c r="BI890">
        <v>0</v>
      </c>
      <c r="BJ890">
        <v>0</v>
      </c>
      <c r="BK890">
        <v>0</v>
      </c>
      <c r="BL890">
        <v>0</v>
      </c>
      <c r="BM890">
        <v>0</v>
      </c>
      <c r="BN890">
        <v>0</v>
      </c>
      <c r="BO890">
        <v>0</v>
      </c>
      <c r="BP890">
        <v>0</v>
      </c>
      <c r="BQ890">
        <v>0</v>
      </c>
      <c r="BR890">
        <v>0</v>
      </c>
      <c r="BS890">
        <v>0</v>
      </c>
      <c r="BT890">
        <v>0</v>
      </c>
      <c r="BU890">
        <v>0</v>
      </c>
      <c r="BV890">
        <v>0</v>
      </c>
      <c r="BW890">
        <v>0</v>
      </c>
      <c r="CX890">
        <f>Y890*Source!I170</f>
        <v>9.6000000000000002E-2</v>
      </c>
      <c r="CY890">
        <f>AB890</f>
        <v>12</v>
      </c>
      <c r="CZ890">
        <f>AF890</f>
        <v>12</v>
      </c>
      <c r="DA890">
        <f>AJ890</f>
        <v>1</v>
      </c>
      <c r="DB890">
        <v>0</v>
      </c>
    </row>
    <row r="891" spans="1:106" x14ac:dyDescent="0.2">
      <c r="A891">
        <f>ROW(Source!A170)</f>
        <v>170</v>
      </c>
      <c r="B891">
        <v>28925307</v>
      </c>
      <c r="C891">
        <v>28926347</v>
      </c>
      <c r="D891">
        <v>28338136</v>
      </c>
      <c r="E891">
        <v>1</v>
      </c>
      <c r="F891">
        <v>1</v>
      </c>
      <c r="G891">
        <v>1</v>
      </c>
      <c r="H891">
        <v>2</v>
      </c>
      <c r="I891" t="s">
        <v>401</v>
      </c>
      <c r="J891" t="s">
        <v>402</v>
      </c>
      <c r="K891" t="s">
        <v>403</v>
      </c>
      <c r="L891">
        <v>1368</v>
      </c>
      <c r="N891">
        <v>1011</v>
      </c>
      <c r="O891" t="s">
        <v>366</v>
      </c>
      <c r="P891" t="s">
        <v>366</v>
      </c>
      <c r="Q891">
        <v>1</v>
      </c>
      <c r="W891">
        <v>0</v>
      </c>
      <c r="X891">
        <v>-1277097320</v>
      </c>
      <c r="Y891">
        <v>30.24</v>
      </c>
      <c r="AA891">
        <v>0</v>
      </c>
      <c r="AB891">
        <v>8.68</v>
      </c>
      <c r="AC891">
        <v>0</v>
      </c>
      <c r="AD891">
        <v>0</v>
      </c>
      <c r="AE891">
        <v>0</v>
      </c>
      <c r="AF891">
        <v>8.68</v>
      </c>
      <c r="AG891">
        <v>0</v>
      </c>
      <c r="AH891">
        <v>0</v>
      </c>
      <c r="AI891">
        <v>1</v>
      </c>
      <c r="AJ891">
        <v>1</v>
      </c>
      <c r="AK891">
        <v>1</v>
      </c>
      <c r="AL891">
        <v>1</v>
      </c>
      <c r="AN891">
        <v>0</v>
      </c>
      <c r="AO891">
        <v>1</v>
      </c>
      <c r="AP891">
        <v>1</v>
      </c>
      <c r="AQ891">
        <v>0</v>
      </c>
      <c r="AR891">
        <v>0</v>
      </c>
      <c r="AS891" t="s">
        <v>719</v>
      </c>
      <c r="AT891">
        <v>25.2</v>
      </c>
      <c r="AU891" t="s">
        <v>744</v>
      </c>
      <c r="AV891">
        <v>0</v>
      </c>
      <c r="AW891">
        <v>2</v>
      </c>
      <c r="AX891">
        <v>28926365</v>
      </c>
      <c r="AY891">
        <v>1</v>
      </c>
      <c r="AZ891">
        <v>0</v>
      </c>
      <c r="BA891">
        <v>905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0</v>
      </c>
      <c r="BI891">
        <v>0</v>
      </c>
      <c r="BJ891">
        <v>0</v>
      </c>
      <c r="BK891">
        <v>0</v>
      </c>
      <c r="BL891">
        <v>0</v>
      </c>
      <c r="BM891">
        <v>0</v>
      </c>
      <c r="BN891">
        <v>0</v>
      </c>
      <c r="BO891">
        <v>0</v>
      </c>
      <c r="BP891">
        <v>0</v>
      </c>
      <c r="BQ891">
        <v>0</v>
      </c>
      <c r="BR891">
        <v>0</v>
      </c>
      <c r="BS891">
        <v>0</v>
      </c>
      <c r="BT891">
        <v>0</v>
      </c>
      <c r="BU891">
        <v>0</v>
      </c>
      <c r="BV891">
        <v>0</v>
      </c>
      <c r="BW891">
        <v>0</v>
      </c>
      <c r="CX891">
        <f>Y891*Source!I170</f>
        <v>30.24</v>
      </c>
      <c r="CY891">
        <f>AB891</f>
        <v>8.68</v>
      </c>
      <c r="CZ891">
        <f>AF891</f>
        <v>8.68</v>
      </c>
      <c r="DA891">
        <f>AJ891</f>
        <v>1</v>
      </c>
      <c r="DB891">
        <v>0</v>
      </c>
    </row>
    <row r="892" spans="1:106" x14ac:dyDescent="0.2">
      <c r="A892">
        <f>ROW(Source!A170)</f>
        <v>170</v>
      </c>
      <c r="B892">
        <v>28925307</v>
      </c>
      <c r="C892">
        <v>28926347</v>
      </c>
      <c r="D892">
        <v>28251457</v>
      </c>
      <c r="E892">
        <v>1</v>
      </c>
      <c r="F892">
        <v>1</v>
      </c>
      <c r="G892">
        <v>1</v>
      </c>
      <c r="H892">
        <v>3</v>
      </c>
      <c r="I892" t="s">
        <v>500</v>
      </c>
      <c r="J892" t="s">
        <v>501</v>
      </c>
      <c r="K892" t="s">
        <v>502</v>
      </c>
      <c r="L892">
        <v>1339</v>
      </c>
      <c r="N892">
        <v>1007</v>
      </c>
      <c r="O892" t="s">
        <v>742</v>
      </c>
      <c r="P892" t="s">
        <v>742</v>
      </c>
      <c r="Q892">
        <v>1</v>
      </c>
      <c r="W892">
        <v>0</v>
      </c>
      <c r="X892">
        <v>-1718793076</v>
      </c>
      <c r="Y892">
        <v>0.95</v>
      </c>
      <c r="AA892">
        <v>23.41</v>
      </c>
      <c r="AB892">
        <v>0</v>
      </c>
      <c r="AC892">
        <v>0</v>
      </c>
      <c r="AD892">
        <v>0</v>
      </c>
      <c r="AE892">
        <v>23.41</v>
      </c>
      <c r="AF892">
        <v>0</v>
      </c>
      <c r="AG892">
        <v>0</v>
      </c>
      <c r="AH892">
        <v>0</v>
      </c>
      <c r="AI892">
        <v>1</v>
      </c>
      <c r="AJ892">
        <v>1</v>
      </c>
      <c r="AK892">
        <v>1</v>
      </c>
      <c r="AL892">
        <v>1</v>
      </c>
      <c r="AN892">
        <v>0</v>
      </c>
      <c r="AO892">
        <v>1</v>
      </c>
      <c r="AP892">
        <v>0</v>
      </c>
      <c r="AQ892">
        <v>0</v>
      </c>
      <c r="AR892">
        <v>0</v>
      </c>
      <c r="AS892" t="s">
        <v>719</v>
      </c>
      <c r="AT892">
        <v>0.95</v>
      </c>
      <c r="AU892" t="s">
        <v>719</v>
      </c>
      <c r="AV892">
        <v>0</v>
      </c>
      <c r="AW892">
        <v>2</v>
      </c>
      <c r="AX892">
        <v>28926366</v>
      </c>
      <c r="AY892">
        <v>1</v>
      </c>
      <c r="AZ892">
        <v>0</v>
      </c>
      <c r="BA892">
        <v>906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0</v>
      </c>
      <c r="BH892">
        <v>0</v>
      </c>
      <c r="BI892">
        <v>0</v>
      </c>
      <c r="BJ892">
        <v>0</v>
      </c>
      <c r="BK892">
        <v>0</v>
      </c>
      <c r="BL892">
        <v>0</v>
      </c>
      <c r="BM892">
        <v>0</v>
      </c>
      <c r="BN892">
        <v>0</v>
      </c>
      <c r="BO892">
        <v>0</v>
      </c>
      <c r="BP892">
        <v>0</v>
      </c>
      <c r="BQ892">
        <v>0</v>
      </c>
      <c r="BR892">
        <v>0</v>
      </c>
      <c r="BS892">
        <v>0</v>
      </c>
      <c r="BT892">
        <v>0</v>
      </c>
      <c r="BU892">
        <v>0</v>
      </c>
      <c r="BV892">
        <v>0</v>
      </c>
      <c r="BW892">
        <v>0</v>
      </c>
      <c r="CX892">
        <f>Y892*Source!I170</f>
        <v>0.95</v>
      </c>
      <c r="CY892">
        <f>AA892</f>
        <v>23.41</v>
      </c>
      <c r="CZ892">
        <f>AE892</f>
        <v>23.41</v>
      </c>
      <c r="DA892">
        <f>AI892</f>
        <v>1</v>
      </c>
      <c r="DB892">
        <v>0</v>
      </c>
    </row>
    <row r="893" spans="1:106" x14ac:dyDescent="0.2">
      <c r="A893">
        <f>ROW(Source!A170)</f>
        <v>170</v>
      </c>
      <c r="B893">
        <v>28925307</v>
      </c>
      <c r="C893">
        <v>28926347</v>
      </c>
      <c r="D893">
        <v>28253186</v>
      </c>
      <c r="E893">
        <v>1</v>
      </c>
      <c r="F893">
        <v>1</v>
      </c>
      <c r="G893">
        <v>1</v>
      </c>
      <c r="H893">
        <v>3</v>
      </c>
      <c r="I893" t="s">
        <v>625</v>
      </c>
      <c r="J893" t="s">
        <v>626</v>
      </c>
      <c r="K893" t="s">
        <v>627</v>
      </c>
      <c r="L893">
        <v>1339</v>
      </c>
      <c r="N893">
        <v>1007</v>
      </c>
      <c r="O893" t="s">
        <v>742</v>
      </c>
      <c r="P893" t="s">
        <v>742</v>
      </c>
      <c r="Q893">
        <v>1</v>
      </c>
      <c r="W893">
        <v>0</v>
      </c>
      <c r="X893">
        <v>1982624400</v>
      </c>
      <c r="Y893">
        <v>70</v>
      </c>
      <c r="AA893">
        <v>10.67</v>
      </c>
      <c r="AB893">
        <v>0</v>
      </c>
      <c r="AC893">
        <v>0</v>
      </c>
      <c r="AD893">
        <v>0</v>
      </c>
      <c r="AE893">
        <v>10.67</v>
      </c>
      <c r="AF893">
        <v>0</v>
      </c>
      <c r="AG893">
        <v>0</v>
      </c>
      <c r="AH893">
        <v>0</v>
      </c>
      <c r="AI893">
        <v>1</v>
      </c>
      <c r="AJ893">
        <v>1</v>
      </c>
      <c r="AK893">
        <v>1</v>
      </c>
      <c r="AL893">
        <v>1</v>
      </c>
      <c r="AN893">
        <v>0</v>
      </c>
      <c r="AO893">
        <v>1</v>
      </c>
      <c r="AP893">
        <v>0</v>
      </c>
      <c r="AQ893">
        <v>0</v>
      </c>
      <c r="AR893">
        <v>0</v>
      </c>
      <c r="AS893" t="s">
        <v>719</v>
      </c>
      <c r="AT893">
        <v>70</v>
      </c>
      <c r="AU893" t="s">
        <v>719</v>
      </c>
      <c r="AV893">
        <v>0</v>
      </c>
      <c r="AW893">
        <v>2</v>
      </c>
      <c r="AX893">
        <v>28926367</v>
      </c>
      <c r="AY893">
        <v>1</v>
      </c>
      <c r="AZ893">
        <v>0</v>
      </c>
      <c r="BA893">
        <v>907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0</v>
      </c>
      <c r="BI893">
        <v>0</v>
      </c>
      <c r="BJ893">
        <v>0</v>
      </c>
      <c r="BK893">
        <v>0</v>
      </c>
      <c r="BL893">
        <v>0</v>
      </c>
      <c r="BM893">
        <v>0</v>
      </c>
      <c r="BN893">
        <v>0</v>
      </c>
      <c r="BO893">
        <v>0</v>
      </c>
      <c r="BP893">
        <v>0</v>
      </c>
      <c r="BQ893">
        <v>0</v>
      </c>
      <c r="BR893">
        <v>0</v>
      </c>
      <c r="BS893">
        <v>0</v>
      </c>
      <c r="BT893">
        <v>0</v>
      </c>
      <c r="BU893">
        <v>0</v>
      </c>
      <c r="BV893">
        <v>0</v>
      </c>
      <c r="BW893">
        <v>0</v>
      </c>
      <c r="CX893">
        <f>Y893*Source!I170</f>
        <v>70</v>
      </c>
      <c r="CY893">
        <f>AA893</f>
        <v>10.67</v>
      </c>
      <c r="CZ893">
        <f>AE893</f>
        <v>10.67</v>
      </c>
      <c r="DA893">
        <f>AI893</f>
        <v>1</v>
      </c>
      <c r="DB893">
        <v>0</v>
      </c>
    </row>
    <row r="894" spans="1:106" x14ac:dyDescent="0.2">
      <c r="A894">
        <f>ROW(Source!A170)</f>
        <v>170</v>
      </c>
      <c r="B894">
        <v>28925307</v>
      </c>
      <c r="C894">
        <v>28926347</v>
      </c>
      <c r="D894">
        <v>28254721</v>
      </c>
      <c r="E894">
        <v>1</v>
      </c>
      <c r="F894">
        <v>1</v>
      </c>
      <c r="G894">
        <v>1</v>
      </c>
      <c r="H894">
        <v>3</v>
      </c>
      <c r="I894" t="s">
        <v>510</v>
      </c>
      <c r="J894" t="s">
        <v>511</v>
      </c>
      <c r="K894" t="s">
        <v>512</v>
      </c>
      <c r="L894">
        <v>1348</v>
      </c>
      <c r="N894">
        <v>1009</v>
      </c>
      <c r="O894" t="s">
        <v>61</v>
      </c>
      <c r="P894" t="s">
        <v>61</v>
      </c>
      <c r="Q894">
        <v>1000</v>
      </c>
      <c r="W894">
        <v>0</v>
      </c>
      <c r="X894">
        <v>-1204589871</v>
      </c>
      <c r="Y894">
        <v>4.4000000000000003E-3</v>
      </c>
      <c r="AA894">
        <v>12824.48</v>
      </c>
      <c r="AB894">
        <v>0</v>
      </c>
      <c r="AC894">
        <v>0</v>
      </c>
      <c r="AD894">
        <v>0</v>
      </c>
      <c r="AE894">
        <v>12824.48</v>
      </c>
      <c r="AF894">
        <v>0</v>
      </c>
      <c r="AG894">
        <v>0</v>
      </c>
      <c r="AH894">
        <v>0</v>
      </c>
      <c r="AI894">
        <v>1</v>
      </c>
      <c r="AJ894">
        <v>1</v>
      </c>
      <c r="AK894">
        <v>1</v>
      </c>
      <c r="AL894">
        <v>1</v>
      </c>
      <c r="AN894">
        <v>0</v>
      </c>
      <c r="AO894">
        <v>1</v>
      </c>
      <c r="AP894">
        <v>0</v>
      </c>
      <c r="AQ894">
        <v>0</v>
      </c>
      <c r="AR894">
        <v>0</v>
      </c>
      <c r="AS894" t="s">
        <v>719</v>
      </c>
      <c r="AT894">
        <v>4.4000000000000003E-3</v>
      </c>
      <c r="AU894" t="s">
        <v>719</v>
      </c>
      <c r="AV894">
        <v>0</v>
      </c>
      <c r="AW894">
        <v>2</v>
      </c>
      <c r="AX894">
        <v>28926368</v>
      </c>
      <c r="AY894">
        <v>1</v>
      </c>
      <c r="AZ894">
        <v>0</v>
      </c>
      <c r="BA894">
        <v>908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0</v>
      </c>
      <c r="BI894">
        <v>0</v>
      </c>
      <c r="BJ894">
        <v>0</v>
      </c>
      <c r="BK894">
        <v>0</v>
      </c>
      <c r="BL894">
        <v>0</v>
      </c>
      <c r="BM894">
        <v>0</v>
      </c>
      <c r="BN894">
        <v>0</v>
      </c>
      <c r="BO894">
        <v>0</v>
      </c>
      <c r="BP894">
        <v>0</v>
      </c>
      <c r="BQ894">
        <v>0</v>
      </c>
      <c r="BR894">
        <v>0</v>
      </c>
      <c r="BS894">
        <v>0</v>
      </c>
      <c r="BT894">
        <v>0</v>
      </c>
      <c r="BU894">
        <v>0</v>
      </c>
      <c r="BV894">
        <v>0</v>
      </c>
      <c r="BW894">
        <v>0</v>
      </c>
      <c r="CX894">
        <f>Y894*Source!I170</f>
        <v>4.4000000000000003E-3</v>
      </c>
      <c r="CY894">
        <f>AA894</f>
        <v>12824.48</v>
      </c>
      <c r="CZ894">
        <f>AE894</f>
        <v>12824.48</v>
      </c>
      <c r="DA894">
        <f>AI894</f>
        <v>1</v>
      </c>
      <c r="DB894">
        <v>0</v>
      </c>
    </row>
    <row r="895" spans="1:106" x14ac:dyDescent="0.2">
      <c r="A895">
        <f>ROW(Source!A170)</f>
        <v>170</v>
      </c>
      <c r="B895">
        <v>28925307</v>
      </c>
      <c r="C895">
        <v>28926347</v>
      </c>
      <c r="D895">
        <v>28247531</v>
      </c>
      <c r="E895">
        <v>21</v>
      </c>
      <c r="F895">
        <v>1</v>
      </c>
      <c r="G895">
        <v>1</v>
      </c>
      <c r="H895">
        <v>3</v>
      </c>
      <c r="I895" t="s">
        <v>533</v>
      </c>
      <c r="J895" t="s">
        <v>719</v>
      </c>
      <c r="K895" t="s">
        <v>534</v>
      </c>
      <c r="L895">
        <v>1374</v>
      </c>
      <c r="N895">
        <v>1013</v>
      </c>
      <c r="O895" t="s">
        <v>535</v>
      </c>
      <c r="P895" t="s">
        <v>535</v>
      </c>
      <c r="Q895">
        <v>1</v>
      </c>
      <c r="W895">
        <v>0</v>
      </c>
      <c r="X895">
        <v>-1731369543</v>
      </c>
      <c r="Y895">
        <v>17.260000000000002</v>
      </c>
      <c r="AA895">
        <v>1</v>
      </c>
      <c r="AB895">
        <v>0</v>
      </c>
      <c r="AC895">
        <v>0</v>
      </c>
      <c r="AD895">
        <v>0</v>
      </c>
      <c r="AE895">
        <v>1</v>
      </c>
      <c r="AF895">
        <v>0</v>
      </c>
      <c r="AG895">
        <v>0</v>
      </c>
      <c r="AH895">
        <v>0</v>
      </c>
      <c r="AI895">
        <v>1</v>
      </c>
      <c r="AJ895">
        <v>1</v>
      </c>
      <c r="AK895">
        <v>1</v>
      </c>
      <c r="AL895">
        <v>1</v>
      </c>
      <c r="AN895">
        <v>0</v>
      </c>
      <c r="AO895">
        <v>1</v>
      </c>
      <c r="AP895">
        <v>0</v>
      </c>
      <c r="AQ895">
        <v>0</v>
      </c>
      <c r="AR895">
        <v>0</v>
      </c>
      <c r="AS895" t="s">
        <v>719</v>
      </c>
      <c r="AT895">
        <v>17.260000000000002</v>
      </c>
      <c r="AU895" t="s">
        <v>719</v>
      </c>
      <c r="AV895">
        <v>0</v>
      </c>
      <c r="AW895">
        <v>2</v>
      </c>
      <c r="AX895">
        <v>28926369</v>
      </c>
      <c r="AY895">
        <v>1</v>
      </c>
      <c r="AZ895">
        <v>0</v>
      </c>
      <c r="BA895">
        <v>909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0</v>
      </c>
      <c r="BI895">
        <v>0</v>
      </c>
      <c r="BJ895">
        <v>0</v>
      </c>
      <c r="BK895">
        <v>0</v>
      </c>
      <c r="BL895">
        <v>0</v>
      </c>
      <c r="BM895">
        <v>0</v>
      </c>
      <c r="BN895">
        <v>0</v>
      </c>
      <c r="BO895">
        <v>0</v>
      </c>
      <c r="BP895">
        <v>0</v>
      </c>
      <c r="BQ895">
        <v>0</v>
      </c>
      <c r="BR895">
        <v>0</v>
      </c>
      <c r="BS895">
        <v>0</v>
      </c>
      <c r="BT895">
        <v>0</v>
      </c>
      <c r="BU895">
        <v>0</v>
      </c>
      <c r="BV895">
        <v>0</v>
      </c>
      <c r="BW895">
        <v>0</v>
      </c>
      <c r="CX895">
        <f>Y895*Source!I170</f>
        <v>17.260000000000002</v>
      </c>
      <c r="CY895">
        <f>AA895</f>
        <v>1</v>
      </c>
      <c r="CZ895">
        <f>AE895</f>
        <v>1</v>
      </c>
      <c r="DA895">
        <f>AI895</f>
        <v>1</v>
      </c>
      <c r="DB895">
        <v>0</v>
      </c>
    </row>
    <row r="896" spans="1:106" x14ac:dyDescent="0.2">
      <c r="A896">
        <f>ROW(Source!A171)</f>
        <v>171</v>
      </c>
      <c r="B896">
        <v>28925308</v>
      </c>
      <c r="C896">
        <v>28926347</v>
      </c>
      <c r="D896">
        <v>28442310</v>
      </c>
      <c r="E896">
        <v>1</v>
      </c>
      <c r="F896">
        <v>1</v>
      </c>
      <c r="G896">
        <v>1</v>
      </c>
      <c r="H896">
        <v>1</v>
      </c>
      <c r="I896" t="s">
        <v>538</v>
      </c>
      <c r="J896" t="s">
        <v>719</v>
      </c>
      <c r="K896" t="s">
        <v>539</v>
      </c>
      <c r="L896">
        <v>1191</v>
      </c>
      <c r="N896">
        <v>1013</v>
      </c>
      <c r="O896" t="s">
        <v>360</v>
      </c>
      <c r="P896" t="s">
        <v>360</v>
      </c>
      <c r="Q896">
        <v>1</v>
      </c>
      <c r="W896">
        <v>0</v>
      </c>
      <c r="X896">
        <v>120359260</v>
      </c>
      <c r="Y896">
        <v>107.4</v>
      </c>
      <c r="AA896">
        <v>0</v>
      </c>
      <c r="AB896">
        <v>0</v>
      </c>
      <c r="AC896">
        <v>0</v>
      </c>
      <c r="AD896">
        <v>178.92</v>
      </c>
      <c r="AE896">
        <v>0</v>
      </c>
      <c r="AF896">
        <v>0</v>
      </c>
      <c r="AG896">
        <v>0</v>
      </c>
      <c r="AH896">
        <v>9.64</v>
      </c>
      <c r="AI896">
        <v>1</v>
      </c>
      <c r="AJ896">
        <v>1</v>
      </c>
      <c r="AK896">
        <v>1</v>
      </c>
      <c r="AL896">
        <v>18.559999999999999</v>
      </c>
      <c r="AN896">
        <v>0</v>
      </c>
      <c r="AO896">
        <v>1</v>
      </c>
      <c r="AP896">
        <v>1</v>
      </c>
      <c r="AQ896">
        <v>0</v>
      </c>
      <c r="AR896">
        <v>0</v>
      </c>
      <c r="AS896" t="s">
        <v>719</v>
      </c>
      <c r="AT896">
        <v>89.5</v>
      </c>
      <c r="AU896" t="s">
        <v>744</v>
      </c>
      <c r="AV896">
        <v>1</v>
      </c>
      <c r="AW896">
        <v>2</v>
      </c>
      <c r="AX896">
        <v>28926359</v>
      </c>
      <c r="AY896">
        <v>1</v>
      </c>
      <c r="AZ896">
        <v>0</v>
      </c>
      <c r="BA896">
        <v>910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0</v>
      </c>
      <c r="BI896">
        <v>0</v>
      </c>
      <c r="BJ896">
        <v>0</v>
      </c>
      <c r="BK896">
        <v>0</v>
      </c>
      <c r="BL896">
        <v>0</v>
      </c>
      <c r="BM896">
        <v>0</v>
      </c>
      <c r="BN896">
        <v>0</v>
      </c>
      <c r="BO896">
        <v>0</v>
      </c>
      <c r="BP896">
        <v>0</v>
      </c>
      <c r="BQ896">
        <v>0</v>
      </c>
      <c r="BR896">
        <v>0</v>
      </c>
      <c r="BS896">
        <v>0</v>
      </c>
      <c r="BT896">
        <v>0</v>
      </c>
      <c r="BU896">
        <v>0</v>
      </c>
      <c r="BV896">
        <v>0</v>
      </c>
      <c r="BW896">
        <v>0</v>
      </c>
      <c r="CX896">
        <f>Y896*Source!I171</f>
        <v>107.4</v>
      </c>
      <c r="CY896">
        <f>AD896</f>
        <v>178.92</v>
      </c>
      <c r="CZ896">
        <f>AH896</f>
        <v>9.64</v>
      </c>
      <c r="DA896">
        <f>AL896</f>
        <v>18.559999999999999</v>
      </c>
      <c r="DB896">
        <v>0</v>
      </c>
    </row>
    <row r="897" spans="1:106" x14ac:dyDescent="0.2">
      <c r="A897">
        <f>ROW(Source!A171)</f>
        <v>171</v>
      </c>
      <c r="B897">
        <v>28925308</v>
      </c>
      <c r="C897">
        <v>28926347</v>
      </c>
      <c r="D897">
        <v>28419515</v>
      </c>
      <c r="E897">
        <v>1</v>
      </c>
      <c r="F897">
        <v>1</v>
      </c>
      <c r="G897">
        <v>1</v>
      </c>
      <c r="H897">
        <v>1</v>
      </c>
      <c r="I897" t="s">
        <v>361</v>
      </c>
      <c r="J897" t="s">
        <v>719</v>
      </c>
      <c r="K897" t="s">
        <v>362</v>
      </c>
      <c r="L897">
        <v>1191</v>
      </c>
      <c r="N897">
        <v>1013</v>
      </c>
      <c r="O897" t="s">
        <v>360</v>
      </c>
      <c r="P897" t="s">
        <v>360</v>
      </c>
      <c r="Q897">
        <v>1</v>
      </c>
      <c r="W897">
        <v>0</v>
      </c>
      <c r="X897">
        <v>-383101862</v>
      </c>
      <c r="Y897">
        <v>9.81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1</v>
      </c>
      <c r="AJ897">
        <v>1</v>
      </c>
      <c r="AK897">
        <v>18.559999999999999</v>
      </c>
      <c r="AL897">
        <v>1</v>
      </c>
      <c r="AN897">
        <v>0</v>
      </c>
      <c r="AO897">
        <v>1</v>
      </c>
      <c r="AP897">
        <v>0</v>
      </c>
      <c r="AQ897">
        <v>0</v>
      </c>
      <c r="AR897">
        <v>0</v>
      </c>
      <c r="AS897" t="s">
        <v>719</v>
      </c>
      <c r="AT897">
        <v>9.81</v>
      </c>
      <c r="AU897" t="s">
        <v>719</v>
      </c>
      <c r="AV897">
        <v>2</v>
      </c>
      <c r="AW897">
        <v>2</v>
      </c>
      <c r="AX897">
        <v>28926360</v>
      </c>
      <c r="AY897">
        <v>1</v>
      </c>
      <c r="AZ897">
        <v>2048</v>
      </c>
      <c r="BA897">
        <v>911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0</v>
      </c>
      <c r="BI897">
        <v>0</v>
      </c>
      <c r="BJ897">
        <v>0</v>
      </c>
      <c r="BK897">
        <v>0</v>
      </c>
      <c r="BL897">
        <v>0</v>
      </c>
      <c r="BM897">
        <v>0</v>
      </c>
      <c r="BN897">
        <v>0</v>
      </c>
      <c r="BO897">
        <v>0</v>
      </c>
      <c r="BP897">
        <v>0</v>
      </c>
      <c r="BQ897">
        <v>0</v>
      </c>
      <c r="BR897">
        <v>0</v>
      </c>
      <c r="BS897">
        <v>0</v>
      </c>
      <c r="BT897">
        <v>0</v>
      </c>
      <c r="BU897">
        <v>0</v>
      </c>
      <c r="BV897">
        <v>0</v>
      </c>
      <c r="BW897">
        <v>0</v>
      </c>
      <c r="CX897">
        <f>Y897*Source!I171</f>
        <v>9.81</v>
      </c>
      <c r="CY897">
        <f>AD897</f>
        <v>0</v>
      </c>
      <c r="CZ897">
        <f>AH897</f>
        <v>0</v>
      </c>
      <c r="DA897">
        <f>AL897</f>
        <v>1</v>
      </c>
      <c r="DB897">
        <v>0</v>
      </c>
    </row>
    <row r="898" spans="1:106" x14ac:dyDescent="0.2">
      <c r="A898">
        <f>ROW(Source!A171)</f>
        <v>171</v>
      </c>
      <c r="B898">
        <v>28925308</v>
      </c>
      <c r="C898">
        <v>28926347</v>
      </c>
      <c r="D898">
        <v>28336687</v>
      </c>
      <c r="E898">
        <v>1</v>
      </c>
      <c r="F898">
        <v>1</v>
      </c>
      <c r="G898">
        <v>1</v>
      </c>
      <c r="H898">
        <v>2</v>
      </c>
      <c r="I898" t="s">
        <v>479</v>
      </c>
      <c r="J898" t="s">
        <v>480</v>
      </c>
      <c r="K898" t="s">
        <v>481</v>
      </c>
      <c r="L898">
        <v>1368</v>
      </c>
      <c r="N898">
        <v>1011</v>
      </c>
      <c r="O898" t="s">
        <v>366</v>
      </c>
      <c r="P898" t="s">
        <v>366</v>
      </c>
      <c r="Q898">
        <v>1</v>
      </c>
      <c r="W898">
        <v>0</v>
      </c>
      <c r="X898">
        <v>1922779253</v>
      </c>
      <c r="Y898">
        <v>9.6000000000000002E-2</v>
      </c>
      <c r="AA898">
        <v>0</v>
      </c>
      <c r="AB898">
        <v>871.56</v>
      </c>
      <c r="AC898">
        <v>219.75</v>
      </c>
      <c r="AD898">
        <v>0</v>
      </c>
      <c r="AE898">
        <v>0</v>
      </c>
      <c r="AF898">
        <v>113.19</v>
      </c>
      <c r="AG898">
        <v>11.84</v>
      </c>
      <c r="AH898">
        <v>0</v>
      </c>
      <c r="AI898">
        <v>1</v>
      </c>
      <c r="AJ898">
        <v>7.7</v>
      </c>
      <c r="AK898">
        <v>18.559999999999999</v>
      </c>
      <c r="AL898">
        <v>1</v>
      </c>
      <c r="AN898">
        <v>0</v>
      </c>
      <c r="AO898">
        <v>1</v>
      </c>
      <c r="AP898">
        <v>1</v>
      </c>
      <c r="AQ898">
        <v>0</v>
      </c>
      <c r="AR898">
        <v>0</v>
      </c>
      <c r="AS898" t="s">
        <v>719</v>
      </c>
      <c r="AT898">
        <v>0.08</v>
      </c>
      <c r="AU898" t="s">
        <v>744</v>
      </c>
      <c r="AV898">
        <v>0</v>
      </c>
      <c r="AW898">
        <v>2</v>
      </c>
      <c r="AX898">
        <v>28926361</v>
      </c>
      <c r="AY898">
        <v>1</v>
      </c>
      <c r="AZ898">
        <v>0</v>
      </c>
      <c r="BA898">
        <v>912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0</v>
      </c>
      <c r="BI898">
        <v>0</v>
      </c>
      <c r="BJ898">
        <v>0</v>
      </c>
      <c r="BK898">
        <v>0</v>
      </c>
      <c r="BL898">
        <v>0</v>
      </c>
      <c r="BM898">
        <v>0</v>
      </c>
      <c r="BN898">
        <v>0</v>
      </c>
      <c r="BO898">
        <v>0</v>
      </c>
      <c r="BP898">
        <v>0</v>
      </c>
      <c r="BQ898">
        <v>0</v>
      </c>
      <c r="BR898">
        <v>0</v>
      </c>
      <c r="BS898">
        <v>0</v>
      </c>
      <c r="BT898">
        <v>0</v>
      </c>
      <c r="BU898">
        <v>0</v>
      </c>
      <c r="BV898">
        <v>0</v>
      </c>
      <c r="BW898">
        <v>0</v>
      </c>
      <c r="CX898">
        <f>Y898*Source!I171</f>
        <v>9.6000000000000002E-2</v>
      </c>
      <c r="CY898">
        <f>AB898</f>
        <v>871.56</v>
      </c>
      <c r="CZ898">
        <f>AF898</f>
        <v>113.19</v>
      </c>
      <c r="DA898">
        <f>AJ898</f>
        <v>7.7</v>
      </c>
      <c r="DB898">
        <v>0</v>
      </c>
    </row>
    <row r="899" spans="1:106" x14ac:dyDescent="0.2">
      <c r="A899">
        <f>ROW(Source!A171)</f>
        <v>171</v>
      </c>
      <c r="B899">
        <v>28925308</v>
      </c>
      <c r="C899">
        <v>28926347</v>
      </c>
      <c r="D899">
        <v>28337558</v>
      </c>
      <c r="E899">
        <v>1</v>
      </c>
      <c r="F899">
        <v>1</v>
      </c>
      <c r="G899">
        <v>1</v>
      </c>
      <c r="H899">
        <v>2</v>
      </c>
      <c r="I899" t="s">
        <v>622</v>
      </c>
      <c r="J899" t="s">
        <v>623</v>
      </c>
      <c r="K899" t="s">
        <v>624</v>
      </c>
      <c r="L899">
        <v>1368</v>
      </c>
      <c r="N899">
        <v>1011</v>
      </c>
      <c r="O899" t="s">
        <v>366</v>
      </c>
      <c r="P899" t="s">
        <v>366</v>
      </c>
      <c r="Q899">
        <v>1</v>
      </c>
      <c r="W899">
        <v>0</v>
      </c>
      <c r="X899">
        <v>-1745769638</v>
      </c>
      <c r="Y899">
        <v>11.58</v>
      </c>
      <c r="AA899">
        <v>0</v>
      </c>
      <c r="AB899">
        <v>1034.19</v>
      </c>
      <c r="AC899">
        <v>163.69999999999999</v>
      </c>
      <c r="AD899">
        <v>0</v>
      </c>
      <c r="AE899">
        <v>0</v>
      </c>
      <c r="AF899">
        <v>134.31</v>
      </c>
      <c r="AG899">
        <v>8.82</v>
      </c>
      <c r="AH899">
        <v>0</v>
      </c>
      <c r="AI899">
        <v>1</v>
      </c>
      <c r="AJ899">
        <v>7.7</v>
      </c>
      <c r="AK899">
        <v>18.559999999999999</v>
      </c>
      <c r="AL899">
        <v>1</v>
      </c>
      <c r="AN899">
        <v>0</v>
      </c>
      <c r="AO899">
        <v>1</v>
      </c>
      <c r="AP899">
        <v>1</v>
      </c>
      <c r="AQ899">
        <v>0</v>
      </c>
      <c r="AR899">
        <v>0</v>
      </c>
      <c r="AS899" t="s">
        <v>719</v>
      </c>
      <c r="AT899">
        <v>9.65</v>
      </c>
      <c r="AU899" t="s">
        <v>744</v>
      </c>
      <c r="AV899">
        <v>0</v>
      </c>
      <c r="AW899">
        <v>2</v>
      </c>
      <c r="AX899">
        <v>28926362</v>
      </c>
      <c r="AY899">
        <v>1</v>
      </c>
      <c r="AZ899">
        <v>0</v>
      </c>
      <c r="BA899">
        <v>913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0</v>
      </c>
      <c r="BI899">
        <v>0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0</v>
      </c>
      <c r="BP899">
        <v>0</v>
      </c>
      <c r="BQ899">
        <v>0</v>
      </c>
      <c r="BR899">
        <v>0</v>
      </c>
      <c r="BS899">
        <v>0</v>
      </c>
      <c r="BT899">
        <v>0</v>
      </c>
      <c r="BU899">
        <v>0</v>
      </c>
      <c r="BV899">
        <v>0</v>
      </c>
      <c r="BW899">
        <v>0</v>
      </c>
      <c r="CX899">
        <f>Y899*Source!I171</f>
        <v>11.58</v>
      </c>
      <c r="CY899">
        <f>AB899</f>
        <v>1034.19</v>
      </c>
      <c r="CZ899">
        <f>AF899</f>
        <v>134.31</v>
      </c>
      <c r="DA899">
        <f>AJ899</f>
        <v>7.7</v>
      </c>
      <c r="DB899">
        <v>0</v>
      </c>
    </row>
    <row r="900" spans="1:106" x14ac:dyDescent="0.2">
      <c r="A900">
        <f>ROW(Source!A171)</f>
        <v>171</v>
      </c>
      <c r="B900">
        <v>28925308</v>
      </c>
      <c r="C900">
        <v>28926347</v>
      </c>
      <c r="D900">
        <v>28337857</v>
      </c>
      <c r="E900">
        <v>1</v>
      </c>
      <c r="F900">
        <v>1</v>
      </c>
      <c r="G900">
        <v>1</v>
      </c>
      <c r="H900">
        <v>2</v>
      </c>
      <c r="I900" t="s">
        <v>488</v>
      </c>
      <c r="J900" t="s">
        <v>489</v>
      </c>
      <c r="K900" t="s">
        <v>490</v>
      </c>
      <c r="L900">
        <v>1368</v>
      </c>
      <c r="N900">
        <v>1011</v>
      </c>
      <c r="O900" t="s">
        <v>366</v>
      </c>
      <c r="P900" t="s">
        <v>366</v>
      </c>
      <c r="Q900">
        <v>1</v>
      </c>
      <c r="W900">
        <v>0</v>
      </c>
      <c r="X900">
        <v>-2019686133</v>
      </c>
      <c r="Y900">
        <v>9.6000000000000002E-2</v>
      </c>
      <c r="AA900">
        <v>0</v>
      </c>
      <c r="AB900">
        <v>984.52</v>
      </c>
      <c r="AC900">
        <v>219.75</v>
      </c>
      <c r="AD900">
        <v>0</v>
      </c>
      <c r="AE900">
        <v>0</v>
      </c>
      <c r="AF900">
        <v>127.86</v>
      </c>
      <c r="AG900">
        <v>11.84</v>
      </c>
      <c r="AH900">
        <v>0</v>
      </c>
      <c r="AI900">
        <v>1</v>
      </c>
      <c r="AJ900">
        <v>7.7</v>
      </c>
      <c r="AK900">
        <v>18.559999999999999</v>
      </c>
      <c r="AL900">
        <v>1</v>
      </c>
      <c r="AN900">
        <v>0</v>
      </c>
      <c r="AO900">
        <v>1</v>
      </c>
      <c r="AP900">
        <v>1</v>
      </c>
      <c r="AQ900">
        <v>0</v>
      </c>
      <c r="AR900">
        <v>0</v>
      </c>
      <c r="AS900" t="s">
        <v>719</v>
      </c>
      <c r="AT900">
        <v>0.08</v>
      </c>
      <c r="AU900" t="s">
        <v>744</v>
      </c>
      <c r="AV900">
        <v>0</v>
      </c>
      <c r="AW900">
        <v>2</v>
      </c>
      <c r="AX900">
        <v>28926363</v>
      </c>
      <c r="AY900">
        <v>1</v>
      </c>
      <c r="AZ900">
        <v>0</v>
      </c>
      <c r="BA900">
        <v>914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0</v>
      </c>
      <c r="BI900">
        <v>0</v>
      </c>
      <c r="BJ900">
        <v>0</v>
      </c>
      <c r="BK900">
        <v>0</v>
      </c>
      <c r="BL900">
        <v>0</v>
      </c>
      <c r="BM900">
        <v>0</v>
      </c>
      <c r="BN900">
        <v>0</v>
      </c>
      <c r="BO900">
        <v>0</v>
      </c>
      <c r="BP900">
        <v>0</v>
      </c>
      <c r="BQ900">
        <v>0</v>
      </c>
      <c r="BR900">
        <v>0</v>
      </c>
      <c r="BS900">
        <v>0</v>
      </c>
      <c r="BT900">
        <v>0</v>
      </c>
      <c r="BU900">
        <v>0</v>
      </c>
      <c r="BV900">
        <v>0</v>
      </c>
      <c r="BW900">
        <v>0</v>
      </c>
      <c r="CX900">
        <f>Y900*Source!I171</f>
        <v>9.6000000000000002E-2</v>
      </c>
      <c r="CY900">
        <f>AB900</f>
        <v>984.52</v>
      </c>
      <c r="CZ900">
        <f>AF900</f>
        <v>127.86</v>
      </c>
      <c r="DA900">
        <f>AJ900</f>
        <v>7.7</v>
      </c>
      <c r="DB900">
        <v>0</v>
      </c>
    </row>
    <row r="901" spans="1:106" x14ac:dyDescent="0.2">
      <c r="A901">
        <f>ROW(Source!A171)</f>
        <v>171</v>
      </c>
      <c r="B901">
        <v>28925308</v>
      </c>
      <c r="C901">
        <v>28926347</v>
      </c>
      <c r="D901">
        <v>28337866</v>
      </c>
      <c r="E901">
        <v>1</v>
      </c>
      <c r="F901">
        <v>1</v>
      </c>
      <c r="G901">
        <v>1</v>
      </c>
      <c r="H901">
        <v>2</v>
      </c>
      <c r="I901" t="s">
        <v>491</v>
      </c>
      <c r="J901" t="s">
        <v>492</v>
      </c>
      <c r="K901" t="s">
        <v>493</v>
      </c>
      <c r="L901">
        <v>1368</v>
      </c>
      <c r="N901">
        <v>1011</v>
      </c>
      <c r="O901" t="s">
        <v>366</v>
      </c>
      <c r="P901" t="s">
        <v>366</v>
      </c>
      <c r="Q901">
        <v>1</v>
      </c>
      <c r="W901">
        <v>0</v>
      </c>
      <c r="X901">
        <v>1232549298</v>
      </c>
      <c r="Y901">
        <v>9.6000000000000002E-2</v>
      </c>
      <c r="AA901">
        <v>0</v>
      </c>
      <c r="AB901">
        <v>92.4</v>
      </c>
      <c r="AC901">
        <v>0</v>
      </c>
      <c r="AD901">
        <v>0</v>
      </c>
      <c r="AE901">
        <v>0</v>
      </c>
      <c r="AF901">
        <v>12</v>
      </c>
      <c r="AG901">
        <v>0</v>
      </c>
      <c r="AH901">
        <v>0</v>
      </c>
      <c r="AI901">
        <v>1</v>
      </c>
      <c r="AJ901">
        <v>7.7</v>
      </c>
      <c r="AK901">
        <v>18.559999999999999</v>
      </c>
      <c r="AL901">
        <v>1</v>
      </c>
      <c r="AN901">
        <v>0</v>
      </c>
      <c r="AO901">
        <v>1</v>
      </c>
      <c r="AP901">
        <v>1</v>
      </c>
      <c r="AQ901">
        <v>0</v>
      </c>
      <c r="AR901">
        <v>0</v>
      </c>
      <c r="AS901" t="s">
        <v>719</v>
      </c>
      <c r="AT901">
        <v>0.08</v>
      </c>
      <c r="AU901" t="s">
        <v>744</v>
      </c>
      <c r="AV901">
        <v>0</v>
      </c>
      <c r="AW901">
        <v>2</v>
      </c>
      <c r="AX901">
        <v>28926364</v>
      </c>
      <c r="AY901">
        <v>1</v>
      </c>
      <c r="AZ901">
        <v>0</v>
      </c>
      <c r="BA901">
        <v>915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0</v>
      </c>
      <c r="BI901">
        <v>0</v>
      </c>
      <c r="BJ901">
        <v>0</v>
      </c>
      <c r="BK901">
        <v>0</v>
      </c>
      <c r="BL901">
        <v>0</v>
      </c>
      <c r="BM901">
        <v>0</v>
      </c>
      <c r="BN901">
        <v>0</v>
      </c>
      <c r="BO901">
        <v>0</v>
      </c>
      <c r="BP901">
        <v>0</v>
      </c>
      <c r="BQ901">
        <v>0</v>
      </c>
      <c r="BR901">
        <v>0</v>
      </c>
      <c r="BS901">
        <v>0</v>
      </c>
      <c r="BT901">
        <v>0</v>
      </c>
      <c r="BU901">
        <v>0</v>
      </c>
      <c r="BV901">
        <v>0</v>
      </c>
      <c r="BW901">
        <v>0</v>
      </c>
      <c r="CX901">
        <f>Y901*Source!I171</f>
        <v>9.6000000000000002E-2</v>
      </c>
      <c r="CY901">
        <f>AB901</f>
        <v>92.4</v>
      </c>
      <c r="CZ901">
        <f>AF901</f>
        <v>12</v>
      </c>
      <c r="DA901">
        <f>AJ901</f>
        <v>7.7</v>
      </c>
      <c r="DB901">
        <v>0</v>
      </c>
    </row>
    <row r="902" spans="1:106" x14ac:dyDescent="0.2">
      <c r="A902">
        <f>ROW(Source!A171)</f>
        <v>171</v>
      </c>
      <c r="B902">
        <v>28925308</v>
      </c>
      <c r="C902">
        <v>28926347</v>
      </c>
      <c r="D902">
        <v>28338136</v>
      </c>
      <c r="E902">
        <v>1</v>
      </c>
      <c r="F902">
        <v>1</v>
      </c>
      <c r="G902">
        <v>1</v>
      </c>
      <c r="H902">
        <v>2</v>
      </c>
      <c r="I902" t="s">
        <v>401</v>
      </c>
      <c r="J902" t="s">
        <v>402</v>
      </c>
      <c r="K902" t="s">
        <v>403</v>
      </c>
      <c r="L902">
        <v>1368</v>
      </c>
      <c r="N902">
        <v>1011</v>
      </c>
      <c r="O902" t="s">
        <v>366</v>
      </c>
      <c r="P902" t="s">
        <v>366</v>
      </c>
      <c r="Q902">
        <v>1</v>
      </c>
      <c r="W902">
        <v>0</v>
      </c>
      <c r="X902">
        <v>-1277097320</v>
      </c>
      <c r="Y902">
        <v>30.24</v>
      </c>
      <c r="AA902">
        <v>0</v>
      </c>
      <c r="AB902">
        <v>66.84</v>
      </c>
      <c r="AC902">
        <v>0</v>
      </c>
      <c r="AD902">
        <v>0</v>
      </c>
      <c r="AE902">
        <v>0</v>
      </c>
      <c r="AF902">
        <v>8.68</v>
      </c>
      <c r="AG902">
        <v>0</v>
      </c>
      <c r="AH902">
        <v>0</v>
      </c>
      <c r="AI902">
        <v>1</v>
      </c>
      <c r="AJ902">
        <v>7.7</v>
      </c>
      <c r="AK902">
        <v>18.559999999999999</v>
      </c>
      <c r="AL902">
        <v>1</v>
      </c>
      <c r="AN902">
        <v>0</v>
      </c>
      <c r="AO902">
        <v>1</v>
      </c>
      <c r="AP902">
        <v>1</v>
      </c>
      <c r="AQ902">
        <v>0</v>
      </c>
      <c r="AR902">
        <v>0</v>
      </c>
      <c r="AS902" t="s">
        <v>719</v>
      </c>
      <c r="AT902">
        <v>25.2</v>
      </c>
      <c r="AU902" t="s">
        <v>744</v>
      </c>
      <c r="AV902">
        <v>0</v>
      </c>
      <c r="AW902">
        <v>2</v>
      </c>
      <c r="AX902">
        <v>28926365</v>
      </c>
      <c r="AY902">
        <v>1</v>
      </c>
      <c r="AZ902">
        <v>0</v>
      </c>
      <c r="BA902">
        <v>916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0</v>
      </c>
      <c r="BI902">
        <v>0</v>
      </c>
      <c r="BJ902">
        <v>0</v>
      </c>
      <c r="BK902">
        <v>0</v>
      </c>
      <c r="BL902">
        <v>0</v>
      </c>
      <c r="BM902">
        <v>0</v>
      </c>
      <c r="BN902">
        <v>0</v>
      </c>
      <c r="BO902">
        <v>0</v>
      </c>
      <c r="BP902">
        <v>0</v>
      </c>
      <c r="BQ902">
        <v>0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CX902">
        <f>Y902*Source!I171</f>
        <v>30.24</v>
      </c>
      <c r="CY902">
        <f>AB902</f>
        <v>66.84</v>
      </c>
      <c r="CZ902">
        <f>AF902</f>
        <v>8.68</v>
      </c>
      <c r="DA902">
        <f>AJ902</f>
        <v>7.7</v>
      </c>
      <c r="DB902">
        <v>0</v>
      </c>
    </row>
    <row r="903" spans="1:106" x14ac:dyDescent="0.2">
      <c r="A903">
        <f>ROW(Source!A171)</f>
        <v>171</v>
      </c>
      <c r="B903">
        <v>28925308</v>
      </c>
      <c r="C903">
        <v>28926347</v>
      </c>
      <c r="D903">
        <v>28251457</v>
      </c>
      <c r="E903">
        <v>1</v>
      </c>
      <c r="F903">
        <v>1</v>
      </c>
      <c r="G903">
        <v>1</v>
      </c>
      <c r="H903">
        <v>3</v>
      </c>
      <c r="I903" t="s">
        <v>500</v>
      </c>
      <c r="J903" t="s">
        <v>501</v>
      </c>
      <c r="K903" t="s">
        <v>502</v>
      </c>
      <c r="L903">
        <v>1339</v>
      </c>
      <c r="N903">
        <v>1007</v>
      </c>
      <c r="O903" t="s">
        <v>742</v>
      </c>
      <c r="P903" t="s">
        <v>742</v>
      </c>
      <c r="Q903">
        <v>1</v>
      </c>
      <c r="W903">
        <v>0</v>
      </c>
      <c r="X903">
        <v>-1718793076</v>
      </c>
      <c r="Y903">
        <v>0.95</v>
      </c>
      <c r="AA903">
        <v>121.97</v>
      </c>
      <c r="AB903">
        <v>0</v>
      </c>
      <c r="AC903">
        <v>0</v>
      </c>
      <c r="AD903">
        <v>0</v>
      </c>
      <c r="AE903">
        <v>23.41</v>
      </c>
      <c r="AF903">
        <v>0</v>
      </c>
      <c r="AG903">
        <v>0</v>
      </c>
      <c r="AH903">
        <v>0</v>
      </c>
      <c r="AI903">
        <v>5.21</v>
      </c>
      <c r="AJ903">
        <v>1</v>
      </c>
      <c r="AK903">
        <v>1</v>
      </c>
      <c r="AL903">
        <v>1</v>
      </c>
      <c r="AN903">
        <v>0</v>
      </c>
      <c r="AO903">
        <v>1</v>
      </c>
      <c r="AP903">
        <v>0</v>
      </c>
      <c r="AQ903">
        <v>0</v>
      </c>
      <c r="AR903">
        <v>0</v>
      </c>
      <c r="AS903" t="s">
        <v>719</v>
      </c>
      <c r="AT903">
        <v>0.95</v>
      </c>
      <c r="AU903" t="s">
        <v>719</v>
      </c>
      <c r="AV903">
        <v>0</v>
      </c>
      <c r="AW903">
        <v>2</v>
      </c>
      <c r="AX903">
        <v>28926366</v>
      </c>
      <c r="AY903">
        <v>1</v>
      </c>
      <c r="AZ903">
        <v>0</v>
      </c>
      <c r="BA903">
        <v>917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0</v>
      </c>
      <c r="BI903">
        <v>0</v>
      </c>
      <c r="BJ903">
        <v>0</v>
      </c>
      <c r="BK903">
        <v>0</v>
      </c>
      <c r="BL903">
        <v>0</v>
      </c>
      <c r="BM903">
        <v>0</v>
      </c>
      <c r="BN903">
        <v>0</v>
      </c>
      <c r="BO903">
        <v>0</v>
      </c>
      <c r="BP903">
        <v>0</v>
      </c>
      <c r="BQ903">
        <v>0</v>
      </c>
      <c r="BR903">
        <v>0</v>
      </c>
      <c r="BS903">
        <v>0</v>
      </c>
      <c r="BT903">
        <v>0</v>
      </c>
      <c r="BU903">
        <v>0</v>
      </c>
      <c r="BV903">
        <v>0</v>
      </c>
      <c r="BW903">
        <v>0</v>
      </c>
      <c r="CX903">
        <f>Y903*Source!I171</f>
        <v>0.95</v>
      </c>
      <c r="CY903">
        <f>AA903</f>
        <v>121.97</v>
      </c>
      <c r="CZ903">
        <f>AE903</f>
        <v>23.41</v>
      </c>
      <c r="DA903">
        <f>AI903</f>
        <v>5.21</v>
      </c>
      <c r="DB903">
        <v>0</v>
      </c>
    </row>
    <row r="904" spans="1:106" x14ac:dyDescent="0.2">
      <c r="A904">
        <f>ROW(Source!A171)</f>
        <v>171</v>
      </c>
      <c r="B904">
        <v>28925308</v>
      </c>
      <c r="C904">
        <v>28926347</v>
      </c>
      <c r="D904">
        <v>28253186</v>
      </c>
      <c r="E904">
        <v>1</v>
      </c>
      <c r="F904">
        <v>1</v>
      </c>
      <c r="G904">
        <v>1</v>
      </c>
      <c r="H904">
        <v>3</v>
      </c>
      <c r="I904" t="s">
        <v>625</v>
      </c>
      <c r="J904" t="s">
        <v>626</v>
      </c>
      <c r="K904" t="s">
        <v>627</v>
      </c>
      <c r="L904">
        <v>1339</v>
      </c>
      <c r="N904">
        <v>1007</v>
      </c>
      <c r="O904" t="s">
        <v>742</v>
      </c>
      <c r="P904" t="s">
        <v>742</v>
      </c>
      <c r="Q904">
        <v>1</v>
      </c>
      <c r="W904">
        <v>0</v>
      </c>
      <c r="X904">
        <v>1982624400</v>
      </c>
      <c r="Y904">
        <v>70</v>
      </c>
      <c r="AA904">
        <v>55.59</v>
      </c>
      <c r="AB904">
        <v>0</v>
      </c>
      <c r="AC904">
        <v>0</v>
      </c>
      <c r="AD904">
        <v>0</v>
      </c>
      <c r="AE904">
        <v>10.67</v>
      </c>
      <c r="AF904">
        <v>0</v>
      </c>
      <c r="AG904">
        <v>0</v>
      </c>
      <c r="AH904">
        <v>0</v>
      </c>
      <c r="AI904">
        <v>5.21</v>
      </c>
      <c r="AJ904">
        <v>1</v>
      </c>
      <c r="AK904">
        <v>1</v>
      </c>
      <c r="AL904">
        <v>1</v>
      </c>
      <c r="AN904">
        <v>0</v>
      </c>
      <c r="AO904">
        <v>1</v>
      </c>
      <c r="AP904">
        <v>0</v>
      </c>
      <c r="AQ904">
        <v>0</v>
      </c>
      <c r="AR904">
        <v>0</v>
      </c>
      <c r="AS904" t="s">
        <v>719</v>
      </c>
      <c r="AT904">
        <v>70</v>
      </c>
      <c r="AU904" t="s">
        <v>719</v>
      </c>
      <c r="AV904">
        <v>0</v>
      </c>
      <c r="AW904">
        <v>2</v>
      </c>
      <c r="AX904">
        <v>28926367</v>
      </c>
      <c r="AY904">
        <v>1</v>
      </c>
      <c r="AZ904">
        <v>0</v>
      </c>
      <c r="BA904">
        <v>918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0</v>
      </c>
      <c r="BI904">
        <v>0</v>
      </c>
      <c r="BJ904">
        <v>0</v>
      </c>
      <c r="BK904">
        <v>0</v>
      </c>
      <c r="BL904">
        <v>0</v>
      </c>
      <c r="BM904">
        <v>0</v>
      </c>
      <c r="BN904">
        <v>0</v>
      </c>
      <c r="BO904">
        <v>0</v>
      </c>
      <c r="BP904">
        <v>0</v>
      </c>
      <c r="BQ904">
        <v>0</v>
      </c>
      <c r="BR904">
        <v>0</v>
      </c>
      <c r="BS904">
        <v>0</v>
      </c>
      <c r="BT904">
        <v>0</v>
      </c>
      <c r="BU904">
        <v>0</v>
      </c>
      <c r="BV904">
        <v>0</v>
      </c>
      <c r="BW904">
        <v>0</v>
      </c>
      <c r="CX904">
        <f>Y904*Source!I171</f>
        <v>70</v>
      </c>
      <c r="CY904">
        <f>AA904</f>
        <v>55.59</v>
      </c>
      <c r="CZ904">
        <f>AE904</f>
        <v>10.67</v>
      </c>
      <c r="DA904">
        <f>AI904</f>
        <v>5.21</v>
      </c>
      <c r="DB904">
        <v>0</v>
      </c>
    </row>
    <row r="905" spans="1:106" x14ac:dyDescent="0.2">
      <c r="A905">
        <f>ROW(Source!A171)</f>
        <v>171</v>
      </c>
      <c r="B905">
        <v>28925308</v>
      </c>
      <c r="C905">
        <v>28926347</v>
      </c>
      <c r="D905">
        <v>28254721</v>
      </c>
      <c r="E905">
        <v>1</v>
      </c>
      <c r="F905">
        <v>1</v>
      </c>
      <c r="G905">
        <v>1</v>
      </c>
      <c r="H905">
        <v>3</v>
      </c>
      <c r="I905" t="s">
        <v>510</v>
      </c>
      <c r="J905" t="s">
        <v>511</v>
      </c>
      <c r="K905" t="s">
        <v>512</v>
      </c>
      <c r="L905">
        <v>1348</v>
      </c>
      <c r="N905">
        <v>1009</v>
      </c>
      <c r="O905" t="s">
        <v>61</v>
      </c>
      <c r="P905" t="s">
        <v>61</v>
      </c>
      <c r="Q905">
        <v>1000</v>
      </c>
      <c r="W905">
        <v>0</v>
      </c>
      <c r="X905">
        <v>-1204589871</v>
      </c>
      <c r="Y905">
        <v>4.4000000000000003E-3</v>
      </c>
      <c r="AA905">
        <v>66815.539999999994</v>
      </c>
      <c r="AB905">
        <v>0</v>
      </c>
      <c r="AC905">
        <v>0</v>
      </c>
      <c r="AD905">
        <v>0</v>
      </c>
      <c r="AE905">
        <v>12824.48</v>
      </c>
      <c r="AF905">
        <v>0</v>
      </c>
      <c r="AG905">
        <v>0</v>
      </c>
      <c r="AH905">
        <v>0</v>
      </c>
      <c r="AI905">
        <v>5.21</v>
      </c>
      <c r="AJ905">
        <v>1</v>
      </c>
      <c r="AK905">
        <v>1</v>
      </c>
      <c r="AL905">
        <v>1</v>
      </c>
      <c r="AN905">
        <v>0</v>
      </c>
      <c r="AO905">
        <v>1</v>
      </c>
      <c r="AP905">
        <v>0</v>
      </c>
      <c r="AQ905">
        <v>0</v>
      </c>
      <c r="AR905">
        <v>0</v>
      </c>
      <c r="AS905" t="s">
        <v>719</v>
      </c>
      <c r="AT905">
        <v>4.4000000000000003E-3</v>
      </c>
      <c r="AU905" t="s">
        <v>719</v>
      </c>
      <c r="AV905">
        <v>0</v>
      </c>
      <c r="AW905">
        <v>2</v>
      </c>
      <c r="AX905">
        <v>28926368</v>
      </c>
      <c r="AY905">
        <v>1</v>
      </c>
      <c r="AZ905">
        <v>0</v>
      </c>
      <c r="BA905">
        <v>919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0</v>
      </c>
      <c r="BI905">
        <v>0</v>
      </c>
      <c r="BJ905">
        <v>0</v>
      </c>
      <c r="BK905">
        <v>0</v>
      </c>
      <c r="BL905">
        <v>0</v>
      </c>
      <c r="BM905">
        <v>0</v>
      </c>
      <c r="BN905">
        <v>0</v>
      </c>
      <c r="BO905">
        <v>0</v>
      </c>
      <c r="BP905">
        <v>0</v>
      </c>
      <c r="BQ905">
        <v>0</v>
      </c>
      <c r="BR905">
        <v>0</v>
      </c>
      <c r="BS905">
        <v>0</v>
      </c>
      <c r="BT905">
        <v>0</v>
      </c>
      <c r="BU905">
        <v>0</v>
      </c>
      <c r="BV905">
        <v>0</v>
      </c>
      <c r="BW905">
        <v>0</v>
      </c>
      <c r="CX905">
        <f>Y905*Source!I171</f>
        <v>4.4000000000000003E-3</v>
      </c>
      <c r="CY905">
        <f>AA905</f>
        <v>66815.539999999994</v>
      </c>
      <c r="CZ905">
        <f>AE905</f>
        <v>12824.48</v>
      </c>
      <c r="DA905">
        <f>AI905</f>
        <v>5.21</v>
      </c>
      <c r="DB905">
        <v>0</v>
      </c>
    </row>
    <row r="906" spans="1:106" x14ac:dyDescent="0.2">
      <c r="A906">
        <f>ROW(Source!A171)</f>
        <v>171</v>
      </c>
      <c r="B906">
        <v>28925308</v>
      </c>
      <c r="C906">
        <v>28926347</v>
      </c>
      <c r="D906">
        <v>28247531</v>
      </c>
      <c r="E906">
        <v>21</v>
      </c>
      <c r="F906">
        <v>1</v>
      </c>
      <c r="G906">
        <v>1</v>
      </c>
      <c r="H906">
        <v>3</v>
      </c>
      <c r="I906" t="s">
        <v>533</v>
      </c>
      <c r="J906" t="s">
        <v>719</v>
      </c>
      <c r="K906" t="s">
        <v>534</v>
      </c>
      <c r="L906">
        <v>1374</v>
      </c>
      <c r="N906">
        <v>1013</v>
      </c>
      <c r="O906" t="s">
        <v>535</v>
      </c>
      <c r="P906" t="s">
        <v>535</v>
      </c>
      <c r="Q906">
        <v>1</v>
      </c>
      <c r="W906">
        <v>0</v>
      </c>
      <c r="X906">
        <v>-1731369543</v>
      </c>
      <c r="Y906">
        <v>17.260000000000002</v>
      </c>
      <c r="AA906">
        <v>1</v>
      </c>
      <c r="AB906">
        <v>0</v>
      </c>
      <c r="AC906">
        <v>0</v>
      </c>
      <c r="AD906">
        <v>0</v>
      </c>
      <c r="AE906">
        <v>1</v>
      </c>
      <c r="AF906">
        <v>0</v>
      </c>
      <c r="AG906">
        <v>0</v>
      </c>
      <c r="AH906">
        <v>0</v>
      </c>
      <c r="AI906">
        <v>1</v>
      </c>
      <c r="AJ906">
        <v>1</v>
      </c>
      <c r="AK906">
        <v>1</v>
      </c>
      <c r="AL906">
        <v>1</v>
      </c>
      <c r="AN906">
        <v>0</v>
      </c>
      <c r="AO906">
        <v>1</v>
      </c>
      <c r="AP906">
        <v>0</v>
      </c>
      <c r="AQ906">
        <v>0</v>
      </c>
      <c r="AR906">
        <v>0</v>
      </c>
      <c r="AS906" t="s">
        <v>719</v>
      </c>
      <c r="AT906">
        <v>17.260000000000002</v>
      </c>
      <c r="AU906" t="s">
        <v>719</v>
      </c>
      <c r="AV906">
        <v>0</v>
      </c>
      <c r="AW906">
        <v>2</v>
      </c>
      <c r="AX906">
        <v>28926369</v>
      </c>
      <c r="AY906">
        <v>1</v>
      </c>
      <c r="AZ906">
        <v>0</v>
      </c>
      <c r="BA906">
        <v>920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CX906">
        <f>Y906*Source!I171</f>
        <v>17.260000000000002</v>
      </c>
      <c r="CY906">
        <f>AA906</f>
        <v>1</v>
      </c>
      <c r="CZ906">
        <f>AE906</f>
        <v>1</v>
      </c>
      <c r="DA906">
        <f>AI906</f>
        <v>1</v>
      </c>
      <c r="DB906">
        <v>0</v>
      </c>
    </row>
    <row r="907" spans="1:106" x14ac:dyDescent="0.2">
      <c r="A907">
        <f>ROW(Source!A172)</f>
        <v>172</v>
      </c>
      <c r="B907">
        <v>28925307</v>
      </c>
      <c r="C907">
        <v>28927806</v>
      </c>
      <c r="D907">
        <v>28425676</v>
      </c>
      <c r="E907">
        <v>1</v>
      </c>
      <c r="F907">
        <v>1</v>
      </c>
      <c r="G907">
        <v>1</v>
      </c>
      <c r="H907">
        <v>1</v>
      </c>
      <c r="I907" t="s">
        <v>536</v>
      </c>
      <c r="J907" t="s">
        <v>719</v>
      </c>
      <c r="K907" t="s">
        <v>537</v>
      </c>
      <c r="L907">
        <v>1191</v>
      </c>
      <c r="N907">
        <v>1013</v>
      </c>
      <c r="O907" t="s">
        <v>360</v>
      </c>
      <c r="P907" t="s">
        <v>360</v>
      </c>
      <c r="Q907">
        <v>1</v>
      </c>
      <c r="W907">
        <v>0</v>
      </c>
      <c r="X907">
        <v>-1853062777</v>
      </c>
      <c r="Y907">
        <v>4.4400000000000004</v>
      </c>
      <c r="AA907">
        <v>0</v>
      </c>
      <c r="AB907">
        <v>0</v>
      </c>
      <c r="AC907">
        <v>0</v>
      </c>
      <c r="AD907">
        <v>8.59</v>
      </c>
      <c r="AE907">
        <v>0</v>
      </c>
      <c r="AF907">
        <v>0</v>
      </c>
      <c r="AG907">
        <v>0</v>
      </c>
      <c r="AH907">
        <v>8.59</v>
      </c>
      <c r="AI907">
        <v>1</v>
      </c>
      <c r="AJ907">
        <v>1</v>
      </c>
      <c r="AK907">
        <v>1</v>
      </c>
      <c r="AL907">
        <v>1</v>
      </c>
      <c r="AN907">
        <v>0</v>
      </c>
      <c r="AO907">
        <v>1</v>
      </c>
      <c r="AP907">
        <v>1</v>
      </c>
      <c r="AQ907">
        <v>0</v>
      </c>
      <c r="AR907">
        <v>0</v>
      </c>
      <c r="AS907" t="s">
        <v>719</v>
      </c>
      <c r="AT907">
        <v>3.7</v>
      </c>
      <c r="AU907" t="s">
        <v>744</v>
      </c>
      <c r="AV907">
        <v>1</v>
      </c>
      <c r="AW907">
        <v>2</v>
      </c>
      <c r="AX907">
        <v>28927814</v>
      </c>
      <c r="AY907">
        <v>1</v>
      </c>
      <c r="AZ907">
        <v>0</v>
      </c>
      <c r="BA907">
        <v>921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0</v>
      </c>
      <c r="BI907">
        <v>0</v>
      </c>
      <c r="BJ907">
        <v>0</v>
      </c>
      <c r="BK907">
        <v>0</v>
      </c>
      <c r="BL907">
        <v>0</v>
      </c>
      <c r="BM907">
        <v>0</v>
      </c>
      <c r="BN907">
        <v>0</v>
      </c>
      <c r="BO907">
        <v>0</v>
      </c>
      <c r="BP907">
        <v>0</v>
      </c>
      <c r="BQ907">
        <v>0</v>
      </c>
      <c r="BR907">
        <v>0</v>
      </c>
      <c r="BS907">
        <v>0</v>
      </c>
      <c r="BT907">
        <v>0</v>
      </c>
      <c r="BU907">
        <v>0</v>
      </c>
      <c r="BV907">
        <v>0</v>
      </c>
      <c r="BW907">
        <v>0</v>
      </c>
      <c r="CX907">
        <f>Y907*Source!I172</f>
        <v>137.64000000000001</v>
      </c>
      <c r="CY907">
        <f>AD907</f>
        <v>8.59</v>
      </c>
      <c r="CZ907">
        <f>AH907</f>
        <v>8.59</v>
      </c>
      <c r="DA907">
        <f>AL907</f>
        <v>1</v>
      </c>
      <c r="DB907">
        <v>0</v>
      </c>
    </row>
    <row r="908" spans="1:106" x14ac:dyDescent="0.2">
      <c r="A908">
        <f>ROW(Source!A172)</f>
        <v>172</v>
      </c>
      <c r="B908">
        <v>28925307</v>
      </c>
      <c r="C908">
        <v>28927806</v>
      </c>
      <c r="D908">
        <v>28338136</v>
      </c>
      <c r="E908">
        <v>1</v>
      </c>
      <c r="F908">
        <v>1</v>
      </c>
      <c r="G908">
        <v>1</v>
      </c>
      <c r="H908">
        <v>2</v>
      </c>
      <c r="I908" t="s">
        <v>401</v>
      </c>
      <c r="J908" t="s">
        <v>402</v>
      </c>
      <c r="K908" t="s">
        <v>403</v>
      </c>
      <c r="L908">
        <v>1368</v>
      </c>
      <c r="N908">
        <v>1011</v>
      </c>
      <c r="O908" t="s">
        <v>366</v>
      </c>
      <c r="P908" t="s">
        <v>366</v>
      </c>
      <c r="Q908">
        <v>1</v>
      </c>
      <c r="W908">
        <v>0</v>
      </c>
      <c r="X908">
        <v>-1277097320</v>
      </c>
      <c r="Y908">
        <v>0.67200000000000004</v>
      </c>
      <c r="AA908">
        <v>0</v>
      </c>
      <c r="AB908">
        <v>8.68</v>
      </c>
      <c r="AC908">
        <v>0</v>
      </c>
      <c r="AD908">
        <v>0</v>
      </c>
      <c r="AE908">
        <v>0</v>
      </c>
      <c r="AF908">
        <v>8.68</v>
      </c>
      <c r="AG908">
        <v>0</v>
      </c>
      <c r="AH908">
        <v>0</v>
      </c>
      <c r="AI908">
        <v>1</v>
      </c>
      <c r="AJ908">
        <v>1</v>
      </c>
      <c r="AK908">
        <v>1</v>
      </c>
      <c r="AL908">
        <v>1</v>
      </c>
      <c r="AN908">
        <v>0</v>
      </c>
      <c r="AO908">
        <v>1</v>
      </c>
      <c r="AP908">
        <v>1</v>
      </c>
      <c r="AQ908">
        <v>0</v>
      </c>
      <c r="AR908">
        <v>0</v>
      </c>
      <c r="AS908" t="s">
        <v>719</v>
      </c>
      <c r="AT908">
        <v>0.56000000000000005</v>
      </c>
      <c r="AU908" t="s">
        <v>744</v>
      </c>
      <c r="AV908">
        <v>0</v>
      </c>
      <c r="AW908">
        <v>2</v>
      </c>
      <c r="AX908">
        <v>28927815</v>
      </c>
      <c r="AY908">
        <v>1</v>
      </c>
      <c r="AZ908">
        <v>0</v>
      </c>
      <c r="BA908">
        <v>922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0</v>
      </c>
      <c r="BI908">
        <v>0</v>
      </c>
      <c r="BJ908">
        <v>0</v>
      </c>
      <c r="BK908">
        <v>0</v>
      </c>
      <c r="BL908">
        <v>0</v>
      </c>
      <c r="BM908">
        <v>0</v>
      </c>
      <c r="BN908">
        <v>0</v>
      </c>
      <c r="BO908">
        <v>0</v>
      </c>
      <c r="BP908">
        <v>0</v>
      </c>
      <c r="BQ908">
        <v>0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CX908">
        <f>Y908*Source!I172</f>
        <v>20.832000000000001</v>
      </c>
      <c r="CY908">
        <f>AB908</f>
        <v>8.68</v>
      </c>
      <c r="CZ908">
        <f>AF908</f>
        <v>8.68</v>
      </c>
      <c r="DA908">
        <f>AJ908</f>
        <v>1</v>
      </c>
      <c r="DB908">
        <v>0</v>
      </c>
    </row>
    <row r="909" spans="1:106" x14ac:dyDescent="0.2">
      <c r="A909">
        <f>ROW(Source!A172)</f>
        <v>172</v>
      </c>
      <c r="B909">
        <v>28925307</v>
      </c>
      <c r="C909">
        <v>28927806</v>
      </c>
      <c r="D909">
        <v>28251460</v>
      </c>
      <c r="E909">
        <v>1</v>
      </c>
      <c r="F909">
        <v>1</v>
      </c>
      <c r="G909">
        <v>1</v>
      </c>
      <c r="H909">
        <v>3</v>
      </c>
      <c r="I909" t="s">
        <v>580</v>
      </c>
      <c r="J909" t="s">
        <v>581</v>
      </c>
      <c r="K909" t="s">
        <v>582</v>
      </c>
      <c r="L909">
        <v>1339</v>
      </c>
      <c r="N909">
        <v>1007</v>
      </c>
      <c r="O909" t="s">
        <v>742</v>
      </c>
      <c r="P909" t="s">
        <v>742</v>
      </c>
      <c r="Q909">
        <v>1</v>
      </c>
      <c r="W909">
        <v>0</v>
      </c>
      <c r="X909">
        <v>225732944</v>
      </c>
      <c r="Y909">
        <v>1.7000000000000001E-2</v>
      </c>
      <c r="AA909">
        <v>37.159999999999997</v>
      </c>
      <c r="AB909">
        <v>0</v>
      </c>
      <c r="AC909">
        <v>0</v>
      </c>
      <c r="AD909">
        <v>0</v>
      </c>
      <c r="AE909">
        <v>37.159999999999997</v>
      </c>
      <c r="AF909">
        <v>0</v>
      </c>
      <c r="AG909">
        <v>0</v>
      </c>
      <c r="AH909">
        <v>0</v>
      </c>
      <c r="AI909">
        <v>1</v>
      </c>
      <c r="AJ909">
        <v>1</v>
      </c>
      <c r="AK909">
        <v>1</v>
      </c>
      <c r="AL909">
        <v>1</v>
      </c>
      <c r="AN909">
        <v>0</v>
      </c>
      <c r="AO909">
        <v>1</v>
      </c>
      <c r="AP909">
        <v>0</v>
      </c>
      <c r="AQ909">
        <v>0</v>
      </c>
      <c r="AR909">
        <v>0</v>
      </c>
      <c r="AS909" t="s">
        <v>719</v>
      </c>
      <c r="AT909">
        <v>1.7000000000000001E-2</v>
      </c>
      <c r="AU909" t="s">
        <v>719</v>
      </c>
      <c r="AV909">
        <v>0</v>
      </c>
      <c r="AW909">
        <v>2</v>
      </c>
      <c r="AX909">
        <v>28927816</v>
      </c>
      <c r="AY909">
        <v>1</v>
      </c>
      <c r="AZ909">
        <v>0</v>
      </c>
      <c r="BA909">
        <v>923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0</v>
      </c>
      <c r="BI909">
        <v>0</v>
      </c>
      <c r="BJ909">
        <v>0</v>
      </c>
      <c r="BK909">
        <v>0</v>
      </c>
      <c r="BL909">
        <v>0</v>
      </c>
      <c r="BM909">
        <v>0</v>
      </c>
      <c r="BN909">
        <v>0</v>
      </c>
      <c r="BO909">
        <v>0</v>
      </c>
      <c r="BP909">
        <v>0</v>
      </c>
      <c r="BQ909">
        <v>0</v>
      </c>
      <c r="BR909">
        <v>0</v>
      </c>
      <c r="BS909">
        <v>0</v>
      </c>
      <c r="BT909">
        <v>0</v>
      </c>
      <c r="BU909">
        <v>0</v>
      </c>
      <c r="BV909">
        <v>0</v>
      </c>
      <c r="BW909">
        <v>0</v>
      </c>
      <c r="CX909">
        <f>Y909*Source!I172</f>
        <v>0.52700000000000002</v>
      </c>
      <c r="CY909">
        <f>AA909</f>
        <v>37.159999999999997</v>
      </c>
      <c r="CZ909">
        <f>AE909</f>
        <v>37.159999999999997</v>
      </c>
      <c r="DA909">
        <f>AI909</f>
        <v>1</v>
      </c>
      <c r="DB909">
        <v>0</v>
      </c>
    </row>
    <row r="910" spans="1:106" x14ac:dyDescent="0.2">
      <c r="A910">
        <f>ROW(Source!A172)</f>
        <v>172</v>
      </c>
      <c r="B910">
        <v>28925307</v>
      </c>
      <c r="C910">
        <v>28927806</v>
      </c>
      <c r="D910">
        <v>28251479</v>
      </c>
      <c r="E910">
        <v>1</v>
      </c>
      <c r="F910">
        <v>1</v>
      </c>
      <c r="G910">
        <v>1</v>
      </c>
      <c r="H910">
        <v>3</v>
      </c>
      <c r="I910" t="s">
        <v>503</v>
      </c>
      <c r="J910" t="s">
        <v>504</v>
      </c>
      <c r="K910" t="s">
        <v>505</v>
      </c>
      <c r="L910">
        <v>1339</v>
      </c>
      <c r="N910">
        <v>1007</v>
      </c>
      <c r="O910" t="s">
        <v>742</v>
      </c>
      <c r="P910" t="s">
        <v>742</v>
      </c>
      <c r="Q910">
        <v>1</v>
      </c>
      <c r="W910">
        <v>0</v>
      </c>
      <c r="X910">
        <v>1597319531</v>
      </c>
      <c r="Y910">
        <v>3.3000000000000002E-2</v>
      </c>
      <c r="AA910">
        <v>8.7899999999999991</v>
      </c>
      <c r="AB910">
        <v>0</v>
      </c>
      <c r="AC910">
        <v>0</v>
      </c>
      <c r="AD910">
        <v>0</v>
      </c>
      <c r="AE910">
        <v>8.7899999999999991</v>
      </c>
      <c r="AF910">
        <v>0</v>
      </c>
      <c r="AG910">
        <v>0</v>
      </c>
      <c r="AH910">
        <v>0</v>
      </c>
      <c r="AI910">
        <v>1</v>
      </c>
      <c r="AJ910">
        <v>1</v>
      </c>
      <c r="AK910">
        <v>1</v>
      </c>
      <c r="AL910">
        <v>1</v>
      </c>
      <c r="AN910">
        <v>0</v>
      </c>
      <c r="AO910">
        <v>1</v>
      </c>
      <c r="AP910">
        <v>0</v>
      </c>
      <c r="AQ910">
        <v>0</v>
      </c>
      <c r="AR910">
        <v>0</v>
      </c>
      <c r="AS910" t="s">
        <v>719</v>
      </c>
      <c r="AT910">
        <v>3.3000000000000002E-2</v>
      </c>
      <c r="AU910" t="s">
        <v>719</v>
      </c>
      <c r="AV910">
        <v>0</v>
      </c>
      <c r="AW910">
        <v>2</v>
      </c>
      <c r="AX910">
        <v>28927817</v>
      </c>
      <c r="AY910">
        <v>1</v>
      </c>
      <c r="AZ910">
        <v>0</v>
      </c>
      <c r="BA910">
        <v>924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0</v>
      </c>
      <c r="BI910">
        <v>0</v>
      </c>
      <c r="BJ910">
        <v>0</v>
      </c>
      <c r="BK910">
        <v>0</v>
      </c>
      <c r="BL910">
        <v>0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0</v>
      </c>
      <c r="CX910">
        <f>Y910*Source!I172</f>
        <v>1.0230000000000001</v>
      </c>
      <c r="CY910">
        <f>AA910</f>
        <v>8.7899999999999991</v>
      </c>
      <c r="CZ910">
        <f>AE910</f>
        <v>8.7899999999999991</v>
      </c>
      <c r="DA910">
        <f>AI910</f>
        <v>1</v>
      </c>
      <c r="DB910">
        <v>0</v>
      </c>
    </row>
    <row r="911" spans="1:106" x14ac:dyDescent="0.2">
      <c r="A911">
        <f>ROW(Source!A172)</f>
        <v>172</v>
      </c>
      <c r="B911">
        <v>28925307</v>
      </c>
      <c r="C911">
        <v>28927806</v>
      </c>
      <c r="D911">
        <v>28251486</v>
      </c>
      <c r="E911">
        <v>1</v>
      </c>
      <c r="F911">
        <v>1</v>
      </c>
      <c r="G911">
        <v>1</v>
      </c>
      <c r="H911">
        <v>3</v>
      </c>
      <c r="I911" t="s">
        <v>506</v>
      </c>
      <c r="J911" t="s">
        <v>507</v>
      </c>
      <c r="K911" t="s">
        <v>508</v>
      </c>
      <c r="L911">
        <v>1346</v>
      </c>
      <c r="N911">
        <v>1009</v>
      </c>
      <c r="O911" t="s">
        <v>509</v>
      </c>
      <c r="P911" t="s">
        <v>509</v>
      </c>
      <c r="Q911">
        <v>1</v>
      </c>
      <c r="W911">
        <v>0</v>
      </c>
      <c r="X911">
        <v>-1411127917</v>
      </c>
      <c r="Y911">
        <v>3.0000000000000001E-3</v>
      </c>
      <c r="AA911">
        <v>4.47</v>
      </c>
      <c r="AB911">
        <v>0</v>
      </c>
      <c r="AC911">
        <v>0</v>
      </c>
      <c r="AD911">
        <v>0</v>
      </c>
      <c r="AE911">
        <v>4.47</v>
      </c>
      <c r="AF911">
        <v>0</v>
      </c>
      <c r="AG911">
        <v>0</v>
      </c>
      <c r="AH911">
        <v>0</v>
      </c>
      <c r="AI911">
        <v>1</v>
      </c>
      <c r="AJ911">
        <v>1</v>
      </c>
      <c r="AK911">
        <v>1</v>
      </c>
      <c r="AL911">
        <v>1</v>
      </c>
      <c r="AN911">
        <v>0</v>
      </c>
      <c r="AO911">
        <v>1</v>
      </c>
      <c r="AP911">
        <v>0</v>
      </c>
      <c r="AQ911">
        <v>0</v>
      </c>
      <c r="AR911">
        <v>0</v>
      </c>
      <c r="AS911" t="s">
        <v>719</v>
      </c>
      <c r="AT911">
        <v>3.0000000000000001E-3</v>
      </c>
      <c r="AU911" t="s">
        <v>719</v>
      </c>
      <c r="AV911">
        <v>0</v>
      </c>
      <c r="AW911">
        <v>2</v>
      </c>
      <c r="AX911">
        <v>28927818</v>
      </c>
      <c r="AY911">
        <v>1</v>
      </c>
      <c r="AZ911">
        <v>0</v>
      </c>
      <c r="BA911">
        <v>925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0</v>
      </c>
      <c r="BI911">
        <v>0</v>
      </c>
      <c r="BJ911">
        <v>0</v>
      </c>
      <c r="BK911">
        <v>0</v>
      </c>
      <c r="BL911">
        <v>0</v>
      </c>
      <c r="BM911">
        <v>0</v>
      </c>
      <c r="BN911">
        <v>0</v>
      </c>
      <c r="BO911">
        <v>0</v>
      </c>
      <c r="BP911">
        <v>0</v>
      </c>
      <c r="BQ911">
        <v>0</v>
      </c>
      <c r="BR911">
        <v>0</v>
      </c>
      <c r="BS911">
        <v>0</v>
      </c>
      <c r="BT911">
        <v>0</v>
      </c>
      <c r="BU911">
        <v>0</v>
      </c>
      <c r="BV911">
        <v>0</v>
      </c>
      <c r="BW911">
        <v>0</v>
      </c>
      <c r="CX911">
        <f>Y911*Source!I172</f>
        <v>9.2999999999999999E-2</v>
      </c>
      <c r="CY911">
        <f>AA911</f>
        <v>4.47</v>
      </c>
      <c r="CZ911">
        <f>AE911</f>
        <v>4.47</v>
      </c>
      <c r="DA911">
        <f>AI911</f>
        <v>1</v>
      </c>
      <c r="DB911">
        <v>0</v>
      </c>
    </row>
    <row r="912" spans="1:106" x14ac:dyDescent="0.2">
      <c r="A912">
        <f>ROW(Source!A172)</f>
        <v>172</v>
      </c>
      <c r="B912">
        <v>28925307</v>
      </c>
      <c r="C912">
        <v>28927806</v>
      </c>
      <c r="D912">
        <v>28254657</v>
      </c>
      <c r="E912">
        <v>1</v>
      </c>
      <c r="F912">
        <v>1</v>
      </c>
      <c r="G912">
        <v>1</v>
      </c>
      <c r="H912">
        <v>3</v>
      </c>
      <c r="I912" t="s">
        <v>586</v>
      </c>
      <c r="J912" t="s">
        <v>587</v>
      </c>
      <c r="K912" t="s">
        <v>588</v>
      </c>
      <c r="L912">
        <v>1348</v>
      </c>
      <c r="N912">
        <v>1009</v>
      </c>
      <c r="O912" t="s">
        <v>61</v>
      </c>
      <c r="P912" t="s">
        <v>61</v>
      </c>
      <c r="Q912">
        <v>1000</v>
      </c>
      <c r="W912">
        <v>0</v>
      </c>
      <c r="X912">
        <v>-1341816797</v>
      </c>
      <c r="Y912">
        <v>3.6000000000000002E-4</v>
      </c>
      <c r="AA912">
        <v>12851.36</v>
      </c>
      <c r="AB912">
        <v>0</v>
      </c>
      <c r="AC912">
        <v>0</v>
      </c>
      <c r="AD912">
        <v>0</v>
      </c>
      <c r="AE912">
        <v>12851.36</v>
      </c>
      <c r="AF912">
        <v>0</v>
      </c>
      <c r="AG912">
        <v>0</v>
      </c>
      <c r="AH912">
        <v>0</v>
      </c>
      <c r="AI912">
        <v>1</v>
      </c>
      <c r="AJ912">
        <v>1</v>
      </c>
      <c r="AK912">
        <v>1</v>
      </c>
      <c r="AL912">
        <v>1</v>
      </c>
      <c r="AN912">
        <v>0</v>
      </c>
      <c r="AO912">
        <v>1</v>
      </c>
      <c r="AP912">
        <v>0</v>
      </c>
      <c r="AQ912">
        <v>0</v>
      </c>
      <c r="AR912">
        <v>0</v>
      </c>
      <c r="AS912" t="s">
        <v>719</v>
      </c>
      <c r="AT912">
        <v>3.6000000000000002E-4</v>
      </c>
      <c r="AU912" t="s">
        <v>719</v>
      </c>
      <c r="AV912">
        <v>0</v>
      </c>
      <c r="AW912">
        <v>2</v>
      </c>
      <c r="AX912">
        <v>28927819</v>
      </c>
      <c r="AY912">
        <v>1</v>
      </c>
      <c r="AZ912">
        <v>0</v>
      </c>
      <c r="BA912">
        <v>926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0</v>
      </c>
      <c r="BV912">
        <v>0</v>
      </c>
      <c r="BW912">
        <v>0</v>
      </c>
      <c r="CX912">
        <f>Y912*Source!I172</f>
        <v>1.1160000000000002E-2</v>
      </c>
      <c r="CY912">
        <f>AA912</f>
        <v>12851.36</v>
      </c>
      <c r="CZ912">
        <f>AE912</f>
        <v>12851.36</v>
      </c>
      <c r="DA912">
        <f>AI912</f>
        <v>1</v>
      </c>
      <c r="DB912">
        <v>0</v>
      </c>
    </row>
    <row r="913" spans="1:106" x14ac:dyDescent="0.2">
      <c r="A913">
        <f>ROW(Source!A172)</f>
        <v>172</v>
      </c>
      <c r="B913">
        <v>28925307</v>
      </c>
      <c r="C913">
        <v>28927806</v>
      </c>
      <c r="D913">
        <v>28247531</v>
      </c>
      <c r="E913">
        <v>21</v>
      </c>
      <c r="F913">
        <v>1</v>
      </c>
      <c r="G913">
        <v>1</v>
      </c>
      <c r="H913">
        <v>3</v>
      </c>
      <c r="I913" t="s">
        <v>533</v>
      </c>
      <c r="J913" t="s">
        <v>719</v>
      </c>
      <c r="K913" t="s">
        <v>534</v>
      </c>
      <c r="L913">
        <v>1374</v>
      </c>
      <c r="N913">
        <v>1013</v>
      </c>
      <c r="O913" t="s">
        <v>535</v>
      </c>
      <c r="P913" t="s">
        <v>535</v>
      </c>
      <c r="Q913">
        <v>1</v>
      </c>
      <c r="W913">
        <v>0</v>
      </c>
      <c r="X913">
        <v>-1731369543</v>
      </c>
      <c r="Y913">
        <v>0.64</v>
      </c>
      <c r="AA913">
        <v>1</v>
      </c>
      <c r="AB913">
        <v>0</v>
      </c>
      <c r="AC913">
        <v>0</v>
      </c>
      <c r="AD913">
        <v>0</v>
      </c>
      <c r="AE913">
        <v>1</v>
      </c>
      <c r="AF913">
        <v>0</v>
      </c>
      <c r="AG913">
        <v>0</v>
      </c>
      <c r="AH913">
        <v>0</v>
      </c>
      <c r="AI913">
        <v>1</v>
      </c>
      <c r="AJ913">
        <v>1</v>
      </c>
      <c r="AK913">
        <v>1</v>
      </c>
      <c r="AL913">
        <v>1</v>
      </c>
      <c r="AN913">
        <v>0</v>
      </c>
      <c r="AO913">
        <v>1</v>
      </c>
      <c r="AP913">
        <v>0</v>
      </c>
      <c r="AQ913">
        <v>0</v>
      </c>
      <c r="AR913">
        <v>0</v>
      </c>
      <c r="AS913" t="s">
        <v>719</v>
      </c>
      <c r="AT913">
        <v>0.64</v>
      </c>
      <c r="AU913" t="s">
        <v>719</v>
      </c>
      <c r="AV913">
        <v>0</v>
      </c>
      <c r="AW913">
        <v>2</v>
      </c>
      <c r="AX913">
        <v>28927820</v>
      </c>
      <c r="AY913">
        <v>1</v>
      </c>
      <c r="AZ913">
        <v>0</v>
      </c>
      <c r="BA913">
        <v>927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0</v>
      </c>
      <c r="BI913">
        <v>0</v>
      </c>
      <c r="BJ913">
        <v>0</v>
      </c>
      <c r="BK913">
        <v>0</v>
      </c>
      <c r="BL913">
        <v>0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0</v>
      </c>
      <c r="BV913">
        <v>0</v>
      </c>
      <c r="BW913">
        <v>0</v>
      </c>
      <c r="CX913">
        <f>Y913*Source!I172</f>
        <v>19.84</v>
      </c>
      <c r="CY913">
        <f>AA913</f>
        <v>1</v>
      </c>
      <c r="CZ913">
        <f>AE913</f>
        <v>1</v>
      </c>
      <c r="DA913">
        <f>AI913</f>
        <v>1</v>
      </c>
      <c r="DB913">
        <v>0</v>
      </c>
    </row>
    <row r="914" spans="1:106" x14ac:dyDescent="0.2">
      <c r="A914">
        <f>ROW(Source!A173)</f>
        <v>173</v>
      </c>
      <c r="B914">
        <v>28925308</v>
      </c>
      <c r="C914">
        <v>28927806</v>
      </c>
      <c r="D914">
        <v>28425676</v>
      </c>
      <c r="E914">
        <v>1</v>
      </c>
      <c r="F914">
        <v>1</v>
      </c>
      <c r="G914">
        <v>1</v>
      </c>
      <c r="H914">
        <v>1</v>
      </c>
      <c r="I914" t="s">
        <v>536</v>
      </c>
      <c r="J914" t="s">
        <v>719</v>
      </c>
      <c r="K914" t="s">
        <v>537</v>
      </c>
      <c r="L914">
        <v>1191</v>
      </c>
      <c r="N914">
        <v>1013</v>
      </c>
      <c r="O914" t="s">
        <v>360</v>
      </c>
      <c r="P914" t="s">
        <v>360</v>
      </c>
      <c r="Q914">
        <v>1</v>
      </c>
      <c r="W914">
        <v>0</v>
      </c>
      <c r="X914">
        <v>-1853062777</v>
      </c>
      <c r="Y914">
        <v>4.4400000000000004</v>
      </c>
      <c r="AA914">
        <v>0</v>
      </c>
      <c r="AB914">
        <v>0</v>
      </c>
      <c r="AC914">
        <v>0</v>
      </c>
      <c r="AD914">
        <v>159.43</v>
      </c>
      <c r="AE914">
        <v>0</v>
      </c>
      <c r="AF914">
        <v>0</v>
      </c>
      <c r="AG914">
        <v>0</v>
      </c>
      <c r="AH914">
        <v>8.59</v>
      </c>
      <c r="AI914">
        <v>1</v>
      </c>
      <c r="AJ914">
        <v>1</v>
      </c>
      <c r="AK914">
        <v>1</v>
      </c>
      <c r="AL914">
        <v>18.559999999999999</v>
      </c>
      <c r="AN914">
        <v>0</v>
      </c>
      <c r="AO914">
        <v>1</v>
      </c>
      <c r="AP914">
        <v>1</v>
      </c>
      <c r="AQ914">
        <v>0</v>
      </c>
      <c r="AR914">
        <v>0</v>
      </c>
      <c r="AS914" t="s">
        <v>719</v>
      </c>
      <c r="AT914">
        <v>3.7</v>
      </c>
      <c r="AU914" t="s">
        <v>744</v>
      </c>
      <c r="AV914">
        <v>1</v>
      </c>
      <c r="AW914">
        <v>2</v>
      </c>
      <c r="AX914">
        <v>28927814</v>
      </c>
      <c r="AY914">
        <v>1</v>
      </c>
      <c r="AZ914">
        <v>0</v>
      </c>
      <c r="BA914">
        <v>928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0</v>
      </c>
      <c r="BI914">
        <v>0</v>
      </c>
      <c r="BJ914">
        <v>0</v>
      </c>
      <c r="BK914">
        <v>0</v>
      </c>
      <c r="BL914">
        <v>0</v>
      </c>
      <c r="BM914">
        <v>0</v>
      </c>
      <c r="BN914">
        <v>0</v>
      </c>
      <c r="BO914">
        <v>0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CX914">
        <f>Y914*Source!I173</f>
        <v>137.64000000000001</v>
      </c>
      <c r="CY914">
        <f>AD914</f>
        <v>159.43</v>
      </c>
      <c r="CZ914">
        <f>AH914</f>
        <v>8.59</v>
      </c>
      <c r="DA914">
        <f>AL914</f>
        <v>18.559999999999999</v>
      </c>
      <c r="DB914">
        <v>0</v>
      </c>
    </row>
    <row r="915" spans="1:106" x14ac:dyDescent="0.2">
      <c r="A915">
        <f>ROW(Source!A173)</f>
        <v>173</v>
      </c>
      <c r="B915">
        <v>28925308</v>
      </c>
      <c r="C915">
        <v>28927806</v>
      </c>
      <c r="D915">
        <v>28338136</v>
      </c>
      <c r="E915">
        <v>1</v>
      </c>
      <c r="F915">
        <v>1</v>
      </c>
      <c r="G915">
        <v>1</v>
      </c>
      <c r="H915">
        <v>2</v>
      </c>
      <c r="I915" t="s">
        <v>401</v>
      </c>
      <c r="J915" t="s">
        <v>402</v>
      </c>
      <c r="K915" t="s">
        <v>403</v>
      </c>
      <c r="L915">
        <v>1368</v>
      </c>
      <c r="N915">
        <v>1011</v>
      </c>
      <c r="O915" t="s">
        <v>366</v>
      </c>
      <c r="P915" t="s">
        <v>366</v>
      </c>
      <c r="Q915">
        <v>1</v>
      </c>
      <c r="W915">
        <v>0</v>
      </c>
      <c r="X915">
        <v>-1277097320</v>
      </c>
      <c r="Y915">
        <v>0.67200000000000004</v>
      </c>
      <c r="AA915">
        <v>0</v>
      </c>
      <c r="AB915">
        <v>66.84</v>
      </c>
      <c r="AC915">
        <v>0</v>
      </c>
      <c r="AD915">
        <v>0</v>
      </c>
      <c r="AE915">
        <v>0</v>
      </c>
      <c r="AF915">
        <v>8.68</v>
      </c>
      <c r="AG915">
        <v>0</v>
      </c>
      <c r="AH915">
        <v>0</v>
      </c>
      <c r="AI915">
        <v>1</v>
      </c>
      <c r="AJ915">
        <v>7.7</v>
      </c>
      <c r="AK915">
        <v>18.559999999999999</v>
      </c>
      <c r="AL915">
        <v>1</v>
      </c>
      <c r="AN915">
        <v>0</v>
      </c>
      <c r="AO915">
        <v>1</v>
      </c>
      <c r="AP915">
        <v>1</v>
      </c>
      <c r="AQ915">
        <v>0</v>
      </c>
      <c r="AR915">
        <v>0</v>
      </c>
      <c r="AS915" t="s">
        <v>719</v>
      </c>
      <c r="AT915">
        <v>0.56000000000000005</v>
      </c>
      <c r="AU915" t="s">
        <v>744</v>
      </c>
      <c r="AV915">
        <v>0</v>
      </c>
      <c r="AW915">
        <v>2</v>
      </c>
      <c r="AX915">
        <v>28927815</v>
      </c>
      <c r="AY915">
        <v>1</v>
      </c>
      <c r="AZ915">
        <v>0</v>
      </c>
      <c r="BA915">
        <v>929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  <c r="BH915">
        <v>0</v>
      </c>
      <c r="BI915">
        <v>0</v>
      </c>
      <c r="BJ915">
        <v>0</v>
      </c>
      <c r="BK915">
        <v>0</v>
      </c>
      <c r="BL915">
        <v>0</v>
      </c>
      <c r="BM915">
        <v>0</v>
      </c>
      <c r="BN915">
        <v>0</v>
      </c>
      <c r="BO915">
        <v>0</v>
      </c>
      <c r="BP915">
        <v>0</v>
      </c>
      <c r="BQ915">
        <v>0</v>
      </c>
      <c r="BR915">
        <v>0</v>
      </c>
      <c r="BS915">
        <v>0</v>
      </c>
      <c r="BT915">
        <v>0</v>
      </c>
      <c r="BU915">
        <v>0</v>
      </c>
      <c r="BV915">
        <v>0</v>
      </c>
      <c r="BW915">
        <v>0</v>
      </c>
      <c r="CX915">
        <f>Y915*Source!I173</f>
        <v>20.832000000000001</v>
      </c>
      <c r="CY915">
        <f>AB915</f>
        <v>66.84</v>
      </c>
      <c r="CZ915">
        <f>AF915</f>
        <v>8.68</v>
      </c>
      <c r="DA915">
        <f>AJ915</f>
        <v>7.7</v>
      </c>
      <c r="DB915">
        <v>0</v>
      </c>
    </row>
    <row r="916" spans="1:106" x14ac:dyDescent="0.2">
      <c r="A916">
        <f>ROW(Source!A173)</f>
        <v>173</v>
      </c>
      <c r="B916">
        <v>28925308</v>
      </c>
      <c r="C916">
        <v>28927806</v>
      </c>
      <c r="D916">
        <v>28251460</v>
      </c>
      <c r="E916">
        <v>1</v>
      </c>
      <c r="F916">
        <v>1</v>
      </c>
      <c r="G916">
        <v>1</v>
      </c>
      <c r="H916">
        <v>3</v>
      </c>
      <c r="I916" t="s">
        <v>580</v>
      </c>
      <c r="J916" t="s">
        <v>581</v>
      </c>
      <c r="K916" t="s">
        <v>582</v>
      </c>
      <c r="L916">
        <v>1339</v>
      </c>
      <c r="N916">
        <v>1007</v>
      </c>
      <c r="O916" t="s">
        <v>742</v>
      </c>
      <c r="P916" t="s">
        <v>742</v>
      </c>
      <c r="Q916">
        <v>1</v>
      </c>
      <c r="W916">
        <v>0</v>
      </c>
      <c r="X916">
        <v>225732944</v>
      </c>
      <c r="Y916">
        <v>1.7000000000000001E-2</v>
      </c>
      <c r="AA916">
        <v>193.6</v>
      </c>
      <c r="AB916">
        <v>0</v>
      </c>
      <c r="AC916">
        <v>0</v>
      </c>
      <c r="AD916">
        <v>0</v>
      </c>
      <c r="AE916">
        <v>37.159999999999997</v>
      </c>
      <c r="AF916">
        <v>0</v>
      </c>
      <c r="AG916">
        <v>0</v>
      </c>
      <c r="AH916">
        <v>0</v>
      </c>
      <c r="AI916">
        <v>5.21</v>
      </c>
      <c r="AJ916">
        <v>1</v>
      </c>
      <c r="AK916">
        <v>1</v>
      </c>
      <c r="AL916">
        <v>1</v>
      </c>
      <c r="AN916">
        <v>0</v>
      </c>
      <c r="AO916">
        <v>1</v>
      </c>
      <c r="AP916">
        <v>0</v>
      </c>
      <c r="AQ916">
        <v>0</v>
      </c>
      <c r="AR916">
        <v>0</v>
      </c>
      <c r="AS916" t="s">
        <v>719</v>
      </c>
      <c r="AT916">
        <v>1.7000000000000001E-2</v>
      </c>
      <c r="AU916" t="s">
        <v>719</v>
      </c>
      <c r="AV916">
        <v>0</v>
      </c>
      <c r="AW916">
        <v>2</v>
      </c>
      <c r="AX916">
        <v>28927816</v>
      </c>
      <c r="AY916">
        <v>1</v>
      </c>
      <c r="AZ916">
        <v>0</v>
      </c>
      <c r="BA916">
        <v>930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0</v>
      </c>
      <c r="BI916">
        <v>0</v>
      </c>
      <c r="BJ916">
        <v>0</v>
      </c>
      <c r="BK916">
        <v>0</v>
      </c>
      <c r="BL916">
        <v>0</v>
      </c>
      <c r="BM916">
        <v>0</v>
      </c>
      <c r="BN916">
        <v>0</v>
      </c>
      <c r="BO916">
        <v>0</v>
      </c>
      <c r="BP916">
        <v>0</v>
      </c>
      <c r="BQ916">
        <v>0</v>
      </c>
      <c r="BR916">
        <v>0</v>
      </c>
      <c r="BS916">
        <v>0</v>
      </c>
      <c r="BT916">
        <v>0</v>
      </c>
      <c r="BU916">
        <v>0</v>
      </c>
      <c r="BV916">
        <v>0</v>
      </c>
      <c r="BW916">
        <v>0</v>
      </c>
      <c r="CX916">
        <f>Y916*Source!I173</f>
        <v>0.52700000000000002</v>
      </c>
      <c r="CY916">
        <f>AA916</f>
        <v>193.6</v>
      </c>
      <c r="CZ916">
        <f>AE916</f>
        <v>37.159999999999997</v>
      </c>
      <c r="DA916">
        <f>AI916</f>
        <v>5.21</v>
      </c>
      <c r="DB916">
        <v>0</v>
      </c>
    </row>
    <row r="917" spans="1:106" x14ac:dyDescent="0.2">
      <c r="A917">
        <f>ROW(Source!A173)</f>
        <v>173</v>
      </c>
      <c r="B917">
        <v>28925308</v>
      </c>
      <c r="C917">
        <v>28927806</v>
      </c>
      <c r="D917">
        <v>28251479</v>
      </c>
      <c r="E917">
        <v>1</v>
      </c>
      <c r="F917">
        <v>1</v>
      </c>
      <c r="G917">
        <v>1</v>
      </c>
      <c r="H917">
        <v>3</v>
      </c>
      <c r="I917" t="s">
        <v>503</v>
      </c>
      <c r="J917" t="s">
        <v>504</v>
      </c>
      <c r="K917" t="s">
        <v>505</v>
      </c>
      <c r="L917">
        <v>1339</v>
      </c>
      <c r="N917">
        <v>1007</v>
      </c>
      <c r="O917" t="s">
        <v>742</v>
      </c>
      <c r="P917" t="s">
        <v>742</v>
      </c>
      <c r="Q917">
        <v>1</v>
      </c>
      <c r="W917">
        <v>0</v>
      </c>
      <c r="X917">
        <v>1597319531</v>
      </c>
      <c r="Y917">
        <v>3.3000000000000002E-2</v>
      </c>
      <c r="AA917">
        <v>45.8</v>
      </c>
      <c r="AB917">
        <v>0</v>
      </c>
      <c r="AC917">
        <v>0</v>
      </c>
      <c r="AD917">
        <v>0</v>
      </c>
      <c r="AE917">
        <v>8.7899999999999991</v>
      </c>
      <c r="AF917">
        <v>0</v>
      </c>
      <c r="AG917">
        <v>0</v>
      </c>
      <c r="AH917">
        <v>0</v>
      </c>
      <c r="AI917">
        <v>5.21</v>
      </c>
      <c r="AJ917">
        <v>1</v>
      </c>
      <c r="AK917">
        <v>1</v>
      </c>
      <c r="AL917">
        <v>1</v>
      </c>
      <c r="AN917">
        <v>0</v>
      </c>
      <c r="AO917">
        <v>1</v>
      </c>
      <c r="AP917">
        <v>0</v>
      </c>
      <c r="AQ917">
        <v>0</v>
      </c>
      <c r="AR917">
        <v>0</v>
      </c>
      <c r="AS917" t="s">
        <v>719</v>
      </c>
      <c r="AT917">
        <v>3.3000000000000002E-2</v>
      </c>
      <c r="AU917" t="s">
        <v>719</v>
      </c>
      <c r="AV917">
        <v>0</v>
      </c>
      <c r="AW917">
        <v>2</v>
      </c>
      <c r="AX917">
        <v>28927817</v>
      </c>
      <c r="AY917">
        <v>1</v>
      </c>
      <c r="AZ917">
        <v>0</v>
      </c>
      <c r="BA917">
        <v>931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0</v>
      </c>
      <c r="BI917">
        <v>0</v>
      </c>
      <c r="BJ917">
        <v>0</v>
      </c>
      <c r="BK917">
        <v>0</v>
      </c>
      <c r="BL917">
        <v>0</v>
      </c>
      <c r="BM917">
        <v>0</v>
      </c>
      <c r="BN917">
        <v>0</v>
      </c>
      <c r="BO917">
        <v>0</v>
      </c>
      <c r="BP917">
        <v>0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0</v>
      </c>
      <c r="BW917">
        <v>0</v>
      </c>
      <c r="CX917">
        <f>Y917*Source!I173</f>
        <v>1.0230000000000001</v>
      </c>
      <c r="CY917">
        <f>AA917</f>
        <v>45.8</v>
      </c>
      <c r="CZ917">
        <f>AE917</f>
        <v>8.7899999999999991</v>
      </c>
      <c r="DA917">
        <f>AI917</f>
        <v>5.21</v>
      </c>
      <c r="DB917">
        <v>0</v>
      </c>
    </row>
    <row r="918" spans="1:106" x14ac:dyDescent="0.2">
      <c r="A918">
        <f>ROW(Source!A173)</f>
        <v>173</v>
      </c>
      <c r="B918">
        <v>28925308</v>
      </c>
      <c r="C918">
        <v>28927806</v>
      </c>
      <c r="D918">
        <v>28251486</v>
      </c>
      <c r="E918">
        <v>1</v>
      </c>
      <c r="F918">
        <v>1</v>
      </c>
      <c r="G918">
        <v>1</v>
      </c>
      <c r="H918">
        <v>3</v>
      </c>
      <c r="I918" t="s">
        <v>506</v>
      </c>
      <c r="J918" t="s">
        <v>507</v>
      </c>
      <c r="K918" t="s">
        <v>508</v>
      </c>
      <c r="L918">
        <v>1346</v>
      </c>
      <c r="N918">
        <v>1009</v>
      </c>
      <c r="O918" t="s">
        <v>509</v>
      </c>
      <c r="P918" t="s">
        <v>509</v>
      </c>
      <c r="Q918">
        <v>1</v>
      </c>
      <c r="W918">
        <v>0</v>
      </c>
      <c r="X918">
        <v>-1411127917</v>
      </c>
      <c r="Y918">
        <v>3.0000000000000001E-3</v>
      </c>
      <c r="AA918">
        <v>23.29</v>
      </c>
      <c r="AB918">
        <v>0</v>
      </c>
      <c r="AC918">
        <v>0</v>
      </c>
      <c r="AD918">
        <v>0</v>
      </c>
      <c r="AE918">
        <v>4.47</v>
      </c>
      <c r="AF918">
        <v>0</v>
      </c>
      <c r="AG918">
        <v>0</v>
      </c>
      <c r="AH918">
        <v>0</v>
      </c>
      <c r="AI918">
        <v>5.21</v>
      </c>
      <c r="AJ918">
        <v>1</v>
      </c>
      <c r="AK918">
        <v>1</v>
      </c>
      <c r="AL918">
        <v>1</v>
      </c>
      <c r="AN918">
        <v>0</v>
      </c>
      <c r="AO918">
        <v>1</v>
      </c>
      <c r="AP918">
        <v>0</v>
      </c>
      <c r="AQ918">
        <v>0</v>
      </c>
      <c r="AR918">
        <v>0</v>
      </c>
      <c r="AS918" t="s">
        <v>719</v>
      </c>
      <c r="AT918">
        <v>3.0000000000000001E-3</v>
      </c>
      <c r="AU918" t="s">
        <v>719</v>
      </c>
      <c r="AV918">
        <v>0</v>
      </c>
      <c r="AW918">
        <v>2</v>
      </c>
      <c r="AX918">
        <v>28927818</v>
      </c>
      <c r="AY918">
        <v>1</v>
      </c>
      <c r="AZ918">
        <v>0</v>
      </c>
      <c r="BA918">
        <v>932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0</v>
      </c>
      <c r="BI918">
        <v>0</v>
      </c>
      <c r="BJ918">
        <v>0</v>
      </c>
      <c r="BK918">
        <v>0</v>
      </c>
      <c r="BL918">
        <v>0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0</v>
      </c>
      <c r="BT918">
        <v>0</v>
      </c>
      <c r="BU918">
        <v>0</v>
      </c>
      <c r="BV918">
        <v>0</v>
      </c>
      <c r="BW918">
        <v>0</v>
      </c>
      <c r="CX918">
        <f>Y918*Source!I173</f>
        <v>9.2999999999999999E-2</v>
      </c>
      <c r="CY918">
        <f>AA918</f>
        <v>23.29</v>
      </c>
      <c r="CZ918">
        <f>AE918</f>
        <v>4.47</v>
      </c>
      <c r="DA918">
        <f>AI918</f>
        <v>5.21</v>
      </c>
      <c r="DB918">
        <v>0</v>
      </c>
    </row>
    <row r="919" spans="1:106" x14ac:dyDescent="0.2">
      <c r="A919">
        <f>ROW(Source!A173)</f>
        <v>173</v>
      </c>
      <c r="B919">
        <v>28925308</v>
      </c>
      <c r="C919">
        <v>28927806</v>
      </c>
      <c r="D919">
        <v>28254657</v>
      </c>
      <c r="E919">
        <v>1</v>
      </c>
      <c r="F919">
        <v>1</v>
      </c>
      <c r="G919">
        <v>1</v>
      </c>
      <c r="H919">
        <v>3</v>
      </c>
      <c r="I919" t="s">
        <v>586</v>
      </c>
      <c r="J919" t="s">
        <v>587</v>
      </c>
      <c r="K919" t="s">
        <v>588</v>
      </c>
      <c r="L919">
        <v>1348</v>
      </c>
      <c r="N919">
        <v>1009</v>
      </c>
      <c r="O919" t="s">
        <v>61</v>
      </c>
      <c r="P919" t="s">
        <v>61</v>
      </c>
      <c r="Q919">
        <v>1000</v>
      </c>
      <c r="W919">
        <v>0</v>
      </c>
      <c r="X919">
        <v>-1341816797</v>
      </c>
      <c r="Y919">
        <v>3.6000000000000002E-4</v>
      </c>
      <c r="AA919">
        <v>66955.59</v>
      </c>
      <c r="AB919">
        <v>0</v>
      </c>
      <c r="AC919">
        <v>0</v>
      </c>
      <c r="AD919">
        <v>0</v>
      </c>
      <c r="AE919">
        <v>12851.36</v>
      </c>
      <c r="AF919">
        <v>0</v>
      </c>
      <c r="AG919">
        <v>0</v>
      </c>
      <c r="AH919">
        <v>0</v>
      </c>
      <c r="AI919">
        <v>5.21</v>
      </c>
      <c r="AJ919">
        <v>1</v>
      </c>
      <c r="AK919">
        <v>1</v>
      </c>
      <c r="AL919">
        <v>1</v>
      </c>
      <c r="AN919">
        <v>0</v>
      </c>
      <c r="AO919">
        <v>1</v>
      </c>
      <c r="AP919">
        <v>0</v>
      </c>
      <c r="AQ919">
        <v>0</v>
      </c>
      <c r="AR919">
        <v>0</v>
      </c>
      <c r="AS919" t="s">
        <v>719</v>
      </c>
      <c r="AT919">
        <v>3.6000000000000002E-4</v>
      </c>
      <c r="AU919" t="s">
        <v>719</v>
      </c>
      <c r="AV919">
        <v>0</v>
      </c>
      <c r="AW919">
        <v>2</v>
      </c>
      <c r="AX919">
        <v>28927819</v>
      </c>
      <c r="AY919">
        <v>1</v>
      </c>
      <c r="AZ919">
        <v>0</v>
      </c>
      <c r="BA919">
        <v>933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0</v>
      </c>
      <c r="BI919">
        <v>0</v>
      </c>
      <c r="BJ919">
        <v>0</v>
      </c>
      <c r="BK919">
        <v>0</v>
      </c>
      <c r="BL919">
        <v>0</v>
      </c>
      <c r="BM919">
        <v>0</v>
      </c>
      <c r="BN919">
        <v>0</v>
      </c>
      <c r="BO919">
        <v>0</v>
      </c>
      <c r="BP919">
        <v>0</v>
      </c>
      <c r="BQ919">
        <v>0</v>
      </c>
      <c r="BR919">
        <v>0</v>
      </c>
      <c r="BS919">
        <v>0</v>
      </c>
      <c r="BT919">
        <v>0</v>
      </c>
      <c r="BU919">
        <v>0</v>
      </c>
      <c r="BV919">
        <v>0</v>
      </c>
      <c r="BW919">
        <v>0</v>
      </c>
      <c r="CX919">
        <f>Y919*Source!I173</f>
        <v>1.1160000000000002E-2</v>
      </c>
      <c r="CY919">
        <f>AA919</f>
        <v>66955.59</v>
      </c>
      <c r="CZ919">
        <f>AE919</f>
        <v>12851.36</v>
      </c>
      <c r="DA919">
        <f>AI919</f>
        <v>5.21</v>
      </c>
      <c r="DB919">
        <v>0</v>
      </c>
    </row>
    <row r="920" spans="1:106" x14ac:dyDescent="0.2">
      <c r="A920">
        <f>ROW(Source!A173)</f>
        <v>173</v>
      </c>
      <c r="B920">
        <v>28925308</v>
      </c>
      <c r="C920">
        <v>28927806</v>
      </c>
      <c r="D920">
        <v>28247531</v>
      </c>
      <c r="E920">
        <v>21</v>
      </c>
      <c r="F920">
        <v>1</v>
      </c>
      <c r="G920">
        <v>1</v>
      </c>
      <c r="H920">
        <v>3</v>
      </c>
      <c r="I920" t="s">
        <v>533</v>
      </c>
      <c r="J920" t="s">
        <v>719</v>
      </c>
      <c r="K920" t="s">
        <v>534</v>
      </c>
      <c r="L920">
        <v>1374</v>
      </c>
      <c r="N920">
        <v>1013</v>
      </c>
      <c r="O920" t="s">
        <v>535</v>
      </c>
      <c r="P920" t="s">
        <v>535</v>
      </c>
      <c r="Q920">
        <v>1</v>
      </c>
      <c r="W920">
        <v>0</v>
      </c>
      <c r="X920">
        <v>-1731369543</v>
      </c>
      <c r="Y920">
        <v>0.64</v>
      </c>
      <c r="AA920">
        <v>1</v>
      </c>
      <c r="AB920">
        <v>0</v>
      </c>
      <c r="AC920">
        <v>0</v>
      </c>
      <c r="AD920">
        <v>0</v>
      </c>
      <c r="AE920">
        <v>1</v>
      </c>
      <c r="AF920">
        <v>0</v>
      </c>
      <c r="AG920">
        <v>0</v>
      </c>
      <c r="AH920">
        <v>0</v>
      </c>
      <c r="AI920">
        <v>1</v>
      </c>
      <c r="AJ920">
        <v>1</v>
      </c>
      <c r="AK920">
        <v>1</v>
      </c>
      <c r="AL920">
        <v>1</v>
      </c>
      <c r="AN920">
        <v>0</v>
      </c>
      <c r="AO920">
        <v>1</v>
      </c>
      <c r="AP920">
        <v>0</v>
      </c>
      <c r="AQ920">
        <v>0</v>
      </c>
      <c r="AR920">
        <v>0</v>
      </c>
      <c r="AS920" t="s">
        <v>719</v>
      </c>
      <c r="AT920">
        <v>0.64</v>
      </c>
      <c r="AU920" t="s">
        <v>719</v>
      </c>
      <c r="AV920">
        <v>0</v>
      </c>
      <c r="AW920">
        <v>2</v>
      </c>
      <c r="AX920">
        <v>28927820</v>
      </c>
      <c r="AY920">
        <v>1</v>
      </c>
      <c r="AZ920">
        <v>0</v>
      </c>
      <c r="BA920">
        <v>934</v>
      </c>
      <c r="BB920">
        <v>0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0</v>
      </c>
      <c r="BI920">
        <v>0</v>
      </c>
      <c r="BJ920">
        <v>0</v>
      </c>
      <c r="BK920">
        <v>0</v>
      </c>
      <c r="BL920">
        <v>0</v>
      </c>
      <c r="BM920">
        <v>0</v>
      </c>
      <c r="BN920">
        <v>0</v>
      </c>
      <c r="BO920">
        <v>0</v>
      </c>
      <c r="BP920">
        <v>0</v>
      </c>
      <c r="BQ920">
        <v>0</v>
      </c>
      <c r="BR920">
        <v>0</v>
      </c>
      <c r="BS920">
        <v>0</v>
      </c>
      <c r="BT920">
        <v>0</v>
      </c>
      <c r="BU920">
        <v>0</v>
      </c>
      <c r="BV920">
        <v>0</v>
      </c>
      <c r="BW920">
        <v>0</v>
      </c>
      <c r="CX920">
        <f>Y920*Source!I173</f>
        <v>19.84</v>
      </c>
      <c r="CY920">
        <f>AA920</f>
        <v>1</v>
      </c>
      <c r="CZ920">
        <f>AE920</f>
        <v>1</v>
      </c>
      <c r="DA920">
        <f>AI920</f>
        <v>1</v>
      </c>
      <c r="DB920">
        <v>0</v>
      </c>
    </row>
    <row r="921" spans="1:106" x14ac:dyDescent="0.2">
      <c r="A921">
        <f>ROW(Source!A174)</f>
        <v>174</v>
      </c>
      <c r="B921">
        <v>28925307</v>
      </c>
      <c r="C921">
        <v>28927830</v>
      </c>
      <c r="D921">
        <v>28425676</v>
      </c>
      <c r="E921">
        <v>1</v>
      </c>
      <c r="F921">
        <v>1</v>
      </c>
      <c r="G921">
        <v>1</v>
      </c>
      <c r="H921">
        <v>1</v>
      </c>
      <c r="I921" t="s">
        <v>536</v>
      </c>
      <c r="J921" t="s">
        <v>719</v>
      </c>
      <c r="K921" t="s">
        <v>537</v>
      </c>
      <c r="L921">
        <v>1191</v>
      </c>
      <c r="N921">
        <v>1013</v>
      </c>
      <c r="O921" t="s">
        <v>360</v>
      </c>
      <c r="P921" t="s">
        <v>360</v>
      </c>
      <c r="Q921">
        <v>1</v>
      </c>
      <c r="W921">
        <v>0</v>
      </c>
      <c r="X921">
        <v>-1853062777</v>
      </c>
      <c r="Y921">
        <v>9.2880000000000003</v>
      </c>
      <c r="AA921">
        <v>0</v>
      </c>
      <c r="AB921">
        <v>0</v>
      </c>
      <c r="AC921">
        <v>0</v>
      </c>
      <c r="AD921">
        <v>8.59</v>
      </c>
      <c r="AE921">
        <v>0</v>
      </c>
      <c r="AF921">
        <v>0</v>
      </c>
      <c r="AG921">
        <v>0</v>
      </c>
      <c r="AH921">
        <v>8.59</v>
      </c>
      <c r="AI921">
        <v>1</v>
      </c>
      <c r="AJ921">
        <v>1</v>
      </c>
      <c r="AK921">
        <v>1</v>
      </c>
      <c r="AL921">
        <v>1</v>
      </c>
      <c r="AN921">
        <v>0</v>
      </c>
      <c r="AO921">
        <v>1</v>
      </c>
      <c r="AP921">
        <v>1</v>
      </c>
      <c r="AQ921">
        <v>0</v>
      </c>
      <c r="AR921">
        <v>0</v>
      </c>
      <c r="AS921" t="s">
        <v>719</v>
      </c>
      <c r="AT921">
        <v>7.74</v>
      </c>
      <c r="AU921" t="s">
        <v>744</v>
      </c>
      <c r="AV921">
        <v>1</v>
      </c>
      <c r="AW921">
        <v>2</v>
      </c>
      <c r="AX921">
        <v>28927831</v>
      </c>
      <c r="AY921">
        <v>1</v>
      </c>
      <c r="AZ921">
        <v>0</v>
      </c>
      <c r="BA921">
        <v>935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0</v>
      </c>
      <c r="BH921">
        <v>0</v>
      </c>
      <c r="BI921">
        <v>0</v>
      </c>
      <c r="BJ921">
        <v>0</v>
      </c>
      <c r="BK921">
        <v>0</v>
      </c>
      <c r="BL921">
        <v>0</v>
      </c>
      <c r="BM921">
        <v>0</v>
      </c>
      <c r="BN921">
        <v>0</v>
      </c>
      <c r="BO921">
        <v>0</v>
      </c>
      <c r="BP921">
        <v>0</v>
      </c>
      <c r="BQ921">
        <v>0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0</v>
      </c>
      <c r="CX921">
        <f>Y921*Source!I174</f>
        <v>18.576000000000001</v>
      </c>
      <c r="CY921">
        <f>AD921</f>
        <v>8.59</v>
      </c>
      <c r="CZ921">
        <f>AH921</f>
        <v>8.59</v>
      </c>
      <c r="DA921">
        <f>AL921</f>
        <v>1</v>
      </c>
      <c r="DB921">
        <v>0</v>
      </c>
    </row>
    <row r="922" spans="1:106" x14ac:dyDescent="0.2">
      <c r="A922">
        <f>ROW(Source!A174)</f>
        <v>174</v>
      </c>
      <c r="B922">
        <v>28925307</v>
      </c>
      <c r="C922">
        <v>28927830</v>
      </c>
      <c r="D922">
        <v>28419515</v>
      </c>
      <c r="E922">
        <v>1</v>
      </c>
      <c r="F922">
        <v>1</v>
      </c>
      <c r="G922">
        <v>1</v>
      </c>
      <c r="H922">
        <v>1</v>
      </c>
      <c r="I922" t="s">
        <v>361</v>
      </c>
      <c r="J922" t="s">
        <v>719</v>
      </c>
      <c r="K922" t="s">
        <v>362</v>
      </c>
      <c r="L922">
        <v>1191</v>
      </c>
      <c r="N922">
        <v>1013</v>
      </c>
      <c r="O922" t="s">
        <v>360</v>
      </c>
      <c r="P922" t="s">
        <v>360</v>
      </c>
      <c r="Q922">
        <v>1</v>
      </c>
      <c r="W922">
        <v>0</v>
      </c>
      <c r="X922">
        <v>-383101862</v>
      </c>
      <c r="Y922">
        <v>1.5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1</v>
      </c>
      <c r="AJ922">
        <v>1</v>
      </c>
      <c r="AK922">
        <v>1</v>
      </c>
      <c r="AL922">
        <v>1</v>
      </c>
      <c r="AN922">
        <v>0</v>
      </c>
      <c r="AO922">
        <v>1</v>
      </c>
      <c r="AP922">
        <v>0</v>
      </c>
      <c r="AQ922">
        <v>0</v>
      </c>
      <c r="AR922">
        <v>0</v>
      </c>
      <c r="AS922" t="s">
        <v>719</v>
      </c>
      <c r="AT922">
        <v>1.5</v>
      </c>
      <c r="AU922" t="s">
        <v>719</v>
      </c>
      <c r="AV922">
        <v>2</v>
      </c>
      <c r="AW922">
        <v>2</v>
      </c>
      <c r="AX922">
        <v>28927832</v>
      </c>
      <c r="AY922">
        <v>1</v>
      </c>
      <c r="AZ922">
        <v>2048</v>
      </c>
      <c r="BA922">
        <v>936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0</v>
      </c>
      <c r="BI922">
        <v>0</v>
      </c>
      <c r="BJ922">
        <v>0</v>
      </c>
      <c r="BK922">
        <v>0</v>
      </c>
      <c r="BL922">
        <v>0</v>
      </c>
      <c r="BM922">
        <v>0</v>
      </c>
      <c r="BN922">
        <v>0</v>
      </c>
      <c r="BO922">
        <v>0</v>
      </c>
      <c r="BP922">
        <v>0</v>
      </c>
      <c r="BQ922">
        <v>0</v>
      </c>
      <c r="BR922">
        <v>0</v>
      </c>
      <c r="BS922">
        <v>0</v>
      </c>
      <c r="BT922">
        <v>0</v>
      </c>
      <c r="BU922">
        <v>0</v>
      </c>
      <c r="BV922">
        <v>0</v>
      </c>
      <c r="BW922">
        <v>0</v>
      </c>
      <c r="CX922">
        <f>Y922*Source!I174</f>
        <v>3</v>
      </c>
      <c r="CY922">
        <f>AD922</f>
        <v>0</v>
      </c>
      <c r="CZ922">
        <f>AH922</f>
        <v>0</v>
      </c>
      <c r="DA922">
        <f>AL922</f>
        <v>1</v>
      </c>
      <c r="DB922">
        <v>0</v>
      </c>
    </row>
    <row r="923" spans="1:106" x14ac:dyDescent="0.2">
      <c r="A923">
        <f>ROW(Source!A174)</f>
        <v>174</v>
      </c>
      <c r="B923">
        <v>28925307</v>
      </c>
      <c r="C923">
        <v>28927830</v>
      </c>
      <c r="D923">
        <v>28336675</v>
      </c>
      <c r="E923">
        <v>1</v>
      </c>
      <c r="F923">
        <v>1</v>
      </c>
      <c r="G923">
        <v>1</v>
      </c>
      <c r="H923">
        <v>2</v>
      </c>
      <c r="I923" t="s">
        <v>540</v>
      </c>
      <c r="J923" t="s">
        <v>541</v>
      </c>
      <c r="K923" t="s">
        <v>542</v>
      </c>
      <c r="L923">
        <v>1368</v>
      </c>
      <c r="N923">
        <v>1011</v>
      </c>
      <c r="O923" t="s">
        <v>366</v>
      </c>
      <c r="P923" t="s">
        <v>366</v>
      </c>
      <c r="Q923">
        <v>1</v>
      </c>
      <c r="W923">
        <v>0</v>
      </c>
      <c r="X923">
        <v>903590057</v>
      </c>
      <c r="Y923">
        <v>1.704</v>
      </c>
      <c r="AA923">
        <v>0</v>
      </c>
      <c r="AB923">
        <v>112.77</v>
      </c>
      <c r="AC923">
        <v>11.84</v>
      </c>
      <c r="AD923">
        <v>0</v>
      </c>
      <c r="AE923">
        <v>0</v>
      </c>
      <c r="AF923">
        <v>112.77</v>
      </c>
      <c r="AG923">
        <v>11.84</v>
      </c>
      <c r="AH923">
        <v>0</v>
      </c>
      <c r="AI923">
        <v>1</v>
      </c>
      <c r="AJ923">
        <v>1</v>
      </c>
      <c r="AK923">
        <v>1</v>
      </c>
      <c r="AL923">
        <v>1</v>
      </c>
      <c r="AN923">
        <v>0</v>
      </c>
      <c r="AO923">
        <v>1</v>
      </c>
      <c r="AP923">
        <v>1</v>
      </c>
      <c r="AQ923">
        <v>0</v>
      </c>
      <c r="AR923">
        <v>0</v>
      </c>
      <c r="AS923" t="s">
        <v>719</v>
      </c>
      <c r="AT923">
        <v>1.42</v>
      </c>
      <c r="AU923" t="s">
        <v>744</v>
      </c>
      <c r="AV923">
        <v>0</v>
      </c>
      <c r="AW923">
        <v>2</v>
      </c>
      <c r="AX923">
        <v>28927833</v>
      </c>
      <c r="AY923">
        <v>1</v>
      </c>
      <c r="AZ923">
        <v>0</v>
      </c>
      <c r="BA923">
        <v>937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0</v>
      </c>
      <c r="BI923">
        <v>0</v>
      </c>
      <c r="BJ923">
        <v>0</v>
      </c>
      <c r="BK923">
        <v>0</v>
      </c>
      <c r="BL923">
        <v>0</v>
      </c>
      <c r="BM923">
        <v>0</v>
      </c>
      <c r="BN923">
        <v>0</v>
      </c>
      <c r="BO923">
        <v>0</v>
      </c>
      <c r="BP923">
        <v>0</v>
      </c>
      <c r="BQ923">
        <v>0</v>
      </c>
      <c r="BR923">
        <v>0</v>
      </c>
      <c r="BS923">
        <v>0</v>
      </c>
      <c r="BT923">
        <v>0</v>
      </c>
      <c r="BU923">
        <v>0</v>
      </c>
      <c r="BV923">
        <v>0</v>
      </c>
      <c r="BW923">
        <v>0</v>
      </c>
      <c r="CX923">
        <f>Y923*Source!I174</f>
        <v>3.4079999999999999</v>
      </c>
      <c r="CY923">
        <f>AB923</f>
        <v>112.77</v>
      </c>
      <c r="CZ923">
        <f>AF923</f>
        <v>112.77</v>
      </c>
      <c r="DA923">
        <f>AJ923</f>
        <v>1</v>
      </c>
      <c r="DB923">
        <v>0</v>
      </c>
    </row>
    <row r="924" spans="1:106" x14ac:dyDescent="0.2">
      <c r="A924">
        <f>ROW(Source!A174)</f>
        <v>174</v>
      </c>
      <c r="B924">
        <v>28925307</v>
      </c>
      <c r="C924">
        <v>28927830</v>
      </c>
      <c r="D924">
        <v>28337840</v>
      </c>
      <c r="E924">
        <v>1</v>
      </c>
      <c r="F924">
        <v>1</v>
      </c>
      <c r="G924">
        <v>1</v>
      </c>
      <c r="H924">
        <v>2</v>
      </c>
      <c r="I924" t="s">
        <v>465</v>
      </c>
      <c r="J924" t="s">
        <v>466</v>
      </c>
      <c r="K924" t="s">
        <v>467</v>
      </c>
      <c r="L924">
        <v>1368</v>
      </c>
      <c r="N924">
        <v>1011</v>
      </c>
      <c r="O924" t="s">
        <v>366</v>
      </c>
      <c r="P924" t="s">
        <v>366</v>
      </c>
      <c r="Q924">
        <v>1</v>
      </c>
      <c r="W924">
        <v>0</v>
      </c>
      <c r="X924">
        <v>1171957361</v>
      </c>
      <c r="Y924">
        <v>9.6000000000000002E-2</v>
      </c>
      <c r="AA924">
        <v>0</v>
      </c>
      <c r="AB924">
        <v>86.79</v>
      </c>
      <c r="AC924">
        <v>10.130000000000001</v>
      </c>
      <c r="AD924">
        <v>0</v>
      </c>
      <c r="AE924">
        <v>0</v>
      </c>
      <c r="AF924">
        <v>86.79</v>
      </c>
      <c r="AG924">
        <v>10.130000000000001</v>
      </c>
      <c r="AH924">
        <v>0</v>
      </c>
      <c r="AI924">
        <v>1</v>
      </c>
      <c r="AJ924">
        <v>1</v>
      </c>
      <c r="AK924">
        <v>1</v>
      </c>
      <c r="AL924">
        <v>1</v>
      </c>
      <c r="AN924">
        <v>0</v>
      </c>
      <c r="AO924">
        <v>1</v>
      </c>
      <c r="AP924">
        <v>1</v>
      </c>
      <c r="AQ924">
        <v>0</v>
      </c>
      <c r="AR924">
        <v>0</v>
      </c>
      <c r="AS924" t="s">
        <v>719</v>
      </c>
      <c r="AT924">
        <v>0.08</v>
      </c>
      <c r="AU924" t="s">
        <v>744</v>
      </c>
      <c r="AV924">
        <v>0</v>
      </c>
      <c r="AW924">
        <v>2</v>
      </c>
      <c r="AX924">
        <v>28927834</v>
      </c>
      <c r="AY924">
        <v>1</v>
      </c>
      <c r="AZ924">
        <v>0</v>
      </c>
      <c r="BA924">
        <v>938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0</v>
      </c>
      <c r="BV924">
        <v>0</v>
      </c>
      <c r="BW924">
        <v>0</v>
      </c>
      <c r="CX924">
        <f>Y924*Source!I174</f>
        <v>0.192</v>
      </c>
      <c r="CY924">
        <f>AB924</f>
        <v>86.79</v>
      </c>
      <c r="CZ924">
        <f>AF924</f>
        <v>86.79</v>
      </c>
      <c r="DA924">
        <f>AJ924</f>
        <v>1</v>
      </c>
      <c r="DB924">
        <v>0</v>
      </c>
    </row>
    <row r="925" spans="1:106" x14ac:dyDescent="0.2">
      <c r="A925">
        <f>ROW(Source!A174)</f>
        <v>174</v>
      </c>
      <c r="B925">
        <v>28925307</v>
      </c>
      <c r="C925">
        <v>28927830</v>
      </c>
      <c r="D925">
        <v>28256961</v>
      </c>
      <c r="E925">
        <v>1</v>
      </c>
      <c r="F925">
        <v>1</v>
      </c>
      <c r="G925">
        <v>1</v>
      </c>
      <c r="H925">
        <v>3</v>
      </c>
      <c r="I925" t="s">
        <v>589</v>
      </c>
      <c r="J925" t="s">
        <v>590</v>
      </c>
      <c r="K925" t="s">
        <v>591</v>
      </c>
      <c r="L925">
        <v>1346</v>
      </c>
      <c r="N925">
        <v>1009</v>
      </c>
      <c r="O925" t="s">
        <v>509</v>
      </c>
      <c r="P925" t="s">
        <v>509</v>
      </c>
      <c r="Q925">
        <v>1</v>
      </c>
      <c r="W925">
        <v>0</v>
      </c>
      <c r="X925">
        <v>-2077278099</v>
      </c>
      <c r="Y925">
        <v>0.35</v>
      </c>
      <c r="AA925">
        <v>25.7</v>
      </c>
      <c r="AB925">
        <v>0</v>
      </c>
      <c r="AC925">
        <v>0</v>
      </c>
      <c r="AD925">
        <v>0</v>
      </c>
      <c r="AE925">
        <v>25.7</v>
      </c>
      <c r="AF925">
        <v>0</v>
      </c>
      <c r="AG925">
        <v>0</v>
      </c>
      <c r="AH925">
        <v>0</v>
      </c>
      <c r="AI925">
        <v>1</v>
      </c>
      <c r="AJ925">
        <v>1</v>
      </c>
      <c r="AK925">
        <v>1</v>
      </c>
      <c r="AL925">
        <v>1</v>
      </c>
      <c r="AN925">
        <v>0</v>
      </c>
      <c r="AO925">
        <v>1</v>
      </c>
      <c r="AP925">
        <v>0</v>
      </c>
      <c r="AQ925">
        <v>0</v>
      </c>
      <c r="AR925">
        <v>0</v>
      </c>
      <c r="AS925" t="s">
        <v>719</v>
      </c>
      <c r="AT925">
        <v>0.35</v>
      </c>
      <c r="AU925" t="s">
        <v>719</v>
      </c>
      <c r="AV925">
        <v>0</v>
      </c>
      <c r="AW925">
        <v>2</v>
      </c>
      <c r="AX925">
        <v>28927835</v>
      </c>
      <c r="AY925">
        <v>1</v>
      </c>
      <c r="AZ925">
        <v>0</v>
      </c>
      <c r="BA925">
        <v>939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0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CX925">
        <f>Y925*Source!I174</f>
        <v>0.7</v>
      </c>
      <c r="CY925">
        <f>AA925</f>
        <v>25.7</v>
      </c>
      <c r="CZ925">
        <f>AE925</f>
        <v>25.7</v>
      </c>
      <c r="DA925">
        <f>AI925</f>
        <v>1</v>
      </c>
      <c r="DB925">
        <v>0</v>
      </c>
    </row>
    <row r="926" spans="1:106" x14ac:dyDescent="0.2">
      <c r="A926">
        <f>ROW(Source!A174)</f>
        <v>174</v>
      </c>
      <c r="B926">
        <v>28925307</v>
      </c>
      <c r="C926">
        <v>28927830</v>
      </c>
      <c r="D926">
        <v>28247531</v>
      </c>
      <c r="E926">
        <v>21</v>
      </c>
      <c r="F926">
        <v>1</v>
      </c>
      <c r="G926">
        <v>1</v>
      </c>
      <c r="H926">
        <v>3</v>
      </c>
      <c r="I926" t="s">
        <v>533</v>
      </c>
      <c r="J926" t="s">
        <v>719</v>
      </c>
      <c r="K926" t="s">
        <v>534</v>
      </c>
      <c r="L926">
        <v>1374</v>
      </c>
      <c r="N926">
        <v>1013</v>
      </c>
      <c r="O926" t="s">
        <v>535</v>
      </c>
      <c r="P926" t="s">
        <v>535</v>
      </c>
      <c r="Q926">
        <v>1</v>
      </c>
      <c r="W926">
        <v>0</v>
      </c>
      <c r="X926">
        <v>-1731369543</v>
      </c>
      <c r="Y926">
        <v>1.33</v>
      </c>
      <c r="AA926">
        <v>1</v>
      </c>
      <c r="AB926">
        <v>0</v>
      </c>
      <c r="AC926">
        <v>0</v>
      </c>
      <c r="AD926">
        <v>0</v>
      </c>
      <c r="AE926">
        <v>1</v>
      </c>
      <c r="AF926">
        <v>0</v>
      </c>
      <c r="AG926">
        <v>0</v>
      </c>
      <c r="AH926">
        <v>0</v>
      </c>
      <c r="AI926">
        <v>1</v>
      </c>
      <c r="AJ926">
        <v>1</v>
      </c>
      <c r="AK926">
        <v>1</v>
      </c>
      <c r="AL926">
        <v>1</v>
      </c>
      <c r="AN926">
        <v>0</v>
      </c>
      <c r="AO926">
        <v>1</v>
      </c>
      <c r="AP926">
        <v>0</v>
      </c>
      <c r="AQ926">
        <v>0</v>
      </c>
      <c r="AR926">
        <v>0</v>
      </c>
      <c r="AS926" t="s">
        <v>719</v>
      </c>
      <c r="AT926">
        <v>1.33</v>
      </c>
      <c r="AU926" t="s">
        <v>719</v>
      </c>
      <c r="AV926">
        <v>0</v>
      </c>
      <c r="AW926">
        <v>2</v>
      </c>
      <c r="AX926">
        <v>28927836</v>
      </c>
      <c r="AY926">
        <v>1</v>
      </c>
      <c r="AZ926">
        <v>0</v>
      </c>
      <c r="BA926">
        <v>940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0</v>
      </c>
      <c r="BI926">
        <v>0</v>
      </c>
      <c r="BJ926">
        <v>0</v>
      </c>
      <c r="BK926">
        <v>0</v>
      </c>
      <c r="BL926">
        <v>0</v>
      </c>
      <c r="BM926">
        <v>0</v>
      </c>
      <c r="BN926">
        <v>0</v>
      </c>
      <c r="BO926">
        <v>0</v>
      </c>
      <c r="BP926">
        <v>0</v>
      </c>
      <c r="BQ926">
        <v>0</v>
      </c>
      <c r="BR926">
        <v>0</v>
      </c>
      <c r="BS926">
        <v>0</v>
      </c>
      <c r="BT926">
        <v>0</v>
      </c>
      <c r="BU926">
        <v>0</v>
      </c>
      <c r="BV926">
        <v>0</v>
      </c>
      <c r="BW926">
        <v>0</v>
      </c>
      <c r="CX926">
        <f>Y926*Source!I174</f>
        <v>2.66</v>
      </c>
      <c r="CY926">
        <f>AA926</f>
        <v>1</v>
      </c>
      <c r="CZ926">
        <f>AE926</f>
        <v>1</v>
      </c>
      <c r="DA926">
        <f>AI926</f>
        <v>1</v>
      </c>
      <c r="DB926">
        <v>0</v>
      </c>
    </row>
    <row r="927" spans="1:106" x14ac:dyDescent="0.2">
      <c r="A927">
        <f>ROW(Source!A175)</f>
        <v>175</v>
      </c>
      <c r="B927">
        <v>28925308</v>
      </c>
      <c r="C927">
        <v>28927830</v>
      </c>
      <c r="D927">
        <v>28425676</v>
      </c>
      <c r="E927">
        <v>1</v>
      </c>
      <c r="F927">
        <v>1</v>
      </c>
      <c r="G927">
        <v>1</v>
      </c>
      <c r="H927">
        <v>1</v>
      </c>
      <c r="I927" t="s">
        <v>536</v>
      </c>
      <c r="J927" t="s">
        <v>719</v>
      </c>
      <c r="K927" t="s">
        <v>537</v>
      </c>
      <c r="L927">
        <v>1191</v>
      </c>
      <c r="N927">
        <v>1013</v>
      </c>
      <c r="O927" t="s">
        <v>360</v>
      </c>
      <c r="P927" t="s">
        <v>360</v>
      </c>
      <c r="Q927">
        <v>1</v>
      </c>
      <c r="W927">
        <v>0</v>
      </c>
      <c r="X927">
        <v>-1853062777</v>
      </c>
      <c r="Y927">
        <v>9.2880000000000003</v>
      </c>
      <c r="AA927">
        <v>0</v>
      </c>
      <c r="AB927">
        <v>0</v>
      </c>
      <c r="AC927">
        <v>0</v>
      </c>
      <c r="AD927">
        <v>159.43</v>
      </c>
      <c r="AE927">
        <v>0</v>
      </c>
      <c r="AF927">
        <v>0</v>
      </c>
      <c r="AG927">
        <v>0</v>
      </c>
      <c r="AH927">
        <v>8.59</v>
      </c>
      <c r="AI927">
        <v>1</v>
      </c>
      <c r="AJ927">
        <v>1</v>
      </c>
      <c r="AK927">
        <v>1</v>
      </c>
      <c r="AL927">
        <v>18.559999999999999</v>
      </c>
      <c r="AN927">
        <v>0</v>
      </c>
      <c r="AO927">
        <v>1</v>
      </c>
      <c r="AP927">
        <v>1</v>
      </c>
      <c r="AQ927">
        <v>0</v>
      </c>
      <c r="AR927">
        <v>0</v>
      </c>
      <c r="AS927" t="s">
        <v>719</v>
      </c>
      <c r="AT927">
        <v>7.74</v>
      </c>
      <c r="AU927" t="s">
        <v>744</v>
      </c>
      <c r="AV927">
        <v>1</v>
      </c>
      <c r="AW927">
        <v>2</v>
      </c>
      <c r="AX927">
        <v>28927831</v>
      </c>
      <c r="AY927">
        <v>1</v>
      </c>
      <c r="AZ927">
        <v>0</v>
      </c>
      <c r="BA927">
        <v>941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0</v>
      </c>
      <c r="BI927">
        <v>0</v>
      </c>
      <c r="BJ927">
        <v>0</v>
      </c>
      <c r="BK927">
        <v>0</v>
      </c>
      <c r="BL927">
        <v>0</v>
      </c>
      <c r="BM927">
        <v>0</v>
      </c>
      <c r="BN927">
        <v>0</v>
      </c>
      <c r="BO927">
        <v>0</v>
      </c>
      <c r="BP927">
        <v>0</v>
      </c>
      <c r="BQ927">
        <v>0</v>
      </c>
      <c r="BR927">
        <v>0</v>
      </c>
      <c r="BS927">
        <v>0</v>
      </c>
      <c r="BT927">
        <v>0</v>
      </c>
      <c r="BU927">
        <v>0</v>
      </c>
      <c r="BV927">
        <v>0</v>
      </c>
      <c r="BW927">
        <v>0</v>
      </c>
      <c r="CX927">
        <f>Y927*Source!I175</f>
        <v>18.576000000000001</v>
      </c>
      <c r="CY927">
        <f>AD927</f>
        <v>159.43</v>
      </c>
      <c r="CZ927">
        <f>AH927</f>
        <v>8.59</v>
      </c>
      <c r="DA927">
        <f>AL927</f>
        <v>18.559999999999999</v>
      </c>
      <c r="DB927">
        <v>0</v>
      </c>
    </row>
    <row r="928" spans="1:106" x14ac:dyDescent="0.2">
      <c r="A928">
        <f>ROW(Source!A175)</f>
        <v>175</v>
      </c>
      <c r="B928">
        <v>28925308</v>
      </c>
      <c r="C928">
        <v>28927830</v>
      </c>
      <c r="D928">
        <v>28419515</v>
      </c>
      <c r="E928">
        <v>1</v>
      </c>
      <c r="F928">
        <v>1</v>
      </c>
      <c r="G928">
        <v>1</v>
      </c>
      <c r="H928">
        <v>1</v>
      </c>
      <c r="I928" t="s">
        <v>361</v>
      </c>
      <c r="J928" t="s">
        <v>719</v>
      </c>
      <c r="K928" t="s">
        <v>362</v>
      </c>
      <c r="L928">
        <v>1191</v>
      </c>
      <c r="N928">
        <v>1013</v>
      </c>
      <c r="O928" t="s">
        <v>360</v>
      </c>
      <c r="P928" t="s">
        <v>360</v>
      </c>
      <c r="Q928">
        <v>1</v>
      </c>
      <c r="W928">
        <v>0</v>
      </c>
      <c r="X928">
        <v>-383101862</v>
      </c>
      <c r="Y928">
        <v>1.5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1</v>
      </c>
      <c r="AJ928">
        <v>1</v>
      </c>
      <c r="AK928">
        <v>18.559999999999999</v>
      </c>
      <c r="AL928">
        <v>1</v>
      </c>
      <c r="AN928">
        <v>0</v>
      </c>
      <c r="AO928">
        <v>1</v>
      </c>
      <c r="AP928">
        <v>0</v>
      </c>
      <c r="AQ928">
        <v>0</v>
      </c>
      <c r="AR928">
        <v>0</v>
      </c>
      <c r="AS928" t="s">
        <v>719</v>
      </c>
      <c r="AT928">
        <v>1.5</v>
      </c>
      <c r="AU928" t="s">
        <v>719</v>
      </c>
      <c r="AV928">
        <v>2</v>
      </c>
      <c r="AW928">
        <v>2</v>
      </c>
      <c r="AX928">
        <v>28927832</v>
      </c>
      <c r="AY928">
        <v>1</v>
      </c>
      <c r="AZ928">
        <v>2048</v>
      </c>
      <c r="BA928">
        <v>942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0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0</v>
      </c>
      <c r="BP928">
        <v>0</v>
      </c>
      <c r="BQ928">
        <v>0</v>
      </c>
      <c r="BR928">
        <v>0</v>
      </c>
      <c r="BS928">
        <v>0</v>
      </c>
      <c r="BT928">
        <v>0</v>
      </c>
      <c r="BU928">
        <v>0</v>
      </c>
      <c r="BV928">
        <v>0</v>
      </c>
      <c r="BW928">
        <v>0</v>
      </c>
      <c r="CX928">
        <f>Y928*Source!I175</f>
        <v>3</v>
      </c>
      <c r="CY928">
        <f>AD928</f>
        <v>0</v>
      </c>
      <c r="CZ928">
        <f>AH928</f>
        <v>0</v>
      </c>
      <c r="DA928">
        <f>AL928</f>
        <v>1</v>
      </c>
      <c r="DB928">
        <v>0</v>
      </c>
    </row>
    <row r="929" spans="1:106" x14ac:dyDescent="0.2">
      <c r="A929">
        <f>ROW(Source!A175)</f>
        <v>175</v>
      </c>
      <c r="B929">
        <v>28925308</v>
      </c>
      <c r="C929">
        <v>28927830</v>
      </c>
      <c r="D929">
        <v>28336675</v>
      </c>
      <c r="E929">
        <v>1</v>
      </c>
      <c r="F929">
        <v>1</v>
      </c>
      <c r="G929">
        <v>1</v>
      </c>
      <c r="H929">
        <v>2</v>
      </c>
      <c r="I929" t="s">
        <v>540</v>
      </c>
      <c r="J929" t="s">
        <v>541</v>
      </c>
      <c r="K929" t="s">
        <v>542</v>
      </c>
      <c r="L929">
        <v>1368</v>
      </c>
      <c r="N929">
        <v>1011</v>
      </c>
      <c r="O929" t="s">
        <v>366</v>
      </c>
      <c r="P929" t="s">
        <v>366</v>
      </c>
      <c r="Q929">
        <v>1</v>
      </c>
      <c r="W929">
        <v>0</v>
      </c>
      <c r="X929">
        <v>903590057</v>
      </c>
      <c r="Y929">
        <v>1.704</v>
      </c>
      <c r="AA929">
        <v>0</v>
      </c>
      <c r="AB929">
        <v>868.33</v>
      </c>
      <c r="AC929">
        <v>219.75</v>
      </c>
      <c r="AD929">
        <v>0</v>
      </c>
      <c r="AE929">
        <v>0</v>
      </c>
      <c r="AF929">
        <v>112.77</v>
      </c>
      <c r="AG929">
        <v>11.84</v>
      </c>
      <c r="AH929">
        <v>0</v>
      </c>
      <c r="AI929">
        <v>1</v>
      </c>
      <c r="AJ929">
        <v>7.7</v>
      </c>
      <c r="AK929">
        <v>18.559999999999999</v>
      </c>
      <c r="AL929">
        <v>1</v>
      </c>
      <c r="AN929">
        <v>0</v>
      </c>
      <c r="AO929">
        <v>1</v>
      </c>
      <c r="AP929">
        <v>1</v>
      </c>
      <c r="AQ929">
        <v>0</v>
      </c>
      <c r="AR929">
        <v>0</v>
      </c>
      <c r="AS929" t="s">
        <v>719</v>
      </c>
      <c r="AT929">
        <v>1.42</v>
      </c>
      <c r="AU929" t="s">
        <v>744</v>
      </c>
      <c r="AV929">
        <v>0</v>
      </c>
      <c r="AW929">
        <v>2</v>
      </c>
      <c r="AX929">
        <v>28927833</v>
      </c>
      <c r="AY929">
        <v>1</v>
      </c>
      <c r="AZ929">
        <v>0</v>
      </c>
      <c r="BA929">
        <v>943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  <c r="BH929">
        <v>0</v>
      </c>
      <c r="BI929">
        <v>0</v>
      </c>
      <c r="BJ929">
        <v>0</v>
      </c>
      <c r="BK929">
        <v>0</v>
      </c>
      <c r="BL929">
        <v>0</v>
      </c>
      <c r="BM929">
        <v>0</v>
      </c>
      <c r="BN929">
        <v>0</v>
      </c>
      <c r="BO929">
        <v>0</v>
      </c>
      <c r="BP929">
        <v>0</v>
      </c>
      <c r="BQ929">
        <v>0</v>
      </c>
      <c r="BR929">
        <v>0</v>
      </c>
      <c r="BS929">
        <v>0</v>
      </c>
      <c r="BT929">
        <v>0</v>
      </c>
      <c r="BU929">
        <v>0</v>
      </c>
      <c r="BV929">
        <v>0</v>
      </c>
      <c r="BW929">
        <v>0</v>
      </c>
      <c r="CX929">
        <f>Y929*Source!I175</f>
        <v>3.4079999999999999</v>
      </c>
      <c r="CY929">
        <f>AB929</f>
        <v>868.33</v>
      </c>
      <c r="CZ929">
        <f>AF929</f>
        <v>112.77</v>
      </c>
      <c r="DA929">
        <f>AJ929</f>
        <v>7.7</v>
      </c>
      <c r="DB929">
        <v>0</v>
      </c>
    </row>
    <row r="930" spans="1:106" x14ac:dyDescent="0.2">
      <c r="A930">
        <f>ROW(Source!A175)</f>
        <v>175</v>
      </c>
      <c r="B930">
        <v>28925308</v>
      </c>
      <c r="C930">
        <v>28927830</v>
      </c>
      <c r="D930">
        <v>28337840</v>
      </c>
      <c r="E930">
        <v>1</v>
      </c>
      <c r="F930">
        <v>1</v>
      </c>
      <c r="G930">
        <v>1</v>
      </c>
      <c r="H930">
        <v>2</v>
      </c>
      <c r="I930" t="s">
        <v>465</v>
      </c>
      <c r="J930" t="s">
        <v>466</v>
      </c>
      <c r="K930" t="s">
        <v>467</v>
      </c>
      <c r="L930">
        <v>1368</v>
      </c>
      <c r="N930">
        <v>1011</v>
      </c>
      <c r="O930" t="s">
        <v>366</v>
      </c>
      <c r="P930" t="s">
        <v>366</v>
      </c>
      <c r="Q930">
        <v>1</v>
      </c>
      <c r="W930">
        <v>0</v>
      </c>
      <c r="X930">
        <v>1171957361</v>
      </c>
      <c r="Y930">
        <v>9.6000000000000002E-2</v>
      </c>
      <c r="AA930">
        <v>0</v>
      </c>
      <c r="AB930">
        <v>668.28</v>
      </c>
      <c r="AC930">
        <v>188.01</v>
      </c>
      <c r="AD930">
        <v>0</v>
      </c>
      <c r="AE930">
        <v>0</v>
      </c>
      <c r="AF930">
        <v>86.79</v>
      </c>
      <c r="AG930">
        <v>10.130000000000001</v>
      </c>
      <c r="AH930">
        <v>0</v>
      </c>
      <c r="AI930">
        <v>1</v>
      </c>
      <c r="AJ930">
        <v>7.7</v>
      </c>
      <c r="AK930">
        <v>18.559999999999999</v>
      </c>
      <c r="AL930">
        <v>1</v>
      </c>
      <c r="AN930">
        <v>0</v>
      </c>
      <c r="AO930">
        <v>1</v>
      </c>
      <c r="AP930">
        <v>1</v>
      </c>
      <c r="AQ930">
        <v>0</v>
      </c>
      <c r="AR930">
        <v>0</v>
      </c>
      <c r="AS930" t="s">
        <v>719</v>
      </c>
      <c r="AT930">
        <v>0.08</v>
      </c>
      <c r="AU930" t="s">
        <v>744</v>
      </c>
      <c r="AV930">
        <v>0</v>
      </c>
      <c r="AW930">
        <v>2</v>
      </c>
      <c r="AX930">
        <v>28927834</v>
      </c>
      <c r="AY930">
        <v>1</v>
      </c>
      <c r="AZ930">
        <v>0</v>
      </c>
      <c r="BA930">
        <v>944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0</v>
      </c>
      <c r="BI930">
        <v>0</v>
      </c>
      <c r="BJ930">
        <v>0</v>
      </c>
      <c r="BK930">
        <v>0</v>
      </c>
      <c r="BL930">
        <v>0</v>
      </c>
      <c r="BM930">
        <v>0</v>
      </c>
      <c r="BN930">
        <v>0</v>
      </c>
      <c r="BO930">
        <v>0</v>
      </c>
      <c r="BP930">
        <v>0</v>
      </c>
      <c r="BQ930">
        <v>0</v>
      </c>
      <c r="BR930">
        <v>0</v>
      </c>
      <c r="BS930">
        <v>0</v>
      </c>
      <c r="BT930">
        <v>0</v>
      </c>
      <c r="BU930">
        <v>0</v>
      </c>
      <c r="BV930">
        <v>0</v>
      </c>
      <c r="BW930">
        <v>0</v>
      </c>
      <c r="CX930">
        <f>Y930*Source!I175</f>
        <v>0.192</v>
      </c>
      <c r="CY930">
        <f>AB930</f>
        <v>668.28</v>
      </c>
      <c r="CZ930">
        <f>AF930</f>
        <v>86.79</v>
      </c>
      <c r="DA930">
        <f>AJ930</f>
        <v>7.7</v>
      </c>
      <c r="DB930">
        <v>0</v>
      </c>
    </row>
    <row r="931" spans="1:106" x14ac:dyDescent="0.2">
      <c r="A931">
        <f>ROW(Source!A175)</f>
        <v>175</v>
      </c>
      <c r="B931">
        <v>28925308</v>
      </c>
      <c r="C931">
        <v>28927830</v>
      </c>
      <c r="D931">
        <v>28256961</v>
      </c>
      <c r="E931">
        <v>1</v>
      </c>
      <c r="F931">
        <v>1</v>
      </c>
      <c r="G931">
        <v>1</v>
      </c>
      <c r="H931">
        <v>3</v>
      </c>
      <c r="I931" t="s">
        <v>589</v>
      </c>
      <c r="J931" t="s">
        <v>590</v>
      </c>
      <c r="K931" t="s">
        <v>591</v>
      </c>
      <c r="L931">
        <v>1346</v>
      </c>
      <c r="N931">
        <v>1009</v>
      </c>
      <c r="O931" t="s">
        <v>509</v>
      </c>
      <c r="P931" t="s">
        <v>509</v>
      </c>
      <c r="Q931">
        <v>1</v>
      </c>
      <c r="W931">
        <v>0</v>
      </c>
      <c r="X931">
        <v>-2077278099</v>
      </c>
      <c r="Y931">
        <v>0.35</v>
      </c>
      <c r="AA931">
        <v>133.9</v>
      </c>
      <c r="AB931">
        <v>0</v>
      </c>
      <c r="AC931">
        <v>0</v>
      </c>
      <c r="AD931">
        <v>0</v>
      </c>
      <c r="AE931">
        <v>25.7</v>
      </c>
      <c r="AF931">
        <v>0</v>
      </c>
      <c r="AG931">
        <v>0</v>
      </c>
      <c r="AH931">
        <v>0</v>
      </c>
      <c r="AI931">
        <v>5.21</v>
      </c>
      <c r="AJ931">
        <v>1</v>
      </c>
      <c r="AK931">
        <v>1</v>
      </c>
      <c r="AL931">
        <v>1</v>
      </c>
      <c r="AN931">
        <v>0</v>
      </c>
      <c r="AO931">
        <v>1</v>
      </c>
      <c r="AP931">
        <v>0</v>
      </c>
      <c r="AQ931">
        <v>0</v>
      </c>
      <c r="AR931">
        <v>0</v>
      </c>
      <c r="AS931" t="s">
        <v>719</v>
      </c>
      <c r="AT931">
        <v>0.35</v>
      </c>
      <c r="AU931" t="s">
        <v>719</v>
      </c>
      <c r="AV931">
        <v>0</v>
      </c>
      <c r="AW931">
        <v>2</v>
      </c>
      <c r="AX931">
        <v>28927835</v>
      </c>
      <c r="AY931">
        <v>1</v>
      </c>
      <c r="AZ931">
        <v>0</v>
      </c>
      <c r="BA931">
        <v>945</v>
      </c>
      <c r="BB931">
        <v>0</v>
      </c>
      <c r="BC931">
        <v>0</v>
      </c>
      <c r="BD931">
        <v>0</v>
      </c>
      <c r="BE931">
        <v>0</v>
      </c>
      <c r="BF931">
        <v>0</v>
      </c>
      <c r="BG931">
        <v>0</v>
      </c>
      <c r="BH931">
        <v>0</v>
      </c>
      <c r="BI931">
        <v>0</v>
      </c>
      <c r="BJ931">
        <v>0</v>
      </c>
      <c r="BK931">
        <v>0</v>
      </c>
      <c r="BL931">
        <v>0</v>
      </c>
      <c r="BM931">
        <v>0</v>
      </c>
      <c r="BN931">
        <v>0</v>
      </c>
      <c r="BO931">
        <v>0</v>
      </c>
      <c r="BP931">
        <v>0</v>
      </c>
      <c r="BQ931">
        <v>0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CX931">
        <f>Y931*Source!I175</f>
        <v>0.7</v>
      </c>
      <c r="CY931">
        <f>AA931</f>
        <v>133.9</v>
      </c>
      <c r="CZ931">
        <f>AE931</f>
        <v>25.7</v>
      </c>
      <c r="DA931">
        <f>AI931</f>
        <v>5.21</v>
      </c>
      <c r="DB931">
        <v>0</v>
      </c>
    </row>
    <row r="932" spans="1:106" x14ac:dyDescent="0.2">
      <c r="A932">
        <f>ROW(Source!A175)</f>
        <v>175</v>
      </c>
      <c r="B932">
        <v>28925308</v>
      </c>
      <c r="C932">
        <v>28927830</v>
      </c>
      <c r="D932">
        <v>28247531</v>
      </c>
      <c r="E932">
        <v>21</v>
      </c>
      <c r="F932">
        <v>1</v>
      </c>
      <c r="G932">
        <v>1</v>
      </c>
      <c r="H932">
        <v>3</v>
      </c>
      <c r="I932" t="s">
        <v>533</v>
      </c>
      <c r="J932" t="s">
        <v>719</v>
      </c>
      <c r="K932" t="s">
        <v>534</v>
      </c>
      <c r="L932">
        <v>1374</v>
      </c>
      <c r="N932">
        <v>1013</v>
      </c>
      <c r="O932" t="s">
        <v>535</v>
      </c>
      <c r="P932" t="s">
        <v>535</v>
      </c>
      <c r="Q932">
        <v>1</v>
      </c>
      <c r="W932">
        <v>0</v>
      </c>
      <c r="X932">
        <v>-1731369543</v>
      </c>
      <c r="Y932">
        <v>1.33</v>
      </c>
      <c r="AA932">
        <v>1</v>
      </c>
      <c r="AB932">
        <v>0</v>
      </c>
      <c r="AC932">
        <v>0</v>
      </c>
      <c r="AD932">
        <v>0</v>
      </c>
      <c r="AE932">
        <v>1</v>
      </c>
      <c r="AF932">
        <v>0</v>
      </c>
      <c r="AG932">
        <v>0</v>
      </c>
      <c r="AH932">
        <v>0</v>
      </c>
      <c r="AI932">
        <v>1</v>
      </c>
      <c r="AJ932">
        <v>1</v>
      </c>
      <c r="AK932">
        <v>1</v>
      </c>
      <c r="AL932">
        <v>1</v>
      </c>
      <c r="AN932">
        <v>0</v>
      </c>
      <c r="AO932">
        <v>1</v>
      </c>
      <c r="AP932">
        <v>0</v>
      </c>
      <c r="AQ932">
        <v>0</v>
      </c>
      <c r="AR932">
        <v>0</v>
      </c>
      <c r="AS932" t="s">
        <v>719</v>
      </c>
      <c r="AT932">
        <v>1.33</v>
      </c>
      <c r="AU932" t="s">
        <v>719</v>
      </c>
      <c r="AV932">
        <v>0</v>
      </c>
      <c r="AW932">
        <v>2</v>
      </c>
      <c r="AX932">
        <v>28927836</v>
      </c>
      <c r="AY932">
        <v>1</v>
      </c>
      <c r="AZ932">
        <v>0</v>
      </c>
      <c r="BA932">
        <v>946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  <c r="BH932">
        <v>0</v>
      </c>
      <c r="BI932">
        <v>0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0</v>
      </c>
      <c r="BP932">
        <v>0</v>
      </c>
      <c r="BQ932">
        <v>0</v>
      </c>
      <c r="BR932">
        <v>0</v>
      </c>
      <c r="BS932">
        <v>0</v>
      </c>
      <c r="BT932">
        <v>0</v>
      </c>
      <c r="BU932">
        <v>0</v>
      </c>
      <c r="BV932">
        <v>0</v>
      </c>
      <c r="BW932">
        <v>0</v>
      </c>
      <c r="CX932">
        <f>Y932*Source!I175</f>
        <v>2.66</v>
      </c>
      <c r="CY932">
        <f>AA932</f>
        <v>1</v>
      </c>
      <c r="CZ932">
        <f>AE932</f>
        <v>1</v>
      </c>
      <c r="DA932">
        <f>AI932</f>
        <v>1</v>
      </c>
      <c r="DB932">
        <v>0</v>
      </c>
    </row>
    <row r="933" spans="1:106" x14ac:dyDescent="0.2">
      <c r="A933">
        <f>ROW(Source!A176)</f>
        <v>176</v>
      </c>
      <c r="B933">
        <v>28925307</v>
      </c>
      <c r="C933">
        <v>28927848</v>
      </c>
      <c r="D933">
        <v>28424803</v>
      </c>
      <c r="E933">
        <v>1</v>
      </c>
      <c r="F933">
        <v>1</v>
      </c>
      <c r="G933">
        <v>1</v>
      </c>
      <c r="H933">
        <v>1</v>
      </c>
      <c r="I933" t="s">
        <v>373</v>
      </c>
      <c r="J933" t="s">
        <v>719</v>
      </c>
      <c r="K933" t="s">
        <v>374</v>
      </c>
      <c r="L933">
        <v>1191</v>
      </c>
      <c r="N933">
        <v>1013</v>
      </c>
      <c r="O933" t="s">
        <v>360</v>
      </c>
      <c r="P933" t="s">
        <v>360</v>
      </c>
      <c r="Q933">
        <v>1</v>
      </c>
      <c r="W933">
        <v>0</v>
      </c>
      <c r="X933">
        <v>2010026284</v>
      </c>
      <c r="Y933">
        <v>128.4</v>
      </c>
      <c r="AA933">
        <v>0</v>
      </c>
      <c r="AB933">
        <v>0</v>
      </c>
      <c r="AC933">
        <v>0</v>
      </c>
      <c r="AD933">
        <v>8.2899999999999991</v>
      </c>
      <c r="AE933">
        <v>0</v>
      </c>
      <c r="AF933">
        <v>0</v>
      </c>
      <c r="AG933">
        <v>0</v>
      </c>
      <c r="AH933">
        <v>8.2899999999999991</v>
      </c>
      <c r="AI933">
        <v>1</v>
      </c>
      <c r="AJ933">
        <v>1</v>
      </c>
      <c r="AK933">
        <v>1</v>
      </c>
      <c r="AL933">
        <v>1</v>
      </c>
      <c r="AN933">
        <v>0</v>
      </c>
      <c r="AO933">
        <v>1</v>
      </c>
      <c r="AP933">
        <v>1</v>
      </c>
      <c r="AQ933">
        <v>0</v>
      </c>
      <c r="AR933">
        <v>0</v>
      </c>
      <c r="AS933" t="s">
        <v>719</v>
      </c>
      <c r="AT933">
        <v>107</v>
      </c>
      <c r="AU933" t="s">
        <v>744</v>
      </c>
      <c r="AV933">
        <v>1</v>
      </c>
      <c r="AW933">
        <v>2</v>
      </c>
      <c r="AX933">
        <v>28927849</v>
      </c>
      <c r="AY933">
        <v>1</v>
      </c>
      <c r="AZ933">
        <v>0</v>
      </c>
      <c r="BA933">
        <v>947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0</v>
      </c>
      <c r="BP933">
        <v>0</v>
      </c>
      <c r="BQ933">
        <v>0</v>
      </c>
      <c r="BR933">
        <v>0</v>
      </c>
      <c r="BS933">
        <v>0</v>
      </c>
      <c r="BT933">
        <v>0</v>
      </c>
      <c r="BU933">
        <v>0</v>
      </c>
      <c r="BV933">
        <v>0</v>
      </c>
      <c r="BW933">
        <v>0</v>
      </c>
      <c r="CX933">
        <f>Y933*Source!I176</f>
        <v>25.680000000000003</v>
      </c>
      <c r="CY933">
        <f>AD933</f>
        <v>8.2899999999999991</v>
      </c>
      <c r="CZ933">
        <f>AH933</f>
        <v>8.2899999999999991</v>
      </c>
      <c r="DA933">
        <f>AL933</f>
        <v>1</v>
      </c>
      <c r="DB933">
        <v>0</v>
      </c>
    </row>
    <row r="934" spans="1:106" x14ac:dyDescent="0.2">
      <c r="A934">
        <f>ROW(Source!A176)</f>
        <v>176</v>
      </c>
      <c r="B934">
        <v>28925307</v>
      </c>
      <c r="C934">
        <v>28927848</v>
      </c>
      <c r="D934">
        <v>28419515</v>
      </c>
      <c r="E934">
        <v>1</v>
      </c>
      <c r="F934">
        <v>1</v>
      </c>
      <c r="G934">
        <v>1</v>
      </c>
      <c r="H934">
        <v>1</v>
      </c>
      <c r="I934" t="s">
        <v>361</v>
      </c>
      <c r="J934" t="s">
        <v>719</v>
      </c>
      <c r="K934" t="s">
        <v>362</v>
      </c>
      <c r="L934">
        <v>1191</v>
      </c>
      <c r="N934">
        <v>1013</v>
      </c>
      <c r="O934" t="s">
        <v>360</v>
      </c>
      <c r="P934" t="s">
        <v>360</v>
      </c>
      <c r="Q934">
        <v>1</v>
      </c>
      <c r="W934">
        <v>0</v>
      </c>
      <c r="X934">
        <v>-383101862</v>
      </c>
      <c r="Y934">
        <v>6.91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1</v>
      </c>
      <c r="AJ934">
        <v>1</v>
      </c>
      <c r="AK934">
        <v>1</v>
      </c>
      <c r="AL934">
        <v>1</v>
      </c>
      <c r="AN934">
        <v>0</v>
      </c>
      <c r="AO934">
        <v>1</v>
      </c>
      <c r="AP934">
        <v>0</v>
      </c>
      <c r="AQ934">
        <v>0</v>
      </c>
      <c r="AR934">
        <v>0</v>
      </c>
      <c r="AS934" t="s">
        <v>719</v>
      </c>
      <c r="AT934">
        <v>6.91</v>
      </c>
      <c r="AU934" t="s">
        <v>719</v>
      </c>
      <c r="AV934">
        <v>2</v>
      </c>
      <c r="AW934">
        <v>2</v>
      </c>
      <c r="AX934">
        <v>28927850</v>
      </c>
      <c r="AY934">
        <v>1</v>
      </c>
      <c r="AZ934">
        <v>2048</v>
      </c>
      <c r="BA934">
        <v>948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0</v>
      </c>
      <c r="BH934">
        <v>0</v>
      </c>
      <c r="BI934">
        <v>0</v>
      </c>
      <c r="BJ934">
        <v>0</v>
      </c>
      <c r="BK934">
        <v>0</v>
      </c>
      <c r="BL934">
        <v>0</v>
      </c>
      <c r="BM934">
        <v>0</v>
      </c>
      <c r="BN934">
        <v>0</v>
      </c>
      <c r="BO934">
        <v>0</v>
      </c>
      <c r="BP934">
        <v>0</v>
      </c>
      <c r="BQ934">
        <v>0</v>
      </c>
      <c r="BR934">
        <v>0</v>
      </c>
      <c r="BS934">
        <v>0</v>
      </c>
      <c r="BT934">
        <v>0</v>
      </c>
      <c r="BU934">
        <v>0</v>
      </c>
      <c r="BV934">
        <v>0</v>
      </c>
      <c r="BW934">
        <v>0</v>
      </c>
      <c r="CX934">
        <f>Y934*Source!I176</f>
        <v>1.3820000000000001</v>
      </c>
      <c r="CY934">
        <f>AD934</f>
        <v>0</v>
      </c>
      <c r="CZ934">
        <f>AH934</f>
        <v>0</v>
      </c>
      <c r="DA934">
        <f>AL934</f>
        <v>1</v>
      </c>
      <c r="DB934">
        <v>0</v>
      </c>
    </row>
    <row r="935" spans="1:106" x14ac:dyDescent="0.2">
      <c r="A935">
        <f>ROW(Source!A176)</f>
        <v>176</v>
      </c>
      <c r="B935">
        <v>28925307</v>
      </c>
      <c r="C935">
        <v>28927848</v>
      </c>
      <c r="D935">
        <v>28336597</v>
      </c>
      <c r="E935">
        <v>1</v>
      </c>
      <c r="F935">
        <v>1</v>
      </c>
      <c r="G935">
        <v>1</v>
      </c>
      <c r="H935">
        <v>2</v>
      </c>
      <c r="I935" t="s">
        <v>592</v>
      </c>
      <c r="J935" t="s">
        <v>593</v>
      </c>
      <c r="K935" t="s">
        <v>594</v>
      </c>
      <c r="L935">
        <v>1368</v>
      </c>
      <c r="N935">
        <v>1011</v>
      </c>
      <c r="O935" t="s">
        <v>366</v>
      </c>
      <c r="P935" t="s">
        <v>366</v>
      </c>
      <c r="Q935">
        <v>1</v>
      </c>
      <c r="W935">
        <v>0</v>
      </c>
      <c r="X935">
        <v>1732737796</v>
      </c>
      <c r="Y935">
        <v>1.5840000000000001</v>
      </c>
      <c r="AA935">
        <v>0</v>
      </c>
      <c r="AB935">
        <v>121.8</v>
      </c>
      <c r="AC935">
        <v>13.49</v>
      </c>
      <c r="AD935">
        <v>0</v>
      </c>
      <c r="AE935">
        <v>0</v>
      </c>
      <c r="AF935">
        <v>121.8</v>
      </c>
      <c r="AG935">
        <v>13.49</v>
      </c>
      <c r="AH935">
        <v>0</v>
      </c>
      <c r="AI935">
        <v>1</v>
      </c>
      <c r="AJ935">
        <v>1</v>
      </c>
      <c r="AK935">
        <v>1</v>
      </c>
      <c r="AL935">
        <v>1</v>
      </c>
      <c r="AN935">
        <v>0</v>
      </c>
      <c r="AO935">
        <v>1</v>
      </c>
      <c r="AP935">
        <v>1</v>
      </c>
      <c r="AQ935">
        <v>0</v>
      </c>
      <c r="AR935">
        <v>0</v>
      </c>
      <c r="AS935" t="s">
        <v>719</v>
      </c>
      <c r="AT935">
        <v>1.32</v>
      </c>
      <c r="AU935" t="s">
        <v>744</v>
      </c>
      <c r="AV935">
        <v>0</v>
      </c>
      <c r="AW935">
        <v>2</v>
      </c>
      <c r="AX935">
        <v>28927851</v>
      </c>
      <c r="AY935">
        <v>1</v>
      </c>
      <c r="AZ935">
        <v>0</v>
      </c>
      <c r="BA935">
        <v>949</v>
      </c>
      <c r="BB935">
        <v>0</v>
      </c>
      <c r="BC935">
        <v>0</v>
      </c>
      <c r="BD935">
        <v>0</v>
      </c>
      <c r="BE935">
        <v>0</v>
      </c>
      <c r="BF935">
        <v>0</v>
      </c>
      <c r="BG935">
        <v>0</v>
      </c>
      <c r="BH935">
        <v>0</v>
      </c>
      <c r="BI935">
        <v>0</v>
      </c>
      <c r="BJ935">
        <v>0</v>
      </c>
      <c r="BK935">
        <v>0</v>
      </c>
      <c r="BL935">
        <v>0</v>
      </c>
      <c r="BM935">
        <v>0</v>
      </c>
      <c r="BN935">
        <v>0</v>
      </c>
      <c r="BO935">
        <v>0</v>
      </c>
      <c r="BP935">
        <v>0</v>
      </c>
      <c r="BQ935">
        <v>0</v>
      </c>
      <c r="BR935">
        <v>0</v>
      </c>
      <c r="BS935">
        <v>0</v>
      </c>
      <c r="BT935">
        <v>0</v>
      </c>
      <c r="BU935">
        <v>0</v>
      </c>
      <c r="BV935">
        <v>0</v>
      </c>
      <c r="BW935">
        <v>0</v>
      </c>
      <c r="CX935">
        <f>Y935*Source!I176</f>
        <v>0.31680000000000003</v>
      </c>
      <c r="CY935">
        <f>AB935</f>
        <v>121.8</v>
      </c>
      <c r="CZ935">
        <f>AF935</f>
        <v>121.8</v>
      </c>
      <c r="DA935">
        <f>AJ935</f>
        <v>1</v>
      </c>
      <c r="DB935">
        <v>0</v>
      </c>
    </row>
    <row r="936" spans="1:106" x14ac:dyDescent="0.2">
      <c r="A936">
        <f>ROW(Source!A176)</f>
        <v>176</v>
      </c>
      <c r="B936">
        <v>28925307</v>
      </c>
      <c r="C936">
        <v>28927848</v>
      </c>
      <c r="D936">
        <v>28336639</v>
      </c>
      <c r="E936">
        <v>1</v>
      </c>
      <c r="F936">
        <v>1</v>
      </c>
      <c r="G936">
        <v>1</v>
      </c>
      <c r="H936">
        <v>2</v>
      </c>
      <c r="I936" t="s">
        <v>595</v>
      </c>
      <c r="J936" t="s">
        <v>596</v>
      </c>
      <c r="K936" t="s">
        <v>597</v>
      </c>
      <c r="L936">
        <v>1368</v>
      </c>
      <c r="N936">
        <v>1011</v>
      </c>
      <c r="O936" t="s">
        <v>366</v>
      </c>
      <c r="P936" t="s">
        <v>366</v>
      </c>
      <c r="Q936">
        <v>1</v>
      </c>
      <c r="W936">
        <v>0</v>
      </c>
      <c r="X936">
        <v>-1485118156</v>
      </c>
      <c r="Y936">
        <v>3.7559999999999998</v>
      </c>
      <c r="AA936">
        <v>0</v>
      </c>
      <c r="AB936">
        <v>199.09</v>
      </c>
      <c r="AC936">
        <v>12.63</v>
      </c>
      <c r="AD936">
        <v>0</v>
      </c>
      <c r="AE936">
        <v>0</v>
      </c>
      <c r="AF936">
        <v>199.09</v>
      </c>
      <c r="AG936">
        <v>12.63</v>
      </c>
      <c r="AH936">
        <v>0</v>
      </c>
      <c r="AI936">
        <v>1</v>
      </c>
      <c r="AJ936">
        <v>1</v>
      </c>
      <c r="AK936">
        <v>1</v>
      </c>
      <c r="AL936">
        <v>1</v>
      </c>
      <c r="AN936">
        <v>0</v>
      </c>
      <c r="AO936">
        <v>1</v>
      </c>
      <c r="AP936">
        <v>1</v>
      </c>
      <c r="AQ936">
        <v>0</v>
      </c>
      <c r="AR936">
        <v>0</v>
      </c>
      <c r="AS936" t="s">
        <v>719</v>
      </c>
      <c r="AT936">
        <v>3.13</v>
      </c>
      <c r="AU936" t="s">
        <v>744</v>
      </c>
      <c r="AV936">
        <v>0</v>
      </c>
      <c r="AW936">
        <v>2</v>
      </c>
      <c r="AX936">
        <v>28927852</v>
      </c>
      <c r="AY936">
        <v>1</v>
      </c>
      <c r="AZ936">
        <v>0</v>
      </c>
      <c r="BA936">
        <v>950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0</v>
      </c>
      <c r="BI936">
        <v>0</v>
      </c>
      <c r="BJ936">
        <v>0</v>
      </c>
      <c r="BK936">
        <v>0</v>
      </c>
      <c r="BL936">
        <v>0</v>
      </c>
      <c r="BM936">
        <v>0</v>
      </c>
      <c r="BN936">
        <v>0</v>
      </c>
      <c r="BO936">
        <v>0</v>
      </c>
      <c r="BP936">
        <v>0</v>
      </c>
      <c r="BQ936">
        <v>0</v>
      </c>
      <c r="BR936">
        <v>0</v>
      </c>
      <c r="BS936">
        <v>0</v>
      </c>
      <c r="BT936">
        <v>0</v>
      </c>
      <c r="BU936">
        <v>0</v>
      </c>
      <c r="BV936">
        <v>0</v>
      </c>
      <c r="BW936">
        <v>0</v>
      </c>
      <c r="CX936">
        <f>Y936*Source!I176</f>
        <v>0.75119999999999998</v>
      </c>
      <c r="CY936">
        <f>AB936</f>
        <v>199.09</v>
      </c>
      <c r="CZ936">
        <f>AF936</f>
        <v>199.09</v>
      </c>
      <c r="DA936">
        <f>AJ936</f>
        <v>1</v>
      </c>
      <c r="DB936">
        <v>0</v>
      </c>
    </row>
    <row r="937" spans="1:106" x14ac:dyDescent="0.2">
      <c r="A937">
        <f>ROW(Source!A176)</f>
        <v>176</v>
      </c>
      <c r="B937">
        <v>28925307</v>
      </c>
      <c r="C937">
        <v>28927848</v>
      </c>
      <c r="D937">
        <v>28337419</v>
      </c>
      <c r="E937">
        <v>1</v>
      </c>
      <c r="F937">
        <v>1</v>
      </c>
      <c r="G937">
        <v>1</v>
      </c>
      <c r="H937">
        <v>2</v>
      </c>
      <c r="I937" t="s">
        <v>598</v>
      </c>
      <c r="J937" t="s">
        <v>599</v>
      </c>
      <c r="K937" t="s">
        <v>600</v>
      </c>
      <c r="L937">
        <v>1368</v>
      </c>
      <c r="N937">
        <v>1011</v>
      </c>
      <c r="O937" t="s">
        <v>366</v>
      </c>
      <c r="P937" t="s">
        <v>366</v>
      </c>
      <c r="Q937">
        <v>1</v>
      </c>
      <c r="W937">
        <v>0</v>
      </c>
      <c r="X937">
        <v>396662833</v>
      </c>
      <c r="Y937">
        <v>3.3719999999999999</v>
      </c>
      <c r="AA937">
        <v>0</v>
      </c>
      <c r="AB937">
        <v>16.64</v>
      </c>
      <c r="AC937">
        <v>0</v>
      </c>
      <c r="AD937">
        <v>0</v>
      </c>
      <c r="AE937">
        <v>0</v>
      </c>
      <c r="AF937">
        <v>16.64</v>
      </c>
      <c r="AG937">
        <v>0</v>
      </c>
      <c r="AH937">
        <v>0</v>
      </c>
      <c r="AI937">
        <v>1</v>
      </c>
      <c r="AJ937">
        <v>1</v>
      </c>
      <c r="AK937">
        <v>1</v>
      </c>
      <c r="AL937">
        <v>1</v>
      </c>
      <c r="AN937">
        <v>0</v>
      </c>
      <c r="AO937">
        <v>1</v>
      </c>
      <c r="AP937">
        <v>1</v>
      </c>
      <c r="AQ937">
        <v>0</v>
      </c>
      <c r="AR937">
        <v>0</v>
      </c>
      <c r="AS937" t="s">
        <v>719</v>
      </c>
      <c r="AT937">
        <v>2.81</v>
      </c>
      <c r="AU937" t="s">
        <v>744</v>
      </c>
      <c r="AV937">
        <v>0</v>
      </c>
      <c r="AW937">
        <v>2</v>
      </c>
      <c r="AX937">
        <v>28927853</v>
      </c>
      <c r="AY937">
        <v>1</v>
      </c>
      <c r="AZ937">
        <v>0</v>
      </c>
      <c r="BA937">
        <v>951</v>
      </c>
      <c r="BB937">
        <v>0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0</v>
      </c>
      <c r="BI937">
        <v>0</v>
      </c>
      <c r="BJ937">
        <v>0</v>
      </c>
      <c r="BK937">
        <v>0</v>
      </c>
      <c r="BL937">
        <v>0</v>
      </c>
      <c r="BM937">
        <v>0</v>
      </c>
      <c r="BN937">
        <v>0</v>
      </c>
      <c r="BO937">
        <v>0</v>
      </c>
      <c r="BP937">
        <v>0</v>
      </c>
      <c r="BQ937">
        <v>0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CX937">
        <f>Y937*Source!I176</f>
        <v>0.6744</v>
      </c>
      <c r="CY937">
        <f>AB937</f>
        <v>16.64</v>
      </c>
      <c r="CZ937">
        <f>AF937</f>
        <v>16.64</v>
      </c>
      <c r="DA937">
        <f>AJ937</f>
        <v>1</v>
      </c>
      <c r="DB937">
        <v>0</v>
      </c>
    </row>
    <row r="938" spans="1:106" x14ac:dyDescent="0.2">
      <c r="A938">
        <f>ROW(Source!A176)</f>
        <v>176</v>
      </c>
      <c r="B938">
        <v>28925307</v>
      </c>
      <c r="C938">
        <v>28927848</v>
      </c>
      <c r="D938">
        <v>28337434</v>
      </c>
      <c r="E938">
        <v>1</v>
      </c>
      <c r="F938">
        <v>1</v>
      </c>
      <c r="G938">
        <v>1</v>
      </c>
      <c r="H938">
        <v>2</v>
      </c>
      <c r="I938" t="s">
        <v>601</v>
      </c>
      <c r="J938" t="s">
        <v>602</v>
      </c>
      <c r="K938" t="s">
        <v>603</v>
      </c>
      <c r="L938">
        <v>1368</v>
      </c>
      <c r="N938">
        <v>1011</v>
      </c>
      <c r="O938" t="s">
        <v>366</v>
      </c>
      <c r="P938" t="s">
        <v>366</v>
      </c>
      <c r="Q938">
        <v>1</v>
      </c>
      <c r="W938">
        <v>0</v>
      </c>
      <c r="X938">
        <v>-1899089314</v>
      </c>
      <c r="Y938">
        <v>1.476</v>
      </c>
      <c r="AA938">
        <v>0</v>
      </c>
      <c r="AB938">
        <v>486.31</v>
      </c>
      <c r="AC938">
        <v>20.260000000000002</v>
      </c>
      <c r="AD938">
        <v>0</v>
      </c>
      <c r="AE938">
        <v>0</v>
      </c>
      <c r="AF938">
        <v>486.31</v>
      </c>
      <c r="AG938">
        <v>20.260000000000002</v>
      </c>
      <c r="AH938">
        <v>0</v>
      </c>
      <c r="AI938">
        <v>1</v>
      </c>
      <c r="AJ938">
        <v>1</v>
      </c>
      <c r="AK938">
        <v>1</v>
      </c>
      <c r="AL938">
        <v>1</v>
      </c>
      <c r="AN938">
        <v>0</v>
      </c>
      <c r="AO938">
        <v>1</v>
      </c>
      <c r="AP938">
        <v>1</v>
      </c>
      <c r="AQ938">
        <v>0</v>
      </c>
      <c r="AR938">
        <v>0</v>
      </c>
      <c r="AS938" t="s">
        <v>719</v>
      </c>
      <c r="AT938">
        <v>1.23</v>
      </c>
      <c r="AU938" t="s">
        <v>744</v>
      </c>
      <c r="AV938">
        <v>0</v>
      </c>
      <c r="AW938">
        <v>2</v>
      </c>
      <c r="AX938">
        <v>28927854</v>
      </c>
      <c r="AY938">
        <v>1</v>
      </c>
      <c r="AZ938">
        <v>0</v>
      </c>
      <c r="BA938">
        <v>952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0</v>
      </c>
      <c r="BI938">
        <v>0</v>
      </c>
      <c r="BJ938">
        <v>0</v>
      </c>
      <c r="BK938">
        <v>0</v>
      </c>
      <c r="BL938">
        <v>0</v>
      </c>
      <c r="BM938">
        <v>0</v>
      </c>
      <c r="BN938">
        <v>0</v>
      </c>
      <c r="BO938">
        <v>0</v>
      </c>
      <c r="BP938">
        <v>0</v>
      </c>
      <c r="BQ938">
        <v>0</v>
      </c>
      <c r="BR938">
        <v>0</v>
      </c>
      <c r="BS938">
        <v>0</v>
      </c>
      <c r="BT938">
        <v>0</v>
      </c>
      <c r="BU938">
        <v>0</v>
      </c>
      <c r="BV938">
        <v>0</v>
      </c>
      <c r="BW938">
        <v>0</v>
      </c>
      <c r="CX938">
        <f>Y938*Source!I176</f>
        <v>0.29520000000000002</v>
      </c>
      <c r="CY938">
        <f>AB938</f>
        <v>486.31</v>
      </c>
      <c r="CZ938">
        <f>AF938</f>
        <v>486.31</v>
      </c>
      <c r="DA938">
        <f>AJ938</f>
        <v>1</v>
      </c>
      <c r="DB938">
        <v>0</v>
      </c>
    </row>
    <row r="939" spans="1:106" x14ac:dyDescent="0.2">
      <c r="A939">
        <f>ROW(Source!A176)</f>
        <v>176</v>
      </c>
      <c r="B939">
        <v>28925307</v>
      </c>
      <c r="C939">
        <v>28927848</v>
      </c>
      <c r="D939">
        <v>28338136</v>
      </c>
      <c r="E939">
        <v>1</v>
      </c>
      <c r="F939">
        <v>1</v>
      </c>
      <c r="G939">
        <v>1</v>
      </c>
      <c r="H939">
        <v>2</v>
      </c>
      <c r="I939" t="s">
        <v>401</v>
      </c>
      <c r="J939" t="s">
        <v>402</v>
      </c>
      <c r="K939" t="s">
        <v>403</v>
      </c>
      <c r="L939">
        <v>1368</v>
      </c>
      <c r="N939">
        <v>1011</v>
      </c>
      <c r="O939" t="s">
        <v>366</v>
      </c>
      <c r="P939" t="s">
        <v>366</v>
      </c>
      <c r="Q939">
        <v>1</v>
      </c>
      <c r="W939">
        <v>0</v>
      </c>
      <c r="X939">
        <v>-1277097320</v>
      </c>
      <c r="Y939">
        <v>25.68</v>
      </c>
      <c r="AA939">
        <v>0</v>
      </c>
      <c r="AB939">
        <v>8.68</v>
      </c>
      <c r="AC939">
        <v>0</v>
      </c>
      <c r="AD939">
        <v>0</v>
      </c>
      <c r="AE939">
        <v>0</v>
      </c>
      <c r="AF939">
        <v>8.68</v>
      </c>
      <c r="AG939">
        <v>0</v>
      </c>
      <c r="AH939">
        <v>0</v>
      </c>
      <c r="AI939">
        <v>1</v>
      </c>
      <c r="AJ939">
        <v>1</v>
      </c>
      <c r="AK939">
        <v>1</v>
      </c>
      <c r="AL939">
        <v>1</v>
      </c>
      <c r="AN939">
        <v>0</v>
      </c>
      <c r="AO939">
        <v>1</v>
      </c>
      <c r="AP939">
        <v>1</v>
      </c>
      <c r="AQ939">
        <v>0</v>
      </c>
      <c r="AR939">
        <v>0</v>
      </c>
      <c r="AS939" t="s">
        <v>719</v>
      </c>
      <c r="AT939">
        <v>21.4</v>
      </c>
      <c r="AU939" t="s">
        <v>744</v>
      </c>
      <c r="AV939">
        <v>0</v>
      </c>
      <c r="AW939">
        <v>2</v>
      </c>
      <c r="AX939">
        <v>28927855</v>
      </c>
      <c r="AY939">
        <v>1</v>
      </c>
      <c r="AZ939">
        <v>0</v>
      </c>
      <c r="BA939">
        <v>953</v>
      </c>
      <c r="BB939">
        <v>0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0</v>
      </c>
      <c r="BI939">
        <v>0</v>
      </c>
      <c r="BJ939">
        <v>0</v>
      </c>
      <c r="BK939">
        <v>0</v>
      </c>
      <c r="BL939">
        <v>0</v>
      </c>
      <c r="BM939">
        <v>0</v>
      </c>
      <c r="BN939">
        <v>0</v>
      </c>
      <c r="BO939">
        <v>0</v>
      </c>
      <c r="BP939">
        <v>0</v>
      </c>
      <c r="BQ939">
        <v>0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CX939">
        <f>Y939*Source!I176</f>
        <v>5.1360000000000001</v>
      </c>
      <c r="CY939">
        <f>AB939</f>
        <v>8.68</v>
      </c>
      <c r="CZ939">
        <f>AF939</f>
        <v>8.68</v>
      </c>
      <c r="DA939">
        <f>AJ939</f>
        <v>1</v>
      </c>
      <c r="DB939">
        <v>0</v>
      </c>
    </row>
    <row r="940" spans="1:106" x14ac:dyDescent="0.2">
      <c r="A940">
        <f>ROW(Source!A176)</f>
        <v>176</v>
      </c>
      <c r="B940">
        <v>28925307</v>
      </c>
      <c r="C940">
        <v>28927848</v>
      </c>
      <c r="D940">
        <v>28254714</v>
      </c>
      <c r="E940">
        <v>1</v>
      </c>
      <c r="F940">
        <v>1</v>
      </c>
      <c r="G940">
        <v>1</v>
      </c>
      <c r="H940">
        <v>3</v>
      </c>
      <c r="I940" t="s">
        <v>604</v>
      </c>
      <c r="J940" t="s">
        <v>605</v>
      </c>
      <c r="K940" t="s">
        <v>606</v>
      </c>
      <c r="L940">
        <v>1348</v>
      </c>
      <c r="N940">
        <v>1009</v>
      </c>
      <c r="O940" t="s">
        <v>61</v>
      </c>
      <c r="P940" t="s">
        <v>61</v>
      </c>
      <c r="Q940">
        <v>1000</v>
      </c>
      <c r="W940">
        <v>0</v>
      </c>
      <c r="X940">
        <v>-1681888834</v>
      </c>
      <c r="Y940">
        <v>1.3299999999999999E-2</v>
      </c>
      <c r="AA940">
        <v>11103.25</v>
      </c>
      <c r="AB940">
        <v>0</v>
      </c>
      <c r="AC940">
        <v>0</v>
      </c>
      <c r="AD940">
        <v>0</v>
      </c>
      <c r="AE940">
        <v>11103.25</v>
      </c>
      <c r="AF940">
        <v>0</v>
      </c>
      <c r="AG940">
        <v>0</v>
      </c>
      <c r="AH940">
        <v>0</v>
      </c>
      <c r="AI940">
        <v>1</v>
      </c>
      <c r="AJ940">
        <v>1</v>
      </c>
      <c r="AK940">
        <v>1</v>
      </c>
      <c r="AL940">
        <v>1</v>
      </c>
      <c r="AN940">
        <v>0</v>
      </c>
      <c r="AO940">
        <v>1</v>
      </c>
      <c r="AP940">
        <v>0</v>
      </c>
      <c r="AQ940">
        <v>0</v>
      </c>
      <c r="AR940">
        <v>0</v>
      </c>
      <c r="AS940" t="s">
        <v>719</v>
      </c>
      <c r="AT940">
        <v>1.3299999999999999E-2</v>
      </c>
      <c r="AU940" t="s">
        <v>719</v>
      </c>
      <c r="AV940">
        <v>0</v>
      </c>
      <c r="AW940">
        <v>2</v>
      </c>
      <c r="AX940">
        <v>28927856</v>
      </c>
      <c r="AY940">
        <v>1</v>
      </c>
      <c r="AZ940">
        <v>0</v>
      </c>
      <c r="BA940">
        <v>954</v>
      </c>
      <c r="BB940">
        <v>0</v>
      </c>
      <c r="BC940">
        <v>0</v>
      </c>
      <c r="BD940">
        <v>0</v>
      </c>
      <c r="BE940">
        <v>0</v>
      </c>
      <c r="BF940">
        <v>0</v>
      </c>
      <c r="BG940">
        <v>0</v>
      </c>
      <c r="BH940">
        <v>0</v>
      </c>
      <c r="BI940">
        <v>0</v>
      </c>
      <c r="BJ940">
        <v>0</v>
      </c>
      <c r="BK940">
        <v>0</v>
      </c>
      <c r="BL940">
        <v>0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0</v>
      </c>
      <c r="BT940">
        <v>0</v>
      </c>
      <c r="BU940">
        <v>0</v>
      </c>
      <c r="BV940">
        <v>0</v>
      </c>
      <c r="BW940">
        <v>0</v>
      </c>
      <c r="CX940">
        <f>Y940*Source!I176</f>
        <v>2.66E-3</v>
      </c>
      <c r="CY940">
        <f>AA940</f>
        <v>11103.25</v>
      </c>
      <c r="CZ940">
        <f>AE940</f>
        <v>11103.25</v>
      </c>
      <c r="DA940">
        <f>AI940</f>
        <v>1</v>
      </c>
      <c r="DB940">
        <v>0</v>
      </c>
    </row>
    <row r="941" spans="1:106" x14ac:dyDescent="0.2">
      <c r="A941">
        <f>ROW(Source!A176)</f>
        <v>176</v>
      </c>
      <c r="B941">
        <v>28925307</v>
      </c>
      <c r="C941">
        <v>28927848</v>
      </c>
      <c r="D941">
        <v>28247531</v>
      </c>
      <c r="E941">
        <v>21</v>
      </c>
      <c r="F941">
        <v>1</v>
      </c>
      <c r="G941">
        <v>1</v>
      </c>
      <c r="H941">
        <v>3</v>
      </c>
      <c r="I941" t="s">
        <v>533</v>
      </c>
      <c r="J941" t="s">
        <v>719</v>
      </c>
      <c r="K941" t="s">
        <v>534</v>
      </c>
      <c r="L941">
        <v>1374</v>
      </c>
      <c r="N941">
        <v>1013</v>
      </c>
      <c r="O941" t="s">
        <v>535</v>
      </c>
      <c r="P941" t="s">
        <v>535</v>
      </c>
      <c r="Q941">
        <v>1</v>
      </c>
      <c r="W941">
        <v>0</v>
      </c>
      <c r="X941">
        <v>-1731369543</v>
      </c>
      <c r="Y941">
        <v>17.739999999999998</v>
      </c>
      <c r="AA941">
        <v>1</v>
      </c>
      <c r="AB941">
        <v>0</v>
      </c>
      <c r="AC941">
        <v>0</v>
      </c>
      <c r="AD941">
        <v>0</v>
      </c>
      <c r="AE941">
        <v>1</v>
      </c>
      <c r="AF941">
        <v>0</v>
      </c>
      <c r="AG941">
        <v>0</v>
      </c>
      <c r="AH941">
        <v>0</v>
      </c>
      <c r="AI941">
        <v>1</v>
      </c>
      <c r="AJ941">
        <v>1</v>
      </c>
      <c r="AK941">
        <v>1</v>
      </c>
      <c r="AL941">
        <v>1</v>
      </c>
      <c r="AN941">
        <v>0</v>
      </c>
      <c r="AO941">
        <v>1</v>
      </c>
      <c r="AP941">
        <v>0</v>
      </c>
      <c r="AQ941">
        <v>0</v>
      </c>
      <c r="AR941">
        <v>0</v>
      </c>
      <c r="AS941" t="s">
        <v>719</v>
      </c>
      <c r="AT941">
        <v>17.739999999999998</v>
      </c>
      <c r="AU941" t="s">
        <v>719</v>
      </c>
      <c r="AV941">
        <v>0</v>
      </c>
      <c r="AW941">
        <v>2</v>
      </c>
      <c r="AX941">
        <v>28927857</v>
      </c>
      <c r="AY941">
        <v>1</v>
      </c>
      <c r="AZ941">
        <v>0</v>
      </c>
      <c r="BA941">
        <v>955</v>
      </c>
      <c r="BB941">
        <v>0</v>
      </c>
      <c r="BC941">
        <v>0</v>
      </c>
      <c r="BD941">
        <v>0</v>
      </c>
      <c r="BE941">
        <v>0</v>
      </c>
      <c r="BF941">
        <v>0</v>
      </c>
      <c r="BG941">
        <v>0</v>
      </c>
      <c r="BH941">
        <v>0</v>
      </c>
      <c r="BI941">
        <v>0</v>
      </c>
      <c r="BJ941">
        <v>0</v>
      </c>
      <c r="BK941">
        <v>0</v>
      </c>
      <c r="BL941">
        <v>0</v>
      </c>
      <c r="BM941">
        <v>0</v>
      </c>
      <c r="BN941">
        <v>0</v>
      </c>
      <c r="BO941">
        <v>0</v>
      </c>
      <c r="BP941">
        <v>0</v>
      </c>
      <c r="BQ941">
        <v>0</v>
      </c>
      <c r="BR941">
        <v>0</v>
      </c>
      <c r="BS941">
        <v>0</v>
      </c>
      <c r="BT941">
        <v>0</v>
      </c>
      <c r="BU941">
        <v>0</v>
      </c>
      <c r="BV941">
        <v>0</v>
      </c>
      <c r="BW941">
        <v>0</v>
      </c>
      <c r="CX941">
        <f>Y941*Source!I176</f>
        <v>3.548</v>
      </c>
      <c r="CY941">
        <f>AA941</f>
        <v>1</v>
      </c>
      <c r="CZ941">
        <f>AE941</f>
        <v>1</v>
      </c>
      <c r="DA941">
        <f>AI941</f>
        <v>1</v>
      </c>
      <c r="DB941">
        <v>0</v>
      </c>
    </row>
    <row r="942" spans="1:106" x14ac:dyDescent="0.2">
      <c r="A942">
        <f>ROW(Source!A177)</f>
        <v>177</v>
      </c>
      <c r="B942">
        <v>28925308</v>
      </c>
      <c r="C942">
        <v>28927848</v>
      </c>
      <c r="D942">
        <v>28424803</v>
      </c>
      <c r="E942">
        <v>1</v>
      </c>
      <c r="F942">
        <v>1</v>
      </c>
      <c r="G942">
        <v>1</v>
      </c>
      <c r="H942">
        <v>1</v>
      </c>
      <c r="I942" t="s">
        <v>373</v>
      </c>
      <c r="J942" t="s">
        <v>719</v>
      </c>
      <c r="K942" t="s">
        <v>374</v>
      </c>
      <c r="L942">
        <v>1191</v>
      </c>
      <c r="N942">
        <v>1013</v>
      </c>
      <c r="O942" t="s">
        <v>360</v>
      </c>
      <c r="P942" t="s">
        <v>360</v>
      </c>
      <c r="Q942">
        <v>1</v>
      </c>
      <c r="W942">
        <v>0</v>
      </c>
      <c r="X942">
        <v>2010026284</v>
      </c>
      <c r="Y942">
        <v>128.4</v>
      </c>
      <c r="AA942">
        <v>0</v>
      </c>
      <c r="AB942">
        <v>0</v>
      </c>
      <c r="AC942">
        <v>0</v>
      </c>
      <c r="AD942">
        <v>153.86000000000001</v>
      </c>
      <c r="AE942">
        <v>0</v>
      </c>
      <c r="AF942">
        <v>0</v>
      </c>
      <c r="AG942">
        <v>0</v>
      </c>
      <c r="AH942">
        <v>8.2899999999999991</v>
      </c>
      <c r="AI942">
        <v>1</v>
      </c>
      <c r="AJ942">
        <v>1</v>
      </c>
      <c r="AK942">
        <v>1</v>
      </c>
      <c r="AL942">
        <v>18.559999999999999</v>
      </c>
      <c r="AN942">
        <v>0</v>
      </c>
      <c r="AO942">
        <v>1</v>
      </c>
      <c r="AP942">
        <v>1</v>
      </c>
      <c r="AQ942">
        <v>0</v>
      </c>
      <c r="AR942">
        <v>0</v>
      </c>
      <c r="AS942" t="s">
        <v>719</v>
      </c>
      <c r="AT942">
        <v>107</v>
      </c>
      <c r="AU942" t="s">
        <v>744</v>
      </c>
      <c r="AV942">
        <v>1</v>
      </c>
      <c r="AW942">
        <v>2</v>
      </c>
      <c r="AX942">
        <v>28927849</v>
      </c>
      <c r="AY942">
        <v>1</v>
      </c>
      <c r="AZ942">
        <v>0</v>
      </c>
      <c r="BA942">
        <v>956</v>
      </c>
      <c r="BB942">
        <v>0</v>
      </c>
      <c r="BC942">
        <v>0</v>
      </c>
      <c r="BD942">
        <v>0</v>
      </c>
      <c r="BE942">
        <v>0</v>
      </c>
      <c r="BF942">
        <v>0</v>
      </c>
      <c r="BG942">
        <v>0</v>
      </c>
      <c r="BH942">
        <v>0</v>
      </c>
      <c r="BI942">
        <v>0</v>
      </c>
      <c r="BJ942">
        <v>0</v>
      </c>
      <c r="BK942">
        <v>0</v>
      </c>
      <c r="BL942">
        <v>0</v>
      </c>
      <c r="BM942">
        <v>0</v>
      </c>
      <c r="BN942">
        <v>0</v>
      </c>
      <c r="BO942">
        <v>0</v>
      </c>
      <c r="BP942">
        <v>0</v>
      </c>
      <c r="BQ942">
        <v>0</v>
      </c>
      <c r="BR942">
        <v>0</v>
      </c>
      <c r="BS942">
        <v>0</v>
      </c>
      <c r="BT942">
        <v>0</v>
      </c>
      <c r="BU942">
        <v>0</v>
      </c>
      <c r="BV942">
        <v>0</v>
      </c>
      <c r="BW942">
        <v>0</v>
      </c>
      <c r="CX942">
        <f>Y942*Source!I177</f>
        <v>25.680000000000003</v>
      </c>
      <c r="CY942">
        <f>AD942</f>
        <v>153.86000000000001</v>
      </c>
      <c r="CZ942">
        <f>AH942</f>
        <v>8.2899999999999991</v>
      </c>
      <c r="DA942">
        <f>AL942</f>
        <v>18.559999999999999</v>
      </c>
      <c r="DB942">
        <v>0</v>
      </c>
    </row>
    <row r="943" spans="1:106" x14ac:dyDescent="0.2">
      <c r="A943">
        <f>ROW(Source!A177)</f>
        <v>177</v>
      </c>
      <c r="B943">
        <v>28925308</v>
      </c>
      <c r="C943">
        <v>28927848</v>
      </c>
      <c r="D943">
        <v>28419515</v>
      </c>
      <c r="E943">
        <v>1</v>
      </c>
      <c r="F943">
        <v>1</v>
      </c>
      <c r="G943">
        <v>1</v>
      </c>
      <c r="H943">
        <v>1</v>
      </c>
      <c r="I943" t="s">
        <v>361</v>
      </c>
      <c r="J943" t="s">
        <v>719</v>
      </c>
      <c r="K943" t="s">
        <v>362</v>
      </c>
      <c r="L943">
        <v>1191</v>
      </c>
      <c r="N943">
        <v>1013</v>
      </c>
      <c r="O943" t="s">
        <v>360</v>
      </c>
      <c r="P943" t="s">
        <v>360</v>
      </c>
      <c r="Q943">
        <v>1</v>
      </c>
      <c r="W943">
        <v>0</v>
      </c>
      <c r="X943">
        <v>-383101862</v>
      </c>
      <c r="Y943">
        <v>6.91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1</v>
      </c>
      <c r="AJ943">
        <v>1</v>
      </c>
      <c r="AK943">
        <v>18.559999999999999</v>
      </c>
      <c r="AL943">
        <v>1</v>
      </c>
      <c r="AN943">
        <v>0</v>
      </c>
      <c r="AO943">
        <v>1</v>
      </c>
      <c r="AP943">
        <v>0</v>
      </c>
      <c r="AQ943">
        <v>0</v>
      </c>
      <c r="AR943">
        <v>0</v>
      </c>
      <c r="AS943" t="s">
        <v>719</v>
      </c>
      <c r="AT943">
        <v>6.91</v>
      </c>
      <c r="AU943" t="s">
        <v>719</v>
      </c>
      <c r="AV943">
        <v>2</v>
      </c>
      <c r="AW943">
        <v>2</v>
      </c>
      <c r="AX943">
        <v>28927850</v>
      </c>
      <c r="AY943">
        <v>1</v>
      </c>
      <c r="AZ943">
        <v>2048</v>
      </c>
      <c r="BA943">
        <v>957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0</v>
      </c>
      <c r="BH943">
        <v>0</v>
      </c>
      <c r="BI943">
        <v>0</v>
      </c>
      <c r="BJ943">
        <v>0</v>
      </c>
      <c r="BK943">
        <v>0</v>
      </c>
      <c r="BL943">
        <v>0</v>
      </c>
      <c r="BM943">
        <v>0</v>
      </c>
      <c r="BN943">
        <v>0</v>
      </c>
      <c r="BO943">
        <v>0</v>
      </c>
      <c r="BP943">
        <v>0</v>
      </c>
      <c r="BQ943">
        <v>0</v>
      </c>
      <c r="BR943">
        <v>0</v>
      </c>
      <c r="BS943">
        <v>0</v>
      </c>
      <c r="BT943">
        <v>0</v>
      </c>
      <c r="BU943">
        <v>0</v>
      </c>
      <c r="BV943">
        <v>0</v>
      </c>
      <c r="BW943">
        <v>0</v>
      </c>
      <c r="CX943">
        <f>Y943*Source!I177</f>
        <v>1.3820000000000001</v>
      </c>
      <c r="CY943">
        <f>AD943</f>
        <v>0</v>
      </c>
      <c r="CZ943">
        <f>AH943</f>
        <v>0</v>
      </c>
      <c r="DA943">
        <f>AL943</f>
        <v>1</v>
      </c>
      <c r="DB943">
        <v>0</v>
      </c>
    </row>
    <row r="944" spans="1:106" x14ac:dyDescent="0.2">
      <c r="A944">
        <f>ROW(Source!A177)</f>
        <v>177</v>
      </c>
      <c r="B944">
        <v>28925308</v>
      </c>
      <c r="C944">
        <v>28927848</v>
      </c>
      <c r="D944">
        <v>28336597</v>
      </c>
      <c r="E944">
        <v>1</v>
      </c>
      <c r="F944">
        <v>1</v>
      </c>
      <c r="G944">
        <v>1</v>
      </c>
      <c r="H944">
        <v>2</v>
      </c>
      <c r="I944" t="s">
        <v>592</v>
      </c>
      <c r="J944" t="s">
        <v>593</v>
      </c>
      <c r="K944" t="s">
        <v>594</v>
      </c>
      <c r="L944">
        <v>1368</v>
      </c>
      <c r="N944">
        <v>1011</v>
      </c>
      <c r="O944" t="s">
        <v>366</v>
      </c>
      <c r="P944" t="s">
        <v>366</v>
      </c>
      <c r="Q944">
        <v>1</v>
      </c>
      <c r="W944">
        <v>0</v>
      </c>
      <c r="X944">
        <v>1732737796</v>
      </c>
      <c r="Y944">
        <v>1.5840000000000001</v>
      </c>
      <c r="AA944">
        <v>0</v>
      </c>
      <c r="AB944">
        <v>937.86</v>
      </c>
      <c r="AC944">
        <v>250.37</v>
      </c>
      <c r="AD944">
        <v>0</v>
      </c>
      <c r="AE944">
        <v>0</v>
      </c>
      <c r="AF944">
        <v>121.8</v>
      </c>
      <c r="AG944">
        <v>13.49</v>
      </c>
      <c r="AH944">
        <v>0</v>
      </c>
      <c r="AI944">
        <v>1</v>
      </c>
      <c r="AJ944">
        <v>7.7</v>
      </c>
      <c r="AK944">
        <v>18.559999999999999</v>
      </c>
      <c r="AL944">
        <v>1</v>
      </c>
      <c r="AN944">
        <v>0</v>
      </c>
      <c r="AO944">
        <v>1</v>
      </c>
      <c r="AP944">
        <v>1</v>
      </c>
      <c r="AQ944">
        <v>0</v>
      </c>
      <c r="AR944">
        <v>0</v>
      </c>
      <c r="AS944" t="s">
        <v>719</v>
      </c>
      <c r="AT944">
        <v>1.32</v>
      </c>
      <c r="AU944" t="s">
        <v>744</v>
      </c>
      <c r="AV944">
        <v>0</v>
      </c>
      <c r="AW944">
        <v>2</v>
      </c>
      <c r="AX944">
        <v>28927851</v>
      </c>
      <c r="AY944">
        <v>1</v>
      </c>
      <c r="AZ944">
        <v>0</v>
      </c>
      <c r="BA944">
        <v>958</v>
      </c>
      <c r="BB944">
        <v>0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0</v>
      </c>
      <c r="BI944">
        <v>0</v>
      </c>
      <c r="BJ944">
        <v>0</v>
      </c>
      <c r="BK944">
        <v>0</v>
      </c>
      <c r="BL944">
        <v>0</v>
      </c>
      <c r="BM944">
        <v>0</v>
      </c>
      <c r="BN944">
        <v>0</v>
      </c>
      <c r="BO944">
        <v>0</v>
      </c>
      <c r="BP944">
        <v>0</v>
      </c>
      <c r="BQ944">
        <v>0</v>
      </c>
      <c r="BR944">
        <v>0</v>
      </c>
      <c r="BS944">
        <v>0</v>
      </c>
      <c r="BT944">
        <v>0</v>
      </c>
      <c r="BU944">
        <v>0</v>
      </c>
      <c r="BV944">
        <v>0</v>
      </c>
      <c r="BW944">
        <v>0</v>
      </c>
      <c r="CX944">
        <f>Y944*Source!I177</f>
        <v>0.31680000000000003</v>
      </c>
      <c r="CY944">
        <f>AB944</f>
        <v>937.86</v>
      </c>
      <c r="CZ944">
        <f>AF944</f>
        <v>121.8</v>
      </c>
      <c r="DA944">
        <f>AJ944</f>
        <v>7.7</v>
      </c>
      <c r="DB944">
        <v>0</v>
      </c>
    </row>
    <row r="945" spans="1:106" x14ac:dyDescent="0.2">
      <c r="A945">
        <f>ROW(Source!A177)</f>
        <v>177</v>
      </c>
      <c r="B945">
        <v>28925308</v>
      </c>
      <c r="C945">
        <v>28927848</v>
      </c>
      <c r="D945">
        <v>28336639</v>
      </c>
      <c r="E945">
        <v>1</v>
      </c>
      <c r="F945">
        <v>1</v>
      </c>
      <c r="G945">
        <v>1</v>
      </c>
      <c r="H945">
        <v>2</v>
      </c>
      <c r="I945" t="s">
        <v>595</v>
      </c>
      <c r="J945" t="s">
        <v>596</v>
      </c>
      <c r="K945" t="s">
        <v>597</v>
      </c>
      <c r="L945">
        <v>1368</v>
      </c>
      <c r="N945">
        <v>1011</v>
      </c>
      <c r="O945" t="s">
        <v>366</v>
      </c>
      <c r="P945" t="s">
        <v>366</v>
      </c>
      <c r="Q945">
        <v>1</v>
      </c>
      <c r="W945">
        <v>0</v>
      </c>
      <c r="X945">
        <v>-1485118156</v>
      </c>
      <c r="Y945">
        <v>3.7559999999999998</v>
      </c>
      <c r="AA945">
        <v>0</v>
      </c>
      <c r="AB945">
        <v>1532.99</v>
      </c>
      <c r="AC945">
        <v>234.41</v>
      </c>
      <c r="AD945">
        <v>0</v>
      </c>
      <c r="AE945">
        <v>0</v>
      </c>
      <c r="AF945">
        <v>199.09</v>
      </c>
      <c r="AG945">
        <v>12.63</v>
      </c>
      <c r="AH945">
        <v>0</v>
      </c>
      <c r="AI945">
        <v>1</v>
      </c>
      <c r="AJ945">
        <v>7.7</v>
      </c>
      <c r="AK945">
        <v>18.559999999999999</v>
      </c>
      <c r="AL945">
        <v>1</v>
      </c>
      <c r="AN945">
        <v>0</v>
      </c>
      <c r="AO945">
        <v>1</v>
      </c>
      <c r="AP945">
        <v>1</v>
      </c>
      <c r="AQ945">
        <v>0</v>
      </c>
      <c r="AR945">
        <v>0</v>
      </c>
      <c r="AS945" t="s">
        <v>719</v>
      </c>
      <c r="AT945">
        <v>3.13</v>
      </c>
      <c r="AU945" t="s">
        <v>744</v>
      </c>
      <c r="AV945">
        <v>0</v>
      </c>
      <c r="AW945">
        <v>2</v>
      </c>
      <c r="AX945">
        <v>28927852</v>
      </c>
      <c r="AY945">
        <v>1</v>
      </c>
      <c r="AZ945">
        <v>0</v>
      </c>
      <c r="BA945">
        <v>959</v>
      </c>
      <c r="BB945">
        <v>0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0</v>
      </c>
      <c r="BI945">
        <v>0</v>
      </c>
      <c r="BJ945">
        <v>0</v>
      </c>
      <c r="BK945">
        <v>0</v>
      </c>
      <c r="BL945">
        <v>0</v>
      </c>
      <c r="BM945">
        <v>0</v>
      </c>
      <c r="BN945">
        <v>0</v>
      </c>
      <c r="BO945">
        <v>0</v>
      </c>
      <c r="BP945">
        <v>0</v>
      </c>
      <c r="BQ945">
        <v>0</v>
      </c>
      <c r="BR945">
        <v>0</v>
      </c>
      <c r="BS945">
        <v>0</v>
      </c>
      <c r="BT945">
        <v>0</v>
      </c>
      <c r="BU945">
        <v>0</v>
      </c>
      <c r="BV945">
        <v>0</v>
      </c>
      <c r="BW945">
        <v>0</v>
      </c>
      <c r="CX945">
        <f>Y945*Source!I177</f>
        <v>0.75119999999999998</v>
      </c>
      <c r="CY945">
        <f>AB945</f>
        <v>1532.99</v>
      </c>
      <c r="CZ945">
        <f>AF945</f>
        <v>199.09</v>
      </c>
      <c r="DA945">
        <f>AJ945</f>
        <v>7.7</v>
      </c>
      <c r="DB945">
        <v>0</v>
      </c>
    </row>
    <row r="946" spans="1:106" x14ac:dyDescent="0.2">
      <c r="A946">
        <f>ROW(Source!A177)</f>
        <v>177</v>
      </c>
      <c r="B946">
        <v>28925308</v>
      </c>
      <c r="C946">
        <v>28927848</v>
      </c>
      <c r="D946">
        <v>28337419</v>
      </c>
      <c r="E946">
        <v>1</v>
      </c>
      <c r="F946">
        <v>1</v>
      </c>
      <c r="G946">
        <v>1</v>
      </c>
      <c r="H946">
        <v>2</v>
      </c>
      <c r="I946" t="s">
        <v>598</v>
      </c>
      <c r="J946" t="s">
        <v>599</v>
      </c>
      <c r="K946" t="s">
        <v>600</v>
      </c>
      <c r="L946">
        <v>1368</v>
      </c>
      <c r="N946">
        <v>1011</v>
      </c>
      <c r="O946" t="s">
        <v>366</v>
      </c>
      <c r="P946" t="s">
        <v>366</v>
      </c>
      <c r="Q946">
        <v>1</v>
      </c>
      <c r="W946">
        <v>0</v>
      </c>
      <c r="X946">
        <v>396662833</v>
      </c>
      <c r="Y946">
        <v>3.3719999999999999</v>
      </c>
      <c r="AA946">
        <v>0</v>
      </c>
      <c r="AB946">
        <v>128.13</v>
      </c>
      <c r="AC946">
        <v>0</v>
      </c>
      <c r="AD946">
        <v>0</v>
      </c>
      <c r="AE946">
        <v>0</v>
      </c>
      <c r="AF946">
        <v>16.64</v>
      </c>
      <c r="AG946">
        <v>0</v>
      </c>
      <c r="AH946">
        <v>0</v>
      </c>
      <c r="AI946">
        <v>1</v>
      </c>
      <c r="AJ946">
        <v>7.7</v>
      </c>
      <c r="AK946">
        <v>18.559999999999999</v>
      </c>
      <c r="AL946">
        <v>1</v>
      </c>
      <c r="AN946">
        <v>0</v>
      </c>
      <c r="AO946">
        <v>1</v>
      </c>
      <c r="AP946">
        <v>1</v>
      </c>
      <c r="AQ946">
        <v>0</v>
      </c>
      <c r="AR946">
        <v>0</v>
      </c>
      <c r="AS946" t="s">
        <v>719</v>
      </c>
      <c r="AT946">
        <v>2.81</v>
      </c>
      <c r="AU946" t="s">
        <v>744</v>
      </c>
      <c r="AV946">
        <v>0</v>
      </c>
      <c r="AW946">
        <v>2</v>
      </c>
      <c r="AX946">
        <v>28927853</v>
      </c>
      <c r="AY946">
        <v>1</v>
      </c>
      <c r="AZ946">
        <v>0</v>
      </c>
      <c r="BA946">
        <v>960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0</v>
      </c>
      <c r="BI946">
        <v>0</v>
      </c>
      <c r="BJ946">
        <v>0</v>
      </c>
      <c r="BK946">
        <v>0</v>
      </c>
      <c r="BL946">
        <v>0</v>
      </c>
      <c r="BM946">
        <v>0</v>
      </c>
      <c r="BN946">
        <v>0</v>
      </c>
      <c r="BO946">
        <v>0</v>
      </c>
      <c r="BP946">
        <v>0</v>
      </c>
      <c r="BQ946">
        <v>0</v>
      </c>
      <c r="BR946">
        <v>0</v>
      </c>
      <c r="BS946">
        <v>0</v>
      </c>
      <c r="BT946">
        <v>0</v>
      </c>
      <c r="BU946">
        <v>0</v>
      </c>
      <c r="BV946">
        <v>0</v>
      </c>
      <c r="BW946">
        <v>0</v>
      </c>
      <c r="CX946">
        <f>Y946*Source!I177</f>
        <v>0.6744</v>
      </c>
      <c r="CY946">
        <f>AB946</f>
        <v>128.13</v>
      </c>
      <c r="CZ946">
        <f>AF946</f>
        <v>16.64</v>
      </c>
      <c r="DA946">
        <f>AJ946</f>
        <v>7.7</v>
      </c>
      <c r="DB946">
        <v>0</v>
      </c>
    </row>
    <row r="947" spans="1:106" x14ac:dyDescent="0.2">
      <c r="A947">
        <f>ROW(Source!A177)</f>
        <v>177</v>
      </c>
      <c r="B947">
        <v>28925308</v>
      </c>
      <c r="C947">
        <v>28927848</v>
      </c>
      <c r="D947">
        <v>28337434</v>
      </c>
      <c r="E947">
        <v>1</v>
      </c>
      <c r="F947">
        <v>1</v>
      </c>
      <c r="G947">
        <v>1</v>
      </c>
      <c r="H947">
        <v>2</v>
      </c>
      <c r="I947" t="s">
        <v>601</v>
      </c>
      <c r="J947" t="s">
        <v>602</v>
      </c>
      <c r="K947" t="s">
        <v>603</v>
      </c>
      <c r="L947">
        <v>1368</v>
      </c>
      <c r="N947">
        <v>1011</v>
      </c>
      <c r="O947" t="s">
        <v>366</v>
      </c>
      <c r="P947" t="s">
        <v>366</v>
      </c>
      <c r="Q947">
        <v>1</v>
      </c>
      <c r="W947">
        <v>0</v>
      </c>
      <c r="X947">
        <v>-1899089314</v>
      </c>
      <c r="Y947">
        <v>1.476</v>
      </c>
      <c r="AA947">
        <v>0</v>
      </c>
      <c r="AB947">
        <v>3744.59</v>
      </c>
      <c r="AC947">
        <v>376.03</v>
      </c>
      <c r="AD947">
        <v>0</v>
      </c>
      <c r="AE947">
        <v>0</v>
      </c>
      <c r="AF947">
        <v>486.31</v>
      </c>
      <c r="AG947">
        <v>20.260000000000002</v>
      </c>
      <c r="AH947">
        <v>0</v>
      </c>
      <c r="AI947">
        <v>1</v>
      </c>
      <c r="AJ947">
        <v>7.7</v>
      </c>
      <c r="AK947">
        <v>18.559999999999999</v>
      </c>
      <c r="AL947">
        <v>1</v>
      </c>
      <c r="AN947">
        <v>0</v>
      </c>
      <c r="AO947">
        <v>1</v>
      </c>
      <c r="AP947">
        <v>1</v>
      </c>
      <c r="AQ947">
        <v>0</v>
      </c>
      <c r="AR947">
        <v>0</v>
      </c>
      <c r="AS947" t="s">
        <v>719</v>
      </c>
      <c r="AT947">
        <v>1.23</v>
      </c>
      <c r="AU947" t="s">
        <v>744</v>
      </c>
      <c r="AV947">
        <v>0</v>
      </c>
      <c r="AW947">
        <v>2</v>
      </c>
      <c r="AX947">
        <v>28927854</v>
      </c>
      <c r="AY947">
        <v>1</v>
      </c>
      <c r="AZ947">
        <v>0</v>
      </c>
      <c r="BA947">
        <v>961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0</v>
      </c>
      <c r="BI947">
        <v>0</v>
      </c>
      <c r="BJ947">
        <v>0</v>
      </c>
      <c r="BK947">
        <v>0</v>
      </c>
      <c r="BL947">
        <v>0</v>
      </c>
      <c r="BM947">
        <v>0</v>
      </c>
      <c r="BN947">
        <v>0</v>
      </c>
      <c r="BO947">
        <v>0</v>
      </c>
      <c r="BP947">
        <v>0</v>
      </c>
      <c r="BQ947">
        <v>0</v>
      </c>
      <c r="BR947">
        <v>0</v>
      </c>
      <c r="BS947">
        <v>0</v>
      </c>
      <c r="BT947">
        <v>0</v>
      </c>
      <c r="BU947">
        <v>0</v>
      </c>
      <c r="BV947">
        <v>0</v>
      </c>
      <c r="BW947">
        <v>0</v>
      </c>
      <c r="CX947">
        <f>Y947*Source!I177</f>
        <v>0.29520000000000002</v>
      </c>
      <c r="CY947">
        <f>AB947</f>
        <v>3744.59</v>
      </c>
      <c r="CZ947">
        <f>AF947</f>
        <v>486.31</v>
      </c>
      <c r="DA947">
        <f>AJ947</f>
        <v>7.7</v>
      </c>
      <c r="DB947">
        <v>0</v>
      </c>
    </row>
    <row r="948" spans="1:106" x14ac:dyDescent="0.2">
      <c r="A948">
        <f>ROW(Source!A177)</f>
        <v>177</v>
      </c>
      <c r="B948">
        <v>28925308</v>
      </c>
      <c r="C948">
        <v>28927848</v>
      </c>
      <c r="D948">
        <v>28338136</v>
      </c>
      <c r="E948">
        <v>1</v>
      </c>
      <c r="F948">
        <v>1</v>
      </c>
      <c r="G948">
        <v>1</v>
      </c>
      <c r="H948">
        <v>2</v>
      </c>
      <c r="I948" t="s">
        <v>401</v>
      </c>
      <c r="J948" t="s">
        <v>402</v>
      </c>
      <c r="K948" t="s">
        <v>403</v>
      </c>
      <c r="L948">
        <v>1368</v>
      </c>
      <c r="N948">
        <v>1011</v>
      </c>
      <c r="O948" t="s">
        <v>366</v>
      </c>
      <c r="P948" t="s">
        <v>366</v>
      </c>
      <c r="Q948">
        <v>1</v>
      </c>
      <c r="W948">
        <v>0</v>
      </c>
      <c r="X948">
        <v>-1277097320</v>
      </c>
      <c r="Y948">
        <v>25.68</v>
      </c>
      <c r="AA948">
        <v>0</v>
      </c>
      <c r="AB948">
        <v>66.84</v>
      </c>
      <c r="AC948">
        <v>0</v>
      </c>
      <c r="AD948">
        <v>0</v>
      </c>
      <c r="AE948">
        <v>0</v>
      </c>
      <c r="AF948">
        <v>8.68</v>
      </c>
      <c r="AG948">
        <v>0</v>
      </c>
      <c r="AH948">
        <v>0</v>
      </c>
      <c r="AI948">
        <v>1</v>
      </c>
      <c r="AJ948">
        <v>7.7</v>
      </c>
      <c r="AK948">
        <v>18.559999999999999</v>
      </c>
      <c r="AL948">
        <v>1</v>
      </c>
      <c r="AN948">
        <v>0</v>
      </c>
      <c r="AO948">
        <v>1</v>
      </c>
      <c r="AP948">
        <v>1</v>
      </c>
      <c r="AQ948">
        <v>0</v>
      </c>
      <c r="AR948">
        <v>0</v>
      </c>
      <c r="AS948" t="s">
        <v>719</v>
      </c>
      <c r="AT948">
        <v>21.4</v>
      </c>
      <c r="AU948" t="s">
        <v>744</v>
      </c>
      <c r="AV948">
        <v>0</v>
      </c>
      <c r="AW948">
        <v>2</v>
      </c>
      <c r="AX948">
        <v>28927855</v>
      </c>
      <c r="AY948">
        <v>1</v>
      </c>
      <c r="AZ948">
        <v>0</v>
      </c>
      <c r="BA948">
        <v>962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0</v>
      </c>
      <c r="BI948">
        <v>0</v>
      </c>
      <c r="BJ948">
        <v>0</v>
      </c>
      <c r="BK948">
        <v>0</v>
      </c>
      <c r="BL948">
        <v>0</v>
      </c>
      <c r="BM948">
        <v>0</v>
      </c>
      <c r="BN948">
        <v>0</v>
      </c>
      <c r="BO948">
        <v>0</v>
      </c>
      <c r="BP948">
        <v>0</v>
      </c>
      <c r="BQ948">
        <v>0</v>
      </c>
      <c r="BR948">
        <v>0</v>
      </c>
      <c r="BS948">
        <v>0</v>
      </c>
      <c r="BT948">
        <v>0</v>
      </c>
      <c r="BU948">
        <v>0</v>
      </c>
      <c r="BV948">
        <v>0</v>
      </c>
      <c r="BW948">
        <v>0</v>
      </c>
      <c r="CX948">
        <f>Y948*Source!I177</f>
        <v>5.1360000000000001</v>
      </c>
      <c r="CY948">
        <f>AB948</f>
        <v>66.84</v>
      </c>
      <c r="CZ948">
        <f>AF948</f>
        <v>8.68</v>
      </c>
      <c r="DA948">
        <f>AJ948</f>
        <v>7.7</v>
      </c>
      <c r="DB948">
        <v>0</v>
      </c>
    </row>
    <row r="949" spans="1:106" x14ac:dyDescent="0.2">
      <c r="A949">
        <f>ROW(Source!A177)</f>
        <v>177</v>
      </c>
      <c r="B949">
        <v>28925308</v>
      </c>
      <c r="C949">
        <v>28927848</v>
      </c>
      <c r="D949">
        <v>28254714</v>
      </c>
      <c r="E949">
        <v>1</v>
      </c>
      <c r="F949">
        <v>1</v>
      </c>
      <c r="G949">
        <v>1</v>
      </c>
      <c r="H949">
        <v>3</v>
      </c>
      <c r="I949" t="s">
        <v>604</v>
      </c>
      <c r="J949" t="s">
        <v>605</v>
      </c>
      <c r="K949" t="s">
        <v>606</v>
      </c>
      <c r="L949">
        <v>1348</v>
      </c>
      <c r="N949">
        <v>1009</v>
      </c>
      <c r="O949" t="s">
        <v>61</v>
      </c>
      <c r="P949" t="s">
        <v>61</v>
      </c>
      <c r="Q949">
        <v>1000</v>
      </c>
      <c r="W949">
        <v>0</v>
      </c>
      <c r="X949">
        <v>-1681888834</v>
      </c>
      <c r="Y949">
        <v>1.3299999999999999E-2</v>
      </c>
      <c r="AA949">
        <v>57847.93</v>
      </c>
      <c r="AB949">
        <v>0</v>
      </c>
      <c r="AC949">
        <v>0</v>
      </c>
      <c r="AD949">
        <v>0</v>
      </c>
      <c r="AE949">
        <v>11103.25</v>
      </c>
      <c r="AF949">
        <v>0</v>
      </c>
      <c r="AG949">
        <v>0</v>
      </c>
      <c r="AH949">
        <v>0</v>
      </c>
      <c r="AI949">
        <v>5.21</v>
      </c>
      <c r="AJ949">
        <v>1</v>
      </c>
      <c r="AK949">
        <v>1</v>
      </c>
      <c r="AL949">
        <v>1</v>
      </c>
      <c r="AN949">
        <v>0</v>
      </c>
      <c r="AO949">
        <v>1</v>
      </c>
      <c r="AP949">
        <v>0</v>
      </c>
      <c r="AQ949">
        <v>0</v>
      </c>
      <c r="AR949">
        <v>0</v>
      </c>
      <c r="AS949" t="s">
        <v>719</v>
      </c>
      <c r="AT949">
        <v>1.3299999999999999E-2</v>
      </c>
      <c r="AU949" t="s">
        <v>719</v>
      </c>
      <c r="AV949">
        <v>0</v>
      </c>
      <c r="AW949">
        <v>2</v>
      </c>
      <c r="AX949">
        <v>28927856</v>
      </c>
      <c r="AY949">
        <v>1</v>
      </c>
      <c r="AZ949">
        <v>0</v>
      </c>
      <c r="BA949">
        <v>963</v>
      </c>
      <c r="BB949">
        <v>0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0</v>
      </c>
      <c r="BJ949">
        <v>0</v>
      </c>
      <c r="BK949">
        <v>0</v>
      </c>
      <c r="BL949">
        <v>0</v>
      </c>
      <c r="BM949">
        <v>0</v>
      </c>
      <c r="BN949">
        <v>0</v>
      </c>
      <c r="BO949">
        <v>0</v>
      </c>
      <c r="BP949">
        <v>0</v>
      </c>
      <c r="BQ949">
        <v>0</v>
      </c>
      <c r="BR949">
        <v>0</v>
      </c>
      <c r="BS949">
        <v>0</v>
      </c>
      <c r="BT949">
        <v>0</v>
      </c>
      <c r="BU949">
        <v>0</v>
      </c>
      <c r="BV949">
        <v>0</v>
      </c>
      <c r="BW949">
        <v>0</v>
      </c>
      <c r="CX949">
        <f>Y949*Source!I177</f>
        <v>2.66E-3</v>
      </c>
      <c r="CY949">
        <f>AA949</f>
        <v>57847.93</v>
      </c>
      <c r="CZ949">
        <f>AE949</f>
        <v>11103.25</v>
      </c>
      <c r="DA949">
        <f>AI949</f>
        <v>5.21</v>
      </c>
      <c r="DB949">
        <v>0</v>
      </c>
    </row>
    <row r="950" spans="1:106" x14ac:dyDescent="0.2">
      <c r="A950">
        <f>ROW(Source!A177)</f>
        <v>177</v>
      </c>
      <c r="B950">
        <v>28925308</v>
      </c>
      <c r="C950">
        <v>28927848</v>
      </c>
      <c r="D950">
        <v>28247531</v>
      </c>
      <c r="E950">
        <v>21</v>
      </c>
      <c r="F950">
        <v>1</v>
      </c>
      <c r="G950">
        <v>1</v>
      </c>
      <c r="H950">
        <v>3</v>
      </c>
      <c r="I950" t="s">
        <v>533</v>
      </c>
      <c r="J950" t="s">
        <v>719</v>
      </c>
      <c r="K950" t="s">
        <v>534</v>
      </c>
      <c r="L950">
        <v>1374</v>
      </c>
      <c r="N950">
        <v>1013</v>
      </c>
      <c r="O950" t="s">
        <v>535</v>
      </c>
      <c r="P950" t="s">
        <v>535</v>
      </c>
      <c r="Q950">
        <v>1</v>
      </c>
      <c r="W950">
        <v>0</v>
      </c>
      <c r="X950">
        <v>-1731369543</v>
      </c>
      <c r="Y950">
        <v>17.739999999999998</v>
      </c>
      <c r="AA950">
        <v>1</v>
      </c>
      <c r="AB950">
        <v>0</v>
      </c>
      <c r="AC950">
        <v>0</v>
      </c>
      <c r="AD950">
        <v>0</v>
      </c>
      <c r="AE950">
        <v>1</v>
      </c>
      <c r="AF950">
        <v>0</v>
      </c>
      <c r="AG950">
        <v>0</v>
      </c>
      <c r="AH950">
        <v>0</v>
      </c>
      <c r="AI950">
        <v>1</v>
      </c>
      <c r="AJ950">
        <v>1</v>
      </c>
      <c r="AK950">
        <v>1</v>
      </c>
      <c r="AL950">
        <v>1</v>
      </c>
      <c r="AN950">
        <v>0</v>
      </c>
      <c r="AO950">
        <v>1</v>
      </c>
      <c r="AP950">
        <v>0</v>
      </c>
      <c r="AQ950">
        <v>0</v>
      </c>
      <c r="AR950">
        <v>0</v>
      </c>
      <c r="AS950" t="s">
        <v>719</v>
      </c>
      <c r="AT950">
        <v>17.739999999999998</v>
      </c>
      <c r="AU950" t="s">
        <v>719</v>
      </c>
      <c r="AV950">
        <v>0</v>
      </c>
      <c r="AW950">
        <v>2</v>
      </c>
      <c r="AX950">
        <v>28927857</v>
      </c>
      <c r="AY950">
        <v>1</v>
      </c>
      <c r="AZ950">
        <v>0</v>
      </c>
      <c r="BA950">
        <v>964</v>
      </c>
      <c r="BB950">
        <v>0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0</v>
      </c>
      <c r="BI950">
        <v>0</v>
      </c>
      <c r="BJ950">
        <v>0</v>
      </c>
      <c r="BK950">
        <v>0</v>
      </c>
      <c r="BL950">
        <v>0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0</v>
      </c>
      <c r="BV950">
        <v>0</v>
      </c>
      <c r="BW950">
        <v>0</v>
      </c>
      <c r="CX950">
        <f>Y950*Source!I177</f>
        <v>3.548</v>
      </c>
      <c r="CY950">
        <f>AA950</f>
        <v>1</v>
      </c>
      <c r="CZ950">
        <f>AE950</f>
        <v>1</v>
      </c>
      <c r="DA950">
        <f>AI950</f>
        <v>1</v>
      </c>
      <c r="DB950">
        <v>0</v>
      </c>
    </row>
    <row r="951" spans="1:106" x14ac:dyDescent="0.2">
      <c r="A951">
        <f>ROW(Source!A178)</f>
        <v>178</v>
      </c>
      <c r="B951">
        <v>28925307</v>
      </c>
      <c r="C951">
        <v>28927884</v>
      </c>
      <c r="D951">
        <v>28430167</v>
      </c>
      <c r="E951">
        <v>1</v>
      </c>
      <c r="F951">
        <v>1</v>
      </c>
      <c r="G951">
        <v>1</v>
      </c>
      <c r="H951">
        <v>1</v>
      </c>
      <c r="I951" t="s">
        <v>419</v>
      </c>
      <c r="J951" t="s">
        <v>719</v>
      </c>
      <c r="K951" t="s">
        <v>420</v>
      </c>
      <c r="L951">
        <v>1191</v>
      </c>
      <c r="N951">
        <v>1013</v>
      </c>
      <c r="O951" t="s">
        <v>360</v>
      </c>
      <c r="P951" t="s">
        <v>360</v>
      </c>
      <c r="Q951">
        <v>1</v>
      </c>
      <c r="W951">
        <v>0</v>
      </c>
      <c r="X951">
        <v>910540113</v>
      </c>
      <c r="Y951">
        <v>46.409399999999998</v>
      </c>
      <c r="AA951">
        <v>0</v>
      </c>
      <c r="AB951">
        <v>0</v>
      </c>
      <c r="AC951">
        <v>0</v>
      </c>
      <c r="AD951">
        <v>8.98</v>
      </c>
      <c r="AE951">
        <v>0</v>
      </c>
      <c r="AF951">
        <v>0</v>
      </c>
      <c r="AG951">
        <v>0</v>
      </c>
      <c r="AH951">
        <v>8.98</v>
      </c>
      <c r="AI951">
        <v>1</v>
      </c>
      <c r="AJ951">
        <v>1</v>
      </c>
      <c r="AK951">
        <v>1</v>
      </c>
      <c r="AL951">
        <v>1</v>
      </c>
      <c r="AN951">
        <v>0</v>
      </c>
      <c r="AO951">
        <v>1</v>
      </c>
      <c r="AP951">
        <v>1</v>
      </c>
      <c r="AQ951">
        <v>0</v>
      </c>
      <c r="AR951">
        <v>0</v>
      </c>
      <c r="AS951" t="s">
        <v>719</v>
      </c>
      <c r="AT951">
        <v>33.630000000000003</v>
      </c>
      <c r="AU951" t="s">
        <v>141</v>
      </c>
      <c r="AV951">
        <v>1</v>
      </c>
      <c r="AW951">
        <v>2</v>
      </c>
      <c r="AX951">
        <v>28927885</v>
      </c>
      <c r="AY951">
        <v>1</v>
      </c>
      <c r="AZ951">
        <v>0</v>
      </c>
      <c r="BA951">
        <v>965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0</v>
      </c>
      <c r="BH951">
        <v>0</v>
      </c>
      <c r="BI951">
        <v>0</v>
      </c>
      <c r="BJ951">
        <v>0</v>
      </c>
      <c r="BK951">
        <v>0</v>
      </c>
      <c r="BL951">
        <v>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0</v>
      </c>
      <c r="BV951">
        <v>0</v>
      </c>
      <c r="BW951">
        <v>0</v>
      </c>
      <c r="CX951">
        <f>Y951*Source!I178</f>
        <v>12.066444000000001</v>
      </c>
      <c r="CY951">
        <f>AD951</f>
        <v>8.98</v>
      </c>
      <c r="CZ951">
        <f>AH951</f>
        <v>8.98</v>
      </c>
      <c r="DA951">
        <f>AL951</f>
        <v>1</v>
      </c>
      <c r="DB951">
        <v>0</v>
      </c>
    </row>
    <row r="952" spans="1:106" x14ac:dyDescent="0.2">
      <c r="A952">
        <f>ROW(Source!A178)</f>
        <v>178</v>
      </c>
      <c r="B952">
        <v>28925307</v>
      </c>
      <c r="C952">
        <v>28927884</v>
      </c>
      <c r="D952">
        <v>28419515</v>
      </c>
      <c r="E952">
        <v>1</v>
      </c>
      <c r="F952">
        <v>1</v>
      </c>
      <c r="G952">
        <v>1</v>
      </c>
      <c r="H952">
        <v>1</v>
      </c>
      <c r="I952" t="s">
        <v>361</v>
      </c>
      <c r="J952" t="s">
        <v>719</v>
      </c>
      <c r="K952" t="s">
        <v>362</v>
      </c>
      <c r="L952">
        <v>1191</v>
      </c>
      <c r="N952">
        <v>1013</v>
      </c>
      <c r="O952" t="s">
        <v>360</v>
      </c>
      <c r="P952" t="s">
        <v>360</v>
      </c>
      <c r="Q952">
        <v>1</v>
      </c>
      <c r="W952">
        <v>0</v>
      </c>
      <c r="X952">
        <v>-383101862</v>
      </c>
      <c r="Y952">
        <v>10.14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1</v>
      </c>
      <c r="AJ952">
        <v>1</v>
      </c>
      <c r="AK952">
        <v>1</v>
      </c>
      <c r="AL952">
        <v>1</v>
      </c>
      <c r="AN952">
        <v>0</v>
      </c>
      <c r="AO952">
        <v>1</v>
      </c>
      <c r="AP952">
        <v>0</v>
      </c>
      <c r="AQ952">
        <v>0</v>
      </c>
      <c r="AR952">
        <v>0</v>
      </c>
      <c r="AS952" t="s">
        <v>719</v>
      </c>
      <c r="AT952">
        <v>10.14</v>
      </c>
      <c r="AU952" t="s">
        <v>719</v>
      </c>
      <c r="AV952">
        <v>2</v>
      </c>
      <c r="AW952">
        <v>2</v>
      </c>
      <c r="AX952">
        <v>28927886</v>
      </c>
      <c r="AY952">
        <v>1</v>
      </c>
      <c r="AZ952">
        <v>2048</v>
      </c>
      <c r="BA952">
        <v>966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0</v>
      </c>
      <c r="BI952">
        <v>0</v>
      </c>
      <c r="BJ952">
        <v>0</v>
      </c>
      <c r="BK952">
        <v>0</v>
      </c>
      <c r="BL952">
        <v>0</v>
      </c>
      <c r="BM952">
        <v>0</v>
      </c>
      <c r="BN952">
        <v>0</v>
      </c>
      <c r="BO952">
        <v>0</v>
      </c>
      <c r="BP952">
        <v>0</v>
      </c>
      <c r="BQ952">
        <v>0</v>
      </c>
      <c r="BR952">
        <v>0</v>
      </c>
      <c r="BS952">
        <v>0</v>
      </c>
      <c r="BT952">
        <v>0</v>
      </c>
      <c r="BU952">
        <v>0</v>
      </c>
      <c r="BV952">
        <v>0</v>
      </c>
      <c r="BW952">
        <v>0</v>
      </c>
      <c r="CX952">
        <f>Y952*Source!I178</f>
        <v>2.6364000000000001</v>
      </c>
      <c r="CY952">
        <f>AD952</f>
        <v>0</v>
      </c>
      <c r="CZ952">
        <f>AH952</f>
        <v>0</v>
      </c>
      <c r="DA952">
        <f>AL952</f>
        <v>1</v>
      </c>
      <c r="DB952">
        <v>0</v>
      </c>
    </row>
    <row r="953" spans="1:106" x14ac:dyDescent="0.2">
      <c r="A953">
        <f>ROW(Source!A178)</f>
        <v>178</v>
      </c>
      <c r="B953">
        <v>28925307</v>
      </c>
      <c r="C953">
        <v>28927884</v>
      </c>
      <c r="D953">
        <v>28336675</v>
      </c>
      <c r="E953">
        <v>1</v>
      </c>
      <c r="F953">
        <v>1</v>
      </c>
      <c r="G953">
        <v>1</v>
      </c>
      <c r="H953">
        <v>2</v>
      </c>
      <c r="I953" t="s">
        <v>540</v>
      </c>
      <c r="J953" t="s">
        <v>541</v>
      </c>
      <c r="K953" t="s">
        <v>542</v>
      </c>
      <c r="L953">
        <v>1368</v>
      </c>
      <c r="N953">
        <v>1011</v>
      </c>
      <c r="O953" t="s">
        <v>366</v>
      </c>
      <c r="P953" t="s">
        <v>366</v>
      </c>
      <c r="Q953">
        <v>1</v>
      </c>
      <c r="W953">
        <v>0</v>
      </c>
      <c r="X953">
        <v>903590057</v>
      </c>
      <c r="Y953">
        <v>0.18</v>
      </c>
      <c r="AA953">
        <v>0</v>
      </c>
      <c r="AB953">
        <v>112.77</v>
      </c>
      <c r="AC953">
        <v>11.84</v>
      </c>
      <c r="AD953">
        <v>0</v>
      </c>
      <c r="AE953">
        <v>0</v>
      </c>
      <c r="AF953">
        <v>112.77</v>
      </c>
      <c r="AG953">
        <v>11.84</v>
      </c>
      <c r="AH953">
        <v>0</v>
      </c>
      <c r="AI953">
        <v>1</v>
      </c>
      <c r="AJ953">
        <v>1</v>
      </c>
      <c r="AK953">
        <v>1</v>
      </c>
      <c r="AL953">
        <v>1</v>
      </c>
      <c r="AN953">
        <v>0</v>
      </c>
      <c r="AO953">
        <v>1</v>
      </c>
      <c r="AP953">
        <v>1</v>
      </c>
      <c r="AQ953">
        <v>0</v>
      </c>
      <c r="AR953">
        <v>0</v>
      </c>
      <c r="AS953" t="s">
        <v>719</v>
      </c>
      <c r="AT953">
        <v>0.12</v>
      </c>
      <c r="AU953" t="s">
        <v>140</v>
      </c>
      <c r="AV953">
        <v>0</v>
      </c>
      <c r="AW953">
        <v>2</v>
      </c>
      <c r="AX953">
        <v>28927887</v>
      </c>
      <c r="AY953">
        <v>1</v>
      </c>
      <c r="AZ953">
        <v>0</v>
      </c>
      <c r="BA953">
        <v>967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0</v>
      </c>
      <c r="BI953">
        <v>0</v>
      </c>
      <c r="BJ953">
        <v>0</v>
      </c>
      <c r="BK953">
        <v>0</v>
      </c>
      <c r="BL953">
        <v>0</v>
      </c>
      <c r="BM953">
        <v>0</v>
      </c>
      <c r="BN953">
        <v>0</v>
      </c>
      <c r="BO953">
        <v>0</v>
      </c>
      <c r="BP953">
        <v>0</v>
      </c>
      <c r="BQ953">
        <v>0</v>
      </c>
      <c r="BR953">
        <v>0</v>
      </c>
      <c r="BS953">
        <v>0</v>
      </c>
      <c r="BT953">
        <v>0</v>
      </c>
      <c r="BU953">
        <v>0</v>
      </c>
      <c r="BV953">
        <v>0</v>
      </c>
      <c r="BW953">
        <v>0</v>
      </c>
      <c r="CX953">
        <f>Y953*Source!I178</f>
        <v>4.6800000000000001E-2</v>
      </c>
      <c r="CY953">
        <f t="shared" ref="CY953:CY958" si="216">AB953</f>
        <v>112.77</v>
      </c>
      <c r="CZ953">
        <f t="shared" ref="CZ953:CZ958" si="217">AF953</f>
        <v>112.77</v>
      </c>
      <c r="DA953">
        <f t="shared" ref="DA953:DA958" si="218">AJ953</f>
        <v>1</v>
      </c>
      <c r="DB953">
        <v>0</v>
      </c>
    </row>
    <row r="954" spans="1:106" x14ac:dyDescent="0.2">
      <c r="A954">
        <f>ROW(Source!A178)</f>
        <v>178</v>
      </c>
      <c r="B954">
        <v>28925307</v>
      </c>
      <c r="C954">
        <v>28927884</v>
      </c>
      <c r="D954">
        <v>28336691</v>
      </c>
      <c r="E954">
        <v>1</v>
      </c>
      <c r="F954">
        <v>1</v>
      </c>
      <c r="G954">
        <v>1</v>
      </c>
      <c r="H954">
        <v>2</v>
      </c>
      <c r="I954" t="s">
        <v>607</v>
      </c>
      <c r="J954" t="s">
        <v>608</v>
      </c>
      <c r="K954" t="s">
        <v>609</v>
      </c>
      <c r="L954">
        <v>1368</v>
      </c>
      <c r="N954">
        <v>1011</v>
      </c>
      <c r="O954" t="s">
        <v>366</v>
      </c>
      <c r="P954" t="s">
        <v>366</v>
      </c>
      <c r="Q954">
        <v>1</v>
      </c>
      <c r="W954">
        <v>0</v>
      </c>
      <c r="X954">
        <v>1656337760</v>
      </c>
      <c r="Y954">
        <v>6.8250000000000002</v>
      </c>
      <c r="AA954">
        <v>0</v>
      </c>
      <c r="AB954">
        <v>291.02</v>
      </c>
      <c r="AC954">
        <v>21.97</v>
      </c>
      <c r="AD954">
        <v>0</v>
      </c>
      <c r="AE954">
        <v>0</v>
      </c>
      <c r="AF954">
        <v>291.02</v>
      </c>
      <c r="AG954">
        <v>21.97</v>
      </c>
      <c r="AH954">
        <v>0</v>
      </c>
      <c r="AI954">
        <v>1</v>
      </c>
      <c r="AJ954">
        <v>1</v>
      </c>
      <c r="AK954">
        <v>1</v>
      </c>
      <c r="AL954">
        <v>1</v>
      </c>
      <c r="AN954">
        <v>0</v>
      </c>
      <c r="AO954">
        <v>1</v>
      </c>
      <c r="AP954">
        <v>1</v>
      </c>
      <c r="AQ954">
        <v>0</v>
      </c>
      <c r="AR954">
        <v>0</v>
      </c>
      <c r="AS954" t="s">
        <v>719</v>
      </c>
      <c r="AT954">
        <v>4.55</v>
      </c>
      <c r="AU954" t="s">
        <v>140</v>
      </c>
      <c r="AV954">
        <v>0</v>
      </c>
      <c r="AW954">
        <v>2</v>
      </c>
      <c r="AX954">
        <v>28927888</v>
      </c>
      <c r="AY954">
        <v>1</v>
      </c>
      <c r="AZ954">
        <v>0</v>
      </c>
      <c r="BA954">
        <v>968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0</v>
      </c>
      <c r="BI954">
        <v>0</v>
      </c>
      <c r="BJ954">
        <v>0</v>
      </c>
      <c r="BK954">
        <v>0</v>
      </c>
      <c r="BL954">
        <v>0</v>
      </c>
      <c r="BM954">
        <v>0</v>
      </c>
      <c r="BN954">
        <v>0</v>
      </c>
      <c r="BO954">
        <v>0</v>
      </c>
      <c r="BP954">
        <v>0</v>
      </c>
      <c r="BQ954">
        <v>0</v>
      </c>
      <c r="BR954">
        <v>0</v>
      </c>
      <c r="BS954">
        <v>0</v>
      </c>
      <c r="BT954">
        <v>0</v>
      </c>
      <c r="BU954">
        <v>0</v>
      </c>
      <c r="BV954">
        <v>0</v>
      </c>
      <c r="BW954">
        <v>0</v>
      </c>
      <c r="CX954">
        <f>Y954*Source!I178</f>
        <v>1.7745000000000002</v>
      </c>
      <c r="CY954">
        <f t="shared" si="216"/>
        <v>291.02</v>
      </c>
      <c r="CZ954">
        <f t="shared" si="217"/>
        <v>291.02</v>
      </c>
      <c r="DA954">
        <f t="shared" si="218"/>
        <v>1</v>
      </c>
      <c r="DB954">
        <v>0</v>
      </c>
    </row>
    <row r="955" spans="1:106" x14ac:dyDescent="0.2">
      <c r="A955">
        <f>ROW(Source!A178)</f>
        <v>178</v>
      </c>
      <c r="B955">
        <v>28925307</v>
      </c>
      <c r="C955">
        <v>28927884</v>
      </c>
      <c r="D955">
        <v>28337840</v>
      </c>
      <c r="E955">
        <v>1</v>
      </c>
      <c r="F955">
        <v>1</v>
      </c>
      <c r="G955">
        <v>1</v>
      </c>
      <c r="H955">
        <v>2</v>
      </c>
      <c r="I955" t="s">
        <v>465</v>
      </c>
      <c r="J955" t="s">
        <v>466</v>
      </c>
      <c r="K955" t="s">
        <v>467</v>
      </c>
      <c r="L955">
        <v>1368</v>
      </c>
      <c r="N955">
        <v>1011</v>
      </c>
      <c r="O955" t="s">
        <v>366</v>
      </c>
      <c r="P955" t="s">
        <v>366</v>
      </c>
      <c r="Q955">
        <v>1</v>
      </c>
      <c r="W955">
        <v>0</v>
      </c>
      <c r="X955">
        <v>1171957361</v>
      </c>
      <c r="Y955">
        <v>0.28499999999999998</v>
      </c>
      <c r="AA955">
        <v>0</v>
      </c>
      <c r="AB955">
        <v>86.79</v>
      </c>
      <c r="AC955">
        <v>10.130000000000001</v>
      </c>
      <c r="AD955">
        <v>0</v>
      </c>
      <c r="AE955">
        <v>0</v>
      </c>
      <c r="AF955">
        <v>86.79</v>
      </c>
      <c r="AG955">
        <v>10.130000000000001</v>
      </c>
      <c r="AH955">
        <v>0</v>
      </c>
      <c r="AI955">
        <v>1</v>
      </c>
      <c r="AJ955">
        <v>1</v>
      </c>
      <c r="AK955">
        <v>1</v>
      </c>
      <c r="AL955">
        <v>1</v>
      </c>
      <c r="AN955">
        <v>0</v>
      </c>
      <c r="AO955">
        <v>1</v>
      </c>
      <c r="AP955">
        <v>1</v>
      </c>
      <c r="AQ955">
        <v>0</v>
      </c>
      <c r="AR955">
        <v>0</v>
      </c>
      <c r="AS955" t="s">
        <v>719</v>
      </c>
      <c r="AT955">
        <v>0.19</v>
      </c>
      <c r="AU955" t="s">
        <v>140</v>
      </c>
      <c r="AV955">
        <v>0</v>
      </c>
      <c r="AW955">
        <v>2</v>
      </c>
      <c r="AX955">
        <v>28927889</v>
      </c>
      <c r="AY955">
        <v>1</v>
      </c>
      <c r="AZ955">
        <v>0</v>
      </c>
      <c r="BA955">
        <v>969</v>
      </c>
      <c r="BB955">
        <v>0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0</v>
      </c>
      <c r="BI955">
        <v>0</v>
      </c>
      <c r="BJ955">
        <v>0</v>
      </c>
      <c r="BK955">
        <v>0</v>
      </c>
      <c r="BL955">
        <v>0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0</v>
      </c>
      <c r="BU955">
        <v>0</v>
      </c>
      <c r="BV955">
        <v>0</v>
      </c>
      <c r="BW955">
        <v>0</v>
      </c>
      <c r="CX955">
        <f>Y955*Source!I178</f>
        <v>7.4099999999999999E-2</v>
      </c>
      <c r="CY955">
        <f t="shared" si="216"/>
        <v>86.79</v>
      </c>
      <c r="CZ955">
        <f t="shared" si="217"/>
        <v>86.79</v>
      </c>
      <c r="DA955">
        <f t="shared" si="218"/>
        <v>1</v>
      </c>
      <c r="DB955">
        <v>0</v>
      </c>
    </row>
    <row r="956" spans="1:106" x14ac:dyDescent="0.2">
      <c r="A956">
        <f>ROW(Source!A178)</f>
        <v>178</v>
      </c>
      <c r="B956">
        <v>28925307</v>
      </c>
      <c r="C956">
        <v>28927884</v>
      </c>
      <c r="D956">
        <v>28337920</v>
      </c>
      <c r="E956">
        <v>1</v>
      </c>
      <c r="F956">
        <v>1</v>
      </c>
      <c r="G956">
        <v>1</v>
      </c>
      <c r="H956">
        <v>2</v>
      </c>
      <c r="I956" t="s">
        <v>610</v>
      </c>
      <c r="J956" t="s">
        <v>611</v>
      </c>
      <c r="K956" t="s">
        <v>612</v>
      </c>
      <c r="L956">
        <v>1368</v>
      </c>
      <c r="N956">
        <v>1011</v>
      </c>
      <c r="O956" t="s">
        <v>366</v>
      </c>
      <c r="P956" t="s">
        <v>366</v>
      </c>
      <c r="Q956">
        <v>1</v>
      </c>
      <c r="W956">
        <v>0</v>
      </c>
      <c r="X956">
        <v>261308567</v>
      </c>
      <c r="Y956">
        <v>0.22500000000000001</v>
      </c>
      <c r="AA956">
        <v>0</v>
      </c>
      <c r="AB956">
        <v>84.47</v>
      </c>
      <c r="AC956">
        <v>12.63</v>
      </c>
      <c r="AD956">
        <v>0</v>
      </c>
      <c r="AE956">
        <v>0</v>
      </c>
      <c r="AF956">
        <v>84.47</v>
      </c>
      <c r="AG956">
        <v>12.63</v>
      </c>
      <c r="AH956">
        <v>0</v>
      </c>
      <c r="AI956">
        <v>1</v>
      </c>
      <c r="AJ956">
        <v>1</v>
      </c>
      <c r="AK956">
        <v>1</v>
      </c>
      <c r="AL956">
        <v>1</v>
      </c>
      <c r="AN956">
        <v>0</v>
      </c>
      <c r="AO956">
        <v>1</v>
      </c>
      <c r="AP956">
        <v>1</v>
      </c>
      <c r="AQ956">
        <v>0</v>
      </c>
      <c r="AR956">
        <v>0</v>
      </c>
      <c r="AS956" t="s">
        <v>719</v>
      </c>
      <c r="AT956">
        <v>0.15</v>
      </c>
      <c r="AU956" t="s">
        <v>140</v>
      </c>
      <c r="AV956">
        <v>0</v>
      </c>
      <c r="AW956">
        <v>2</v>
      </c>
      <c r="AX956">
        <v>28927890</v>
      </c>
      <c r="AY956">
        <v>1</v>
      </c>
      <c r="AZ956">
        <v>0</v>
      </c>
      <c r="BA956">
        <v>970</v>
      </c>
      <c r="BB956">
        <v>0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0</v>
      </c>
      <c r="BI956">
        <v>0</v>
      </c>
      <c r="BJ956">
        <v>0</v>
      </c>
      <c r="BK956">
        <v>0</v>
      </c>
      <c r="BL956">
        <v>0</v>
      </c>
      <c r="BM956">
        <v>0</v>
      </c>
      <c r="BN956">
        <v>0</v>
      </c>
      <c r="BO956">
        <v>0</v>
      </c>
      <c r="BP956">
        <v>0</v>
      </c>
      <c r="BQ956">
        <v>0</v>
      </c>
      <c r="BR956">
        <v>0</v>
      </c>
      <c r="BS956">
        <v>0</v>
      </c>
      <c r="BT956">
        <v>0</v>
      </c>
      <c r="BU956">
        <v>0</v>
      </c>
      <c r="BV956">
        <v>0</v>
      </c>
      <c r="BW956">
        <v>0</v>
      </c>
      <c r="CX956">
        <f>Y956*Source!I178</f>
        <v>5.8500000000000003E-2</v>
      </c>
      <c r="CY956">
        <f t="shared" si="216"/>
        <v>84.47</v>
      </c>
      <c r="CZ956">
        <f t="shared" si="217"/>
        <v>84.47</v>
      </c>
      <c r="DA956">
        <f t="shared" si="218"/>
        <v>1</v>
      </c>
      <c r="DB956">
        <v>0</v>
      </c>
    </row>
    <row r="957" spans="1:106" x14ac:dyDescent="0.2">
      <c r="A957">
        <f>ROW(Source!A178)</f>
        <v>178</v>
      </c>
      <c r="B957">
        <v>28925307</v>
      </c>
      <c r="C957">
        <v>28927884</v>
      </c>
      <c r="D957">
        <v>28338048</v>
      </c>
      <c r="E957">
        <v>1</v>
      </c>
      <c r="F957">
        <v>1</v>
      </c>
      <c r="G957">
        <v>1</v>
      </c>
      <c r="H957">
        <v>2</v>
      </c>
      <c r="I957" t="s">
        <v>543</v>
      </c>
      <c r="J957" t="s">
        <v>544</v>
      </c>
      <c r="K957" t="s">
        <v>545</v>
      </c>
      <c r="L957">
        <v>1368</v>
      </c>
      <c r="N957">
        <v>1011</v>
      </c>
      <c r="O957" t="s">
        <v>366</v>
      </c>
      <c r="P957" t="s">
        <v>366</v>
      </c>
      <c r="Q957">
        <v>1</v>
      </c>
      <c r="W957">
        <v>0</v>
      </c>
      <c r="X957">
        <v>-1135352110</v>
      </c>
      <c r="Y957">
        <v>2.6850000000000001</v>
      </c>
      <c r="AA957">
        <v>0</v>
      </c>
      <c r="AB957">
        <v>1.2</v>
      </c>
      <c r="AC957">
        <v>0</v>
      </c>
      <c r="AD957">
        <v>0</v>
      </c>
      <c r="AE957">
        <v>0</v>
      </c>
      <c r="AF957">
        <v>1.2</v>
      </c>
      <c r="AG957">
        <v>0</v>
      </c>
      <c r="AH957">
        <v>0</v>
      </c>
      <c r="AI957">
        <v>1</v>
      </c>
      <c r="AJ957">
        <v>1</v>
      </c>
      <c r="AK957">
        <v>1</v>
      </c>
      <c r="AL957">
        <v>1</v>
      </c>
      <c r="AN957">
        <v>0</v>
      </c>
      <c r="AO957">
        <v>1</v>
      </c>
      <c r="AP957">
        <v>1</v>
      </c>
      <c r="AQ957">
        <v>0</v>
      </c>
      <c r="AR957">
        <v>0</v>
      </c>
      <c r="AS957" t="s">
        <v>719</v>
      </c>
      <c r="AT957">
        <v>1.79</v>
      </c>
      <c r="AU957" t="s">
        <v>140</v>
      </c>
      <c r="AV957">
        <v>0</v>
      </c>
      <c r="AW957">
        <v>2</v>
      </c>
      <c r="AX957">
        <v>28927891</v>
      </c>
      <c r="AY957">
        <v>1</v>
      </c>
      <c r="AZ957">
        <v>0</v>
      </c>
      <c r="BA957">
        <v>971</v>
      </c>
      <c r="BB957">
        <v>0</v>
      </c>
      <c r="BC957">
        <v>0</v>
      </c>
      <c r="BD957">
        <v>0</v>
      </c>
      <c r="BE957">
        <v>0</v>
      </c>
      <c r="BF957">
        <v>0</v>
      </c>
      <c r="BG957">
        <v>0</v>
      </c>
      <c r="BH957">
        <v>0</v>
      </c>
      <c r="BI957">
        <v>0</v>
      </c>
      <c r="BJ957">
        <v>0</v>
      </c>
      <c r="BK957">
        <v>0</v>
      </c>
      <c r="BL957">
        <v>0</v>
      </c>
      <c r="BM957">
        <v>0</v>
      </c>
      <c r="BN957">
        <v>0</v>
      </c>
      <c r="BO957">
        <v>0</v>
      </c>
      <c r="BP957">
        <v>0</v>
      </c>
      <c r="BQ957">
        <v>0</v>
      </c>
      <c r="BR957">
        <v>0</v>
      </c>
      <c r="BS957">
        <v>0</v>
      </c>
      <c r="BT957">
        <v>0</v>
      </c>
      <c r="BU957">
        <v>0</v>
      </c>
      <c r="BV957">
        <v>0</v>
      </c>
      <c r="BW957">
        <v>0</v>
      </c>
      <c r="CX957">
        <f>Y957*Source!I178</f>
        <v>0.69810000000000005</v>
      </c>
      <c r="CY957">
        <f t="shared" si="216"/>
        <v>1.2</v>
      </c>
      <c r="CZ957">
        <f t="shared" si="217"/>
        <v>1.2</v>
      </c>
      <c r="DA957">
        <f t="shared" si="218"/>
        <v>1</v>
      </c>
      <c r="DB957">
        <v>0</v>
      </c>
    </row>
    <row r="958" spans="1:106" x14ac:dyDescent="0.2">
      <c r="A958">
        <f>ROW(Source!A178)</f>
        <v>178</v>
      </c>
      <c r="B958">
        <v>28925307</v>
      </c>
      <c r="C958">
        <v>28927884</v>
      </c>
      <c r="D958">
        <v>28338115</v>
      </c>
      <c r="E958">
        <v>1</v>
      </c>
      <c r="F958">
        <v>1</v>
      </c>
      <c r="G958">
        <v>1</v>
      </c>
      <c r="H958">
        <v>2</v>
      </c>
      <c r="I958" t="s">
        <v>546</v>
      </c>
      <c r="J958" t="s">
        <v>547</v>
      </c>
      <c r="K958" t="s">
        <v>548</v>
      </c>
      <c r="L958">
        <v>1368</v>
      </c>
      <c r="N958">
        <v>1011</v>
      </c>
      <c r="O958" t="s">
        <v>366</v>
      </c>
      <c r="P958" t="s">
        <v>366</v>
      </c>
      <c r="Q958">
        <v>1</v>
      </c>
      <c r="W958">
        <v>0</v>
      </c>
      <c r="X958">
        <v>-700358725</v>
      </c>
      <c r="Y958">
        <v>14.79</v>
      </c>
      <c r="AA958">
        <v>0</v>
      </c>
      <c r="AB958">
        <v>13.92</v>
      </c>
      <c r="AC958">
        <v>0</v>
      </c>
      <c r="AD958">
        <v>0</v>
      </c>
      <c r="AE958">
        <v>0</v>
      </c>
      <c r="AF958">
        <v>13.92</v>
      </c>
      <c r="AG958">
        <v>0</v>
      </c>
      <c r="AH958">
        <v>0</v>
      </c>
      <c r="AI958">
        <v>1</v>
      </c>
      <c r="AJ958">
        <v>1</v>
      </c>
      <c r="AK958">
        <v>1</v>
      </c>
      <c r="AL958">
        <v>1</v>
      </c>
      <c r="AN958">
        <v>0</v>
      </c>
      <c r="AO958">
        <v>1</v>
      </c>
      <c r="AP958">
        <v>1</v>
      </c>
      <c r="AQ958">
        <v>0</v>
      </c>
      <c r="AR958">
        <v>0</v>
      </c>
      <c r="AS958" t="s">
        <v>719</v>
      </c>
      <c r="AT958">
        <v>9.86</v>
      </c>
      <c r="AU958" t="s">
        <v>140</v>
      </c>
      <c r="AV958">
        <v>0</v>
      </c>
      <c r="AW958">
        <v>2</v>
      </c>
      <c r="AX958">
        <v>28927892</v>
      </c>
      <c r="AY958">
        <v>1</v>
      </c>
      <c r="AZ958">
        <v>0</v>
      </c>
      <c r="BA958">
        <v>972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0</v>
      </c>
      <c r="BI958">
        <v>0</v>
      </c>
      <c r="BJ958">
        <v>0</v>
      </c>
      <c r="BK958">
        <v>0</v>
      </c>
      <c r="BL958">
        <v>0</v>
      </c>
      <c r="BM958">
        <v>0</v>
      </c>
      <c r="BN958">
        <v>0</v>
      </c>
      <c r="BO958">
        <v>0</v>
      </c>
      <c r="BP958">
        <v>0</v>
      </c>
      <c r="BQ958">
        <v>0</v>
      </c>
      <c r="BR958">
        <v>0</v>
      </c>
      <c r="BS958">
        <v>0</v>
      </c>
      <c r="BT958">
        <v>0</v>
      </c>
      <c r="BU958">
        <v>0</v>
      </c>
      <c r="BV958">
        <v>0</v>
      </c>
      <c r="BW958">
        <v>0</v>
      </c>
      <c r="CX958">
        <f>Y958*Source!I178</f>
        <v>3.8453999999999997</v>
      </c>
      <c r="CY958">
        <f t="shared" si="216"/>
        <v>13.92</v>
      </c>
      <c r="CZ958">
        <f t="shared" si="217"/>
        <v>13.92</v>
      </c>
      <c r="DA958">
        <f t="shared" si="218"/>
        <v>1</v>
      </c>
      <c r="DB958">
        <v>0</v>
      </c>
    </row>
    <row r="959" spans="1:106" x14ac:dyDescent="0.2">
      <c r="A959">
        <f>ROW(Source!A178)</f>
        <v>178</v>
      </c>
      <c r="B959">
        <v>28925307</v>
      </c>
      <c r="C959">
        <v>28927884</v>
      </c>
      <c r="D959">
        <v>28251479</v>
      </c>
      <c r="E959">
        <v>1</v>
      </c>
      <c r="F959">
        <v>1</v>
      </c>
      <c r="G959">
        <v>1</v>
      </c>
      <c r="H959">
        <v>3</v>
      </c>
      <c r="I959" t="s">
        <v>503</v>
      </c>
      <c r="J959" t="s">
        <v>504</v>
      </c>
      <c r="K959" t="s">
        <v>505</v>
      </c>
      <c r="L959">
        <v>1339</v>
      </c>
      <c r="N959">
        <v>1007</v>
      </c>
      <c r="O959" t="s">
        <v>742</v>
      </c>
      <c r="P959" t="s">
        <v>742</v>
      </c>
      <c r="Q959">
        <v>1</v>
      </c>
      <c r="W959">
        <v>0</v>
      </c>
      <c r="X959">
        <v>1597319531</v>
      </c>
      <c r="Y959">
        <v>1.47</v>
      </c>
      <c r="AA959">
        <v>8.7899999999999991</v>
      </c>
      <c r="AB959">
        <v>0</v>
      </c>
      <c r="AC959">
        <v>0</v>
      </c>
      <c r="AD959">
        <v>0</v>
      </c>
      <c r="AE959">
        <v>8.7899999999999991</v>
      </c>
      <c r="AF959">
        <v>0</v>
      </c>
      <c r="AG959">
        <v>0</v>
      </c>
      <c r="AH959">
        <v>0</v>
      </c>
      <c r="AI959">
        <v>1</v>
      </c>
      <c r="AJ959">
        <v>1</v>
      </c>
      <c r="AK959">
        <v>1</v>
      </c>
      <c r="AL959">
        <v>1</v>
      </c>
      <c r="AN959">
        <v>0</v>
      </c>
      <c r="AO959">
        <v>1</v>
      </c>
      <c r="AP959">
        <v>0</v>
      </c>
      <c r="AQ959">
        <v>0</v>
      </c>
      <c r="AR959">
        <v>0</v>
      </c>
      <c r="AS959" t="s">
        <v>719</v>
      </c>
      <c r="AT959">
        <v>1.47</v>
      </c>
      <c r="AU959" t="s">
        <v>719</v>
      </c>
      <c r="AV959">
        <v>0</v>
      </c>
      <c r="AW959">
        <v>2</v>
      </c>
      <c r="AX959">
        <v>28927893</v>
      </c>
      <c r="AY959">
        <v>1</v>
      </c>
      <c r="AZ959">
        <v>0</v>
      </c>
      <c r="BA959">
        <v>973</v>
      </c>
      <c r="BB959">
        <v>0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0</v>
      </c>
      <c r="BK959">
        <v>0</v>
      </c>
      <c r="BL959">
        <v>0</v>
      </c>
      <c r="BM959">
        <v>0</v>
      </c>
      <c r="BN959">
        <v>0</v>
      </c>
      <c r="BO959">
        <v>0</v>
      </c>
      <c r="BP959">
        <v>0</v>
      </c>
      <c r="BQ959">
        <v>0</v>
      </c>
      <c r="BR959">
        <v>0</v>
      </c>
      <c r="BS959">
        <v>0</v>
      </c>
      <c r="BT959">
        <v>0</v>
      </c>
      <c r="BU959">
        <v>0</v>
      </c>
      <c r="BV959">
        <v>0</v>
      </c>
      <c r="BW959">
        <v>0</v>
      </c>
      <c r="CX959">
        <f>Y959*Source!I178</f>
        <v>0.38219999999999998</v>
      </c>
      <c r="CY959">
        <f t="shared" ref="CY959:CY971" si="219">AA959</f>
        <v>8.7899999999999991</v>
      </c>
      <c r="CZ959">
        <f t="shared" ref="CZ959:CZ971" si="220">AE959</f>
        <v>8.7899999999999991</v>
      </c>
      <c r="DA959">
        <f t="shared" ref="DA959:DA971" si="221">AI959</f>
        <v>1</v>
      </c>
      <c r="DB959">
        <v>0</v>
      </c>
    </row>
    <row r="960" spans="1:106" x14ac:dyDescent="0.2">
      <c r="A960">
        <f>ROW(Source!A178)</f>
        <v>178</v>
      </c>
      <c r="B960">
        <v>28925307</v>
      </c>
      <c r="C960">
        <v>28927884</v>
      </c>
      <c r="D960">
        <v>28251486</v>
      </c>
      <c r="E960">
        <v>1</v>
      </c>
      <c r="F960">
        <v>1</v>
      </c>
      <c r="G960">
        <v>1</v>
      </c>
      <c r="H960">
        <v>3</v>
      </c>
      <c r="I960" t="s">
        <v>506</v>
      </c>
      <c r="J960" t="s">
        <v>507</v>
      </c>
      <c r="K960" t="s">
        <v>508</v>
      </c>
      <c r="L960">
        <v>1346</v>
      </c>
      <c r="N960">
        <v>1009</v>
      </c>
      <c r="O960" t="s">
        <v>509</v>
      </c>
      <c r="P960" t="s">
        <v>509</v>
      </c>
      <c r="Q960">
        <v>1</v>
      </c>
      <c r="W960">
        <v>0</v>
      </c>
      <c r="X960">
        <v>-1411127917</v>
      </c>
      <c r="Y960">
        <v>0.44</v>
      </c>
      <c r="AA960">
        <v>4.47</v>
      </c>
      <c r="AB960">
        <v>0</v>
      </c>
      <c r="AC960">
        <v>0</v>
      </c>
      <c r="AD960">
        <v>0</v>
      </c>
      <c r="AE960">
        <v>4.47</v>
      </c>
      <c r="AF960">
        <v>0</v>
      </c>
      <c r="AG960">
        <v>0</v>
      </c>
      <c r="AH960">
        <v>0</v>
      </c>
      <c r="AI960">
        <v>1</v>
      </c>
      <c r="AJ960">
        <v>1</v>
      </c>
      <c r="AK960">
        <v>1</v>
      </c>
      <c r="AL960">
        <v>1</v>
      </c>
      <c r="AN960">
        <v>0</v>
      </c>
      <c r="AO960">
        <v>1</v>
      </c>
      <c r="AP960">
        <v>0</v>
      </c>
      <c r="AQ960">
        <v>0</v>
      </c>
      <c r="AR960">
        <v>0</v>
      </c>
      <c r="AS960" t="s">
        <v>719</v>
      </c>
      <c r="AT960">
        <v>0.44</v>
      </c>
      <c r="AU960" t="s">
        <v>719</v>
      </c>
      <c r="AV960">
        <v>0</v>
      </c>
      <c r="AW960">
        <v>2</v>
      </c>
      <c r="AX960">
        <v>28927894</v>
      </c>
      <c r="AY960">
        <v>1</v>
      </c>
      <c r="AZ960">
        <v>0</v>
      </c>
      <c r="BA960">
        <v>974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0</v>
      </c>
      <c r="BI960">
        <v>0</v>
      </c>
      <c r="BJ960">
        <v>0</v>
      </c>
      <c r="BK960">
        <v>0</v>
      </c>
      <c r="BL960">
        <v>0</v>
      </c>
      <c r="BM960">
        <v>0</v>
      </c>
      <c r="BN960">
        <v>0</v>
      </c>
      <c r="BO960">
        <v>0</v>
      </c>
      <c r="BP960">
        <v>0</v>
      </c>
      <c r="BQ960">
        <v>0</v>
      </c>
      <c r="BR960">
        <v>0</v>
      </c>
      <c r="BS960">
        <v>0</v>
      </c>
      <c r="BT960">
        <v>0</v>
      </c>
      <c r="BU960">
        <v>0</v>
      </c>
      <c r="BV960">
        <v>0</v>
      </c>
      <c r="BW960">
        <v>0</v>
      </c>
      <c r="CX960">
        <f>Y960*Source!I178</f>
        <v>0.1144</v>
      </c>
      <c r="CY960">
        <f t="shared" si="219"/>
        <v>4.47</v>
      </c>
      <c r="CZ960">
        <f t="shared" si="220"/>
        <v>4.47</v>
      </c>
      <c r="DA960">
        <f t="shared" si="221"/>
        <v>1</v>
      </c>
      <c r="DB960">
        <v>0</v>
      </c>
    </row>
    <row r="961" spans="1:106" x14ac:dyDescent="0.2">
      <c r="A961">
        <f>ROW(Source!A178)</f>
        <v>178</v>
      </c>
      <c r="B961">
        <v>28925307</v>
      </c>
      <c r="C961">
        <v>28927884</v>
      </c>
      <c r="D961">
        <v>28254713</v>
      </c>
      <c r="E961">
        <v>1</v>
      </c>
      <c r="F961">
        <v>1</v>
      </c>
      <c r="G961">
        <v>1</v>
      </c>
      <c r="H961">
        <v>3</v>
      </c>
      <c r="I961" t="s">
        <v>613</v>
      </c>
      <c r="J961" t="s">
        <v>614</v>
      </c>
      <c r="K961" t="s">
        <v>615</v>
      </c>
      <c r="L961">
        <v>1348</v>
      </c>
      <c r="N961">
        <v>1009</v>
      </c>
      <c r="O961" t="s">
        <v>61</v>
      </c>
      <c r="P961" t="s">
        <v>61</v>
      </c>
      <c r="Q961">
        <v>1000</v>
      </c>
      <c r="W961">
        <v>0</v>
      </c>
      <c r="X961">
        <v>1344828851</v>
      </c>
      <c r="Y961">
        <v>0.01</v>
      </c>
      <c r="AA961">
        <v>10616.1</v>
      </c>
      <c r="AB961">
        <v>0</v>
      </c>
      <c r="AC961">
        <v>0</v>
      </c>
      <c r="AD961">
        <v>0</v>
      </c>
      <c r="AE961">
        <v>10616.1</v>
      </c>
      <c r="AF961">
        <v>0</v>
      </c>
      <c r="AG961">
        <v>0</v>
      </c>
      <c r="AH961">
        <v>0</v>
      </c>
      <c r="AI961">
        <v>1</v>
      </c>
      <c r="AJ961">
        <v>1</v>
      </c>
      <c r="AK961">
        <v>1</v>
      </c>
      <c r="AL961">
        <v>1</v>
      </c>
      <c r="AN961">
        <v>0</v>
      </c>
      <c r="AO961">
        <v>1</v>
      </c>
      <c r="AP961">
        <v>0</v>
      </c>
      <c r="AQ961">
        <v>0</v>
      </c>
      <c r="AR961">
        <v>0</v>
      </c>
      <c r="AS961" t="s">
        <v>719</v>
      </c>
      <c r="AT961">
        <v>0.01</v>
      </c>
      <c r="AU961" t="s">
        <v>719</v>
      </c>
      <c r="AV961">
        <v>0</v>
      </c>
      <c r="AW961">
        <v>2</v>
      </c>
      <c r="AX961">
        <v>28927895</v>
      </c>
      <c r="AY961">
        <v>1</v>
      </c>
      <c r="AZ961">
        <v>0</v>
      </c>
      <c r="BA961">
        <v>975</v>
      </c>
      <c r="BB961">
        <v>0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0</v>
      </c>
      <c r="BI961">
        <v>0</v>
      </c>
      <c r="BJ961">
        <v>0</v>
      </c>
      <c r="BK961">
        <v>0</v>
      </c>
      <c r="BL961">
        <v>0</v>
      </c>
      <c r="BM961">
        <v>0</v>
      </c>
      <c r="BN961">
        <v>0</v>
      </c>
      <c r="BO961">
        <v>0</v>
      </c>
      <c r="BP961">
        <v>0</v>
      </c>
      <c r="BQ961">
        <v>0</v>
      </c>
      <c r="BR961">
        <v>0</v>
      </c>
      <c r="BS961">
        <v>0</v>
      </c>
      <c r="BT961">
        <v>0</v>
      </c>
      <c r="BU961">
        <v>0</v>
      </c>
      <c r="BV961">
        <v>0</v>
      </c>
      <c r="BW961">
        <v>0</v>
      </c>
      <c r="CX961">
        <f>Y961*Source!I178</f>
        <v>2.6000000000000003E-3</v>
      </c>
      <c r="CY961">
        <f t="shared" si="219"/>
        <v>10616.1</v>
      </c>
      <c r="CZ961">
        <f t="shared" si="220"/>
        <v>10616.1</v>
      </c>
      <c r="DA961">
        <f t="shared" si="221"/>
        <v>1</v>
      </c>
      <c r="DB961">
        <v>0</v>
      </c>
    </row>
    <row r="962" spans="1:106" x14ac:dyDescent="0.2">
      <c r="A962">
        <f>ROW(Source!A178)</f>
        <v>178</v>
      </c>
      <c r="B962">
        <v>28925307</v>
      </c>
      <c r="C962">
        <v>28927884</v>
      </c>
      <c r="D962">
        <v>28256076</v>
      </c>
      <c r="E962">
        <v>1</v>
      </c>
      <c r="F962">
        <v>1</v>
      </c>
      <c r="G962">
        <v>1</v>
      </c>
      <c r="H962">
        <v>3</v>
      </c>
      <c r="I962" t="s">
        <v>552</v>
      </c>
      <c r="J962" t="s">
        <v>553</v>
      </c>
      <c r="K962" t="s">
        <v>554</v>
      </c>
      <c r="L962">
        <v>1348</v>
      </c>
      <c r="N962">
        <v>1009</v>
      </c>
      <c r="O962" t="s">
        <v>61</v>
      </c>
      <c r="P962" t="s">
        <v>61</v>
      </c>
      <c r="Q962">
        <v>1000</v>
      </c>
      <c r="W962">
        <v>0</v>
      </c>
      <c r="X962">
        <v>-1069540660</v>
      </c>
      <c r="Y962">
        <v>1E-3</v>
      </c>
      <c r="AA962">
        <v>15854.58</v>
      </c>
      <c r="AB962">
        <v>0</v>
      </c>
      <c r="AC962">
        <v>0</v>
      </c>
      <c r="AD962">
        <v>0</v>
      </c>
      <c r="AE962">
        <v>15854.58</v>
      </c>
      <c r="AF962">
        <v>0</v>
      </c>
      <c r="AG962">
        <v>0</v>
      </c>
      <c r="AH962">
        <v>0</v>
      </c>
      <c r="AI962">
        <v>1</v>
      </c>
      <c r="AJ962">
        <v>1</v>
      </c>
      <c r="AK962">
        <v>1</v>
      </c>
      <c r="AL962">
        <v>1</v>
      </c>
      <c r="AN962">
        <v>0</v>
      </c>
      <c r="AO962">
        <v>1</v>
      </c>
      <c r="AP962">
        <v>0</v>
      </c>
      <c r="AQ962">
        <v>0</v>
      </c>
      <c r="AR962">
        <v>0</v>
      </c>
      <c r="AS962" t="s">
        <v>719</v>
      </c>
      <c r="AT962">
        <v>1E-3</v>
      </c>
      <c r="AU962" t="s">
        <v>719</v>
      </c>
      <c r="AV962">
        <v>0</v>
      </c>
      <c r="AW962">
        <v>2</v>
      </c>
      <c r="AX962">
        <v>28927896</v>
      </c>
      <c r="AY962">
        <v>1</v>
      </c>
      <c r="AZ962">
        <v>0</v>
      </c>
      <c r="BA962">
        <v>976</v>
      </c>
      <c r="BB962">
        <v>0</v>
      </c>
      <c r="BC962">
        <v>0</v>
      </c>
      <c r="BD962">
        <v>0</v>
      </c>
      <c r="BE962">
        <v>0</v>
      </c>
      <c r="BF962">
        <v>0</v>
      </c>
      <c r="BG962">
        <v>0</v>
      </c>
      <c r="BH962">
        <v>0</v>
      </c>
      <c r="BI962">
        <v>0</v>
      </c>
      <c r="BJ962">
        <v>0</v>
      </c>
      <c r="BK962">
        <v>0</v>
      </c>
      <c r="BL962">
        <v>0</v>
      </c>
      <c r="BM962">
        <v>0</v>
      </c>
      <c r="BN962">
        <v>0</v>
      </c>
      <c r="BO962">
        <v>0</v>
      </c>
      <c r="BP962">
        <v>0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CX962">
        <f>Y962*Source!I178</f>
        <v>2.6000000000000003E-4</v>
      </c>
      <c r="CY962">
        <f t="shared" si="219"/>
        <v>15854.58</v>
      </c>
      <c r="CZ962">
        <f t="shared" si="220"/>
        <v>15854.58</v>
      </c>
      <c r="DA962">
        <f t="shared" si="221"/>
        <v>1</v>
      </c>
      <c r="DB962">
        <v>0</v>
      </c>
    </row>
    <row r="963" spans="1:106" x14ac:dyDescent="0.2">
      <c r="A963">
        <f>ROW(Source!A178)</f>
        <v>178</v>
      </c>
      <c r="B963">
        <v>28925307</v>
      </c>
      <c r="C963">
        <v>28927884</v>
      </c>
      <c r="D963">
        <v>28256174</v>
      </c>
      <c r="E963">
        <v>1</v>
      </c>
      <c r="F963">
        <v>1</v>
      </c>
      <c r="G963">
        <v>1</v>
      </c>
      <c r="H963">
        <v>3</v>
      </c>
      <c r="I963" t="s">
        <v>555</v>
      </c>
      <c r="J963" t="s">
        <v>556</v>
      </c>
      <c r="K963" t="s">
        <v>557</v>
      </c>
      <c r="L963">
        <v>1348</v>
      </c>
      <c r="N963">
        <v>1009</v>
      </c>
      <c r="O963" t="s">
        <v>61</v>
      </c>
      <c r="P963" t="s">
        <v>61</v>
      </c>
      <c r="Q963">
        <v>1000</v>
      </c>
      <c r="W963">
        <v>0</v>
      </c>
      <c r="X963">
        <v>628974256</v>
      </c>
      <c r="Y963">
        <v>1.0000000000000001E-5</v>
      </c>
      <c r="AA963">
        <v>7671.42</v>
      </c>
      <c r="AB963">
        <v>0</v>
      </c>
      <c r="AC963">
        <v>0</v>
      </c>
      <c r="AD963">
        <v>0</v>
      </c>
      <c r="AE963">
        <v>7671.42</v>
      </c>
      <c r="AF963">
        <v>0</v>
      </c>
      <c r="AG963">
        <v>0</v>
      </c>
      <c r="AH963">
        <v>0</v>
      </c>
      <c r="AI963">
        <v>1</v>
      </c>
      <c r="AJ963">
        <v>1</v>
      </c>
      <c r="AK963">
        <v>1</v>
      </c>
      <c r="AL963">
        <v>1</v>
      </c>
      <c r="AN963">
        <v>0</v>
      </c>
      <c r="AO963">
        <v>1</v>
      </c>
      <c r="AP963">
        <v>0</v>
      </c>
      <c r="AQ963">
        <v>0</v>
      </c>
      <c r="AR963">
        <v>0</v>
      </c>
      <c r="AS963" t="s">
        <v>719</v>
      </c>
      <c r="AT963">
        <v>1.0000000000000001E-5</v>
      </c>
      <c r="AU963" t="s">
        <v>719</v>
      </c>
      <c r="AV963">
        <v>0</v>
      </c>
      <c r="AW963">
        <v>2</v>
      </c>
      <c r="AX963">
        <v>28927897</v>
      </c>
      <c r="AY963">
        <v>1</v>
      </c>
      <c r="AZ963">
        <v>0</v>
      </c>
      <c r="BA963">
        <v>977</v>
      </c>
      <c r="BB963">
        <v>0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0</v>
      </c>
      <c r="BI963">
        <v>0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CX963">
        <f>Y963*Source!I178</f>
        <v>2.6000000000000001E-6</v>
      </c>
      <c r="CY963">
        <f t="shared" si="219"/>
        <v>7671.42</v>
      </c>
      <c r="CZ963">
        <f t="shared" si="220"/>
        <v>7671.42</v>
      </c>
      <c r="DA963">
        <f t="shared" si="221"/>
        <v>1</v>
      </c>
      <c r="DB963">
        <v>0</v>
      </c>
    </row>
    <row r="964" spans="1:106" x14ac:dyDescent="0.2">
      <c r="A964">
        <f>ROW(Source!A178)</f>
        <v>178</v>
      </c>
      <c r="B964">
        <v>28925307</v>
      </c>
      <c r="C964">
        <v>28927884</v>
      </c>
      <c r="D964">
        <v>28257159</v>
      </c>
      <c r="E964">
        <v>1</v>
      </c>
      <c r="F964">
        <v>1</v>
      </c>
      <c r="G964">
        <v>1</v>
      </c>
      <c r="H964">
        <v>3</v>
      </c>
      <c r="I964" t="s">
        <v>558</v>
      </c>
      <c r="J964" t="s">
        <v>559</v>
      </c>
      <c r="K964" t="s">
        <v>560</v>
      </c>
      <c r="L964">
        <v>1348</v>
      </c>
      <c r="N964">
        <v>1009</v>
      </c>
      <c r="O964" t="s">
        <v>61</v>
      </c>
      <c r="P964" t="s">
        <v>61</v>
      </c>
      <c r="Q964">
        <v>1000</v>
      </c>
      <c r="W964">
        <v>0</v>
      </c>
      <c r="X964">
        <v>-1850711024</v>
      </c>
      <c r="Y964">
        <v>1E-4</v>
      </c>
      <c r="AA964">
        <v>30728.69</v>
      </c>
      <c r="AB964">
        <v>0</v>
      </c>
      <c r="AC964">
        <v>0</v>
      </c>
      <c r="AD964">
        <v>0</v>
      </c>
      <c r="AE964">
        <v>30728.69</v>
      </c>
      <c r="AF964">
        <v>0</v>
      </c>
      <c r="AG964">
        <v>0</v>
      </c>
      <c r="AH964">
        <v>0</v>
      </c>
      <c r="AI964">
        <v>1</v>
      </c>
      <c r="AJ964">
        <v>1</v>
      </c>
      <c r="AK964">
        <v>1</v>
      </c>
      <c r="AL964">
        <v>1</v>
      </c>
      <c r="AN964">
        <v>0</v>
      </c>
      <c r="AO964">
        <v>1</v>
      </c>
      <c r="AP964">
        <v>0</v>
      </c>
      <c r="AQ964">
        <v>0</v>
      </c>
      <c r="AR964">
        <v>0</v>
      </c>
      <c r="AS964" t="s">
        <v>719</v>
      </c>
      <c r="AT964">
        <v>1E-4</v>
      </c>
      <c r="AU964" t="s">
        <v>719</v>
      </c>
      <c r="AV964">
        <v>0</v>
      </c>
      <c r="AW964">
        <v>2</v>
      </c>
      <c r="AX964">
        <v>28927898</v>
      </c>
      <c r="AY964">
        <v>1</v>
      </c>
      <c r="AZ964">
        <v>0</v>
      </c>
      <c r="BA964">
        <v>978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0</v>
      </c>
      <c r="BI964">
        <v>0</v>
      </c>
      <c r="BJ964">
        <v>0</v>
      </c>
      <c r="BK964">
        <v>0</v>
      </c>
      <c r="BL964">
        <v>0</v>
      </c>
      <c r="BM964">
        <v>0</v>
      </c>
      <c r="BN964">
        <v>0</v>
      </c>
      <c r="BO964">
        <v>0</v>
      </c>
      <c r="BP964">
        <v>0</v>
      </c>
      <c r="BQ964">
        <v>0</v>
      </c>
      <c r="BR964">
        <v>0</v>
      </c>
      <c r="BS964">
        <v>0</v>
      </c>
      <c r="BT964">
        <v>0</v>
      </c>
      <c r="BU964">
        <v>0</v>
      </c>
      <c r="BV964">
        <v>0</v>
      </c>
      <c r="BW964">
        <v>0</v>
      </c>
      <c r="CX964">
        <f>Y964*Source!I178</f>
        <v>2.6000000000000002E-5</v>
      </c>
      <c r="CY964">
        <f t="shared" si="219"/>
        <v>30728.69</v>
      </c>
      <c r="CZ964">
        <f t="shared" si="220"/>
        <v>30728.69</v>
      </c>
      <c r="DA964">
        <f t="shared" si="221"/>
        <v>1</v>
      </c>
      <c r="DB964">
        <v>0</v>
      </c>
    </row>
    <row r="965" spans="1:106" x14ac:dyDescent="0.2">
      <c r="A965">
        <f>ROW(Source!A178)</f>
        <v>178</v>
      </c>
      <c r="B965">
        <v>28925307</v>
      </c>
      <c r="C965">
        <v>28927884</v>
      </c>
      <c r="D965">
        <v>28276535</v>
      </c>
      <c r="E965">
        <v>1</v>
      </c>
      <c r="F965">
        <v>1</v>
      </c>
      <c r="G965">
        <v>1</v>
      </c>
      <c r="H965">
        <v>3</v>
      </c>
      <c r="I965" t="s">
        <v>616</v>
      </c>
      <c r="J965" t="s">
        <v>617</v>
      </c>
      <c r="K965" t="s">
        <v>618</v>
      </c>
      <c r="L965">
        <v>1348</v>
      </c>
      <c r="N965">
        <v>1009</v>
      </c>
      <c r="O965" t="s">
        <v>61</v>
      </c>
      <c r="P965" t="s">
        <v>61</v>
      </c>
      <c r="Q965">
        <v>1000</v>
      </c>
      <c r="W965">
        <v>0</v>
      </c>
      <c r="X965">
        <v>192534767</v>
      </c>
      <c r="Y965">
        <v>2E-3</v>
      </c>
      <c r="AA965">
        <v>8041.65</v>
      </c>
      <c r="AB965">
        <v>0</v>
      </c>
      <c r="AC965">
        <v>0</v>
      </c>
      <c r="AD965">
        <v>0</v>
      </c>
      <c r="AE965">
        <v>8041.65</v>
      </c>
      <c r="AF965">
        <v>0</v>
      </c>
      <c r="AG965">
        <v>0</v>
      </c>
      <c r="AH965">
        <v>0</v>
      </c>
      <c r="AI965">
        <v>1</v>
      </c>
      <c r="AJ965">
        <v>1</v>
      </c>
      <c r="AK965">
        <v>1</v>
      </c>
      <c r="AL965">
        <v>1</v>
      </c>
      <c r="AN965">
        <v>0</v>
      </c>
      <c r="AO965">
        <v>1</v>
      </c>
      <c r="AP965">
        <v>0</v>
      </c>
      <c r="AQ965">
        <v>0</v>
      </c>
      <c r="AR965">
        <v>0</v>
      </c>
      <c r="AS965" t="s">
        <v>719</v>
      </c>
      <c r="AT965">
        <v>2E-3</v>
      </c>
      <c r="AU965" t="s">
        <v>719</v>
      </c>
      <c r="AV965">
        <v>0</v>
      </c>
      <c r="AW965">
        <v>2</v>
      </c>
      <c r="AX965">
        <v>28927899</v>
      </c>
      <c r="AY965">
        <v>1</v>
      </c>
      <c r="AZ965">
        <v>0</v>
      </c>
      <c r="BA965">
        <v>979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0</v>
      </c>
      <c r="BI965">
        <v>0</v>
      </c>
      <c r="BJ965">
        <v>0</v>
      </c>
      <c r="BK965">
        <v>0</v>
      </c>
      <c r="BL965">
        <v>0</v>
      </c>
      <c r="BM965">
        <v>0</v>
      </c>
      <c r="BN965">
        <v>0</v>
      </c>
      <c r="BO965">
        <v>0</v>
      </c>
      <c r="BP965">
        <v>0</v>
      </c>
      <c r="BQ965">
        <v>0</v>
      </c>
      <c r="BR965">
        <v>0</v>
      </c>
      <c r="BS965">
        <v>0</v>
      </c>
      <c r="BT965">
        <v>0</v>
      </c>
      <c r="BU965">
        <v>0</v>
      </c>
      <c r="BV965">
        <v>0</v>
      </c>
      <c r="BW965">
        <v>0</v>
      </c>
      <c r="CX965">
        <f>Y965*Source!I178</f>
        <v>5.2000000000000006E-4</v>
      </c>
      <c r="CY965">
        <f t="shared" si="219"/>
        <v>8041.65</v>
      </c>
      <c r="CZ965">
        <f t="shared" si="220"/>
        <v>8041.65</v>
      </c>
      <c r="DA965">
        <f t="shared" si="221"/>
        <v>1</v>
      </c>
      <c r="DB965">
        <v>0</v>
      </c>
    </row>
    <row r="966" spans="1:106" x14ac:dyDescent="0.2">
      <c r="A966">
        <f>ROW(Source!A178)</f>
        <v>178</v>
      </c>
      <c r="B966">
        <v>28925307</v>
      </c>
      <c r="C966">
        <v>28927884</v>
      </c>
      <c r="D966">
        <v>28278661</v>
      </c>
      <c r="E966">
        <v>1</v>
      </c>
      <c r="F966">
        <v>1</v>
      </c>
      <c r="G966">
        <v>1</v>
      </c>
      <c r="H966">
        <v>3</v>
      </c>
      <c r="I966" t="s">
        <v>561</v>
      </c>
      <c r="J966" t="s">
        <v>562</v>
      </c>
      <c r="K966" t="s">
        <v>563</v>
      </c>
      <c r="L966">
        <v>1302</v>
      </c>
      <c r="N966">
        <v>1003</v>
      </c>
      <c r="O966" t="s">
        <v>564</v>
      </c>
      <c r="P966" t="s">
        <v>564</v>
      </c>
      <c r="Q966">
        <v>10</v>
      </c>
      <c r="W966">
        <v>0</v>
      </c>
      <c r="X966">
        <v>4483628</v>
      </c>
      <c r="Y966">
        <v>1.8700000000000001E-2</v>
      </c>
      <c r="AA966">
        <v>64.47</v>
      </c>
      <c r="AB966">
        <v>0</v>
      </c>
      <c r="AC966">
        <v>0</v>
      </c>
      <c r="AD966">
        <v>0</v>
      </c>
      <c r="AE966">
        <v>64.47</v>
      </c>
      <c r="AF966">
        <v>0</v>
      </c>
      <c r="AG966">
        <v>0</v>
      </c>
      <c r="AH966">
        <v>0</v>
      </c>
      <c r="AI966">
        <v>1</v>
      </c>
      <c r="AJ966">
        <v>1</v>
      </c>
      <c r="AK966">
        <v>1</v>
      </c>
      <c r="AL966">
        <v>1</v>
      </c>
      <c r="AN966">
        <v>0</v>
      </c>
      <c r="AO966">
        <v>1</v>
      </c>
      <c r="AP966">
        <v>0</v>
      </c>
      <c r="AQ966">
        <v>0</v>
      </c>
      <c r="AR966">
        <v>0</v>
      </c>
      <c r="AS966" t="s">
        <v>719</v>
      </c>
      <c r="AT966">
        <v>1.8700000000000001E-2</v>
      </c>
      <c r="AU966" t="s">
        <v>719</v>
      </c>
      <c r="AV966">
        <v>0</v>
      </c>
      <c r="AW966">
        <v>2</v>
      </c>
      <c r="AX966">
        <v>28927901</v>
      </c>
      <c r="AY966">
        <v>1</v>
      </c>
      <c r="AZ966">
        <v>0</v>
      </c>
      <c r="BA966">
        <v>981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0</v>
      </c>
      <c r="BI966">
        <v>0</v>
      </c>
      <c r="BJ966">
        <v>0</v>
      </c>
      <c r="BK966">
        <v>0</v>
      </c>
      <c r="BL966">
        <v>0</v>
      </c>
      <c r="BM966">
        <v>0</v>
      </c>
      <c r="BN966">
        <v>0</v>
      </c>
      <c r="BO966">
        <v>0</v>
      </c>
      <c r="BP966">
        <v>0</v>
      </c>
      <c r="BQ966">
        <v>0</v>
      </c>
      <c r="BR966">
        <v>0</v>
      </c>
      <c r="BS966">
        <v>0</v>
      </c>
      <c r="BT966">
        <v>0</v>
      </c>
      <c r="BU966">
        <v>0</v>
      </c>
      <c r="BV966">
        <v>0</v>
      </c>
      <c r="BW966">
        <v>0</v>
      </c>
      <c r="CX966">
        <f>Y966*Source!I178</f>
        <v>4.8620000000000009E-3</v>
      </c>
      <c r="CY966">
        <f t="shared" si="219"/>
        <v>64.47</v>
      </c>
      <c r="CZ966">
        <f t="shared" si="220"/>
        <v>64.47</v>
      </c>
      <c r="DA966">
        <f t="shared" si="221"/>
        <v>1</v>
      </c>
      <c r="DB966">
        <v>0</v>
      </c>
    </row>
    <row r="967" spans="1:106" x14ac:dyDescent="0.2">
      <c r="A967">
        <f>ROW(Source!A178)</f>
        <v>178</v>
      </c>
      <c r="B967">
        <v>28925307</v>
      </c>
      <c r="C967">
        <v>28927884</v>
      </c>
      <c r="D967">
        <v>28279020</v>
      </c>
      <c r="E967">
        <v>1</v>
      </c>
      <c r="F967">
        <v>1</v>
      </c>
      <c r="G967">
        <v>1</v>
      </c>
      <c r="H967">
        <v>3</v>
      </c>
      <c r="I967" t="s">
        <v>565</v>
      </c>
      <c r="J967" t="s">
        <v>566</v>
      </c>
      <c r="K967" t="s">
        <v>567</v>
      </c>
      <c r="L967">
        <v>1348</v>
      </c>
      <c r="N967">
        <v>1009</v>
      </c>
      <c r="O967" t="s">
        <v>61</v>
      </c>
      <c r="P967" t="s">
        <v>61</v>
      </c>
      <c r="Q967">
        <v>1000</v>
      </c>
      <c r="W967">
        <v>0</v>
      </c>
      <c r="X967">
        <v>-936363311</v>
      </c>
      <c r="Y967">
        <v>3.0000000000000001E-5</v>
      </c>
      <c r="AA967">
        <v>4751.12</v>
      </c>
      <c r="AB967">
        <v>0</v>
      </c>
      <c r="AC967">
        <v>0</v>
      </c>
      <c r="AD967">
        <v>0</v>
      </c>
      <c r="AE967">
        <v>4751.12</v>
      </c>
      <c r="AF967">
        <v>0</v>
      </c>
      <c r="AG967">
        <v>0</v>
      </c>
      <c r="AH967">
        <v>0</v>
      </c>
      <c r="AI967">
        <v>1</v>
      </c>
      <c r="AJ967">
        <v>1</v>
      </c>
      <c r="AK967">
        <v>1</v>
      </c>
      <c r="AL967">
        <v>1</v>
      </c>
      <c r="AN967">
        <v>0</v>
      </c>
      <c r="AO967">
        <v>1</v>
      </c>
      <c r="AP967">
        <v>0</v>
      </c>
      <c r="AQ967">
        <v>0</v>
      </c>
      <c r="AR967">
        <v>0</v>
      </c>
      <c r="AS967" t="s">
        <v>719</v>
      </c>
      <c r="AT967">
        <v>3.0000000000000001E-5</v>
      </c>
      <c r="AU967" t="s">
        <v>719</v>
      </c>
      <c r="AV967">
        <v>0</v>
      </c>
      <c r="AW967">
        <v>2</v>
      </c>
      <c r="AX967">
        <v>28927902</v>
      </c>
      <c r="AY967">
        <v>1</v>
      </c>
      <c r="AZ967">
        <v>0</v>
      </c>
      <c r="BA967">
        <v>982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0</v>
      </c>
      <c r="BI967">
        <v>0</v>
      </c>
      <c r="BJ967">
        <v>0</v>
      </c>
      <c r="BK967">
        <v>0</v>
      </c>
      <c r="BL967">
        <v>0</v>
      </c>
      <c r="BM967">
        <v>0</v>
      </c>
      <c r="BN967">
        <v>0</v>
      </c>
      <c r="BO967">
        <v>0</v>
      </c>
      <c r="BP967">
        <v>0</v>
      </c>
      <c r="BQ967">
        <v>0</v>
      </c>
      <c r="BR967">
        <v>0</v>
      </c>
      <c r="BS967">
        <v>0</v>
      </c>
      <c r="BT967">
        <v>0</v>
      </c>
      <c r="BU967">
        <v>0</v>
      </c>
      <c r="BV967">
        <v>0</v>
      </c>
      <c r="BW967">
        <v>0</v>
      </c>
      <c r="CX967">
        <f>Y967*Source!I178</f>
        <v>7.7999999999999999E-6</v>
      </c>
      <c r="CY967">
        <f t="shared" si="219"/>
        <v>4751.12</v>
      </c>
      <c r="CZ967">
        <f t="shared" si="220"/>
        <v>4751.12</v>
      </c>
      <c r="DA967">
        <f t="shared" si="221"/>
        <v>1</v>
      </c>
      <c r="DB967">
        <v>0</v>
      </c>
    </row>
    <row r="968" spans="1:106" x14ac:dyDescent="0.2">
      <c r="A968">
        <f>ROW(Source!A178)</f>
        <v>178</v>
      </c>
      <c r="B968">
        <v>28925307</v>
      </c>
      <c r="C968">
        <v>28927884</v>
      </c>
      <c r="D968">
        <v>28279781</v>
      </c>
      <c r="E968">
        <v>1</v>
      </c>
      <c r="F968">
        <v>1</v>
      </c>
      <c r="G968">
        <v>1</v>
      </c>
      <c r="H968">
        <v>3</v>
      </c>
      <c r="I968" t="s">
        <v>568</v>
      </c>
      <c r="J968" t="s">
        <v>569</v>
      </c>
      <c r="K968" t="s">
        <v>570</v>
      </c>
      <c r="L968">
        <v>1348</v>
      </c>
      <c r="N968">
        <v>1009</v>
      </c>
      <c r="O968" t="s">
        <v>61</v>
      </c>
      <c r="P968" t="s">
        <v>61</v>
      </c>
      <c r="Q968">
        <v>1000</v>
      </c>
      <c r="W968">
        <v>0</v>
      </c>
      <c r="X968">
        <v>1261042718</v>
      </c>
      <c r="Y968">
        <v>1.9400000000000001E-3</v>
      </c>
      <c r="AA968">
        <v>6246.56</v>
      </c>
      <c r="AB968">
        <v>0</v>
      </c>
      <c r="AC968">
        <v>0</v>
      </c>
      <c r="AD968">
        <v>0</v>
      </c>
      <c r="AE968">
        <v>6246.56</v>
      </c>
      <c r="AF968">
        <v>0</v>
      </c>
      <c r="AG968">
        <v>0</v>
      </c>
      <c r="AH968">
        <v>0</v>
      </c>
      <c r="AI968">
        <v>1</v>
      </c>
      <c r="AJ968">
        <v>1</v>
      </c>
      <c r="AK968">
        <v>1</v>
      </c>
      <c r="AL968">
        <v>1</v>
      </c>
      <c r="AN968">
        <v>0</v>
      </c>
      <c r="AO968">
        <v>1</v>
      </c>
      <c r="AP968">
        <v>0</v>
      </c>
      <c r="AQ968">
        <v>0</v>
      </c>
      <c r="AR968">
        <v>0</v>
      </c>
      <c r="AS968" t="s">
        <v>719</v>
      </c>
      <c r="AT968">
        <v>1.9400000000000001E-3</v>
      </c>
      <c r="AU968" t="s">
        <v>719</v>
      </c>
      <c r="AV968">
        <v>0</v>
      </c>
      <c r="AW968">
        <v>2</v>
      </c>
      <c r="AX968">
        <v>28927903</v>
      </c>
      <c r="AY968">
        <v>1</v>
      </c>
      <c r="AZ968">
        <v>0</v>
      </c>
      <c r="BA968">
        <v>983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0</v>
      </c>
      <c r="BI968">
        <v>0</v>
      </c>
      <c r="BJ968">
        <v>0</v>
      </c>
      <c r="BK968">
        <v>0</v>
      </c>
      <c r="BL968">
        <v>0</v>
      </c>
      <c r="BM968">
        <v>0</v>
      </c>
      <c r="BN968">
        <v>0</v>
      </c>
      <c r="BO968">
        <v>0</v>
      </c>
      <c r="BP968">
        <v>0</v>
      </c>
      <c r="BQ968">
        <v>0</v>
      </c>
      <c r="BR968">
        <v>0</v>
      </c>
      <c r="BS968">
        <v>0</v>
      </c>
      <c r="BT968">
        <v>0</v>
      </c>
      <c r="BU968">
        <v>0</v>
      </c>
      <c r="BV968">
        <v>0</v>
      </c>
      <c r="BW968">
        <v>0</v>
      </c>
      <c r="CX968">
        <f>Y968*Source!I178</f>
        <v>5.0440000000000001E-4</v>
      </c>
      <c r="CY968">
        <f t="shared" si="219"/>
        <v>6246.56</v>
      </c>
      <c r="CZ968">
        <f t="shared" si="220"/>
        <v>6246.56</v>
      </c>
      <c r="DA968">
        <f t="shared" si="221"/>
        <v>1</v>
      </c>
      <c r="DB968">
        <v>0</v>
      </c>
    </row>
    <row r="969" spans="1:106" x14ac:dyDescent="0.2">
      <c r="A969">
        <f>ROW(Source!A178)</f>
        <v>178</v>
      </c>
      <c r="B969">
        <v>28925307</v>
      </c>
      <c r="C969">
        <v>28927884</v>
      </c>
      <c r="D969">
        <v>28283688</v>
      </c>
      <c r="E969">
        <v>1</v>
      </c>
      <c r="F969">
        <v>1</v>
      </c>
      <c r="G969">
        <v>1</v>
      </c>
      <c r="H969">
        <v>3</v>
      </c>
      <c r="I969" t="s">
        <v>619</v>
      </c>
      <c r="J969" t="s">
        <v>620</v>
      </c>
      <c r="K969" t="s">
        <v>621</v>
      </c>
      <c r="L969">
        <v>1339</v>
      </c>
      <c r="N969">
        <v>1007</v>
      </c>
      <c r="O969" t="s">
        <v>742</v>
      </c>
      <c r="P969" t="s">
        <v>742</v>
      </c>
      <c r="Q969">
        <v>1</v>
      </c>
      <c r="W969">
        <v>0</v>
      </c>
      <c r="X969">
        <v>-128313133</v>
      </c>
      <c r="Y969">
        <v>1.0300000000000001E-3</v>
      </c>
      <c r="AA969">
        <v>1793.05</v>
      </c>
      <c r="AB969">
        <v>0</v>
      </c>
      <c r="AC969">
        <v>0</v>
      </c>
      <c r="AD969">
        <v>0</v>
      </c>
      <c r="AE969">
        <v>1793.05</v>
      </c>
      <c r="AF969">
        <v>0</v>
      </c>
      <c r="AG969">
        <v>0</v>
      </c>
      <c r="AH969">
        <v>0</v>
      </c>
      <c r="AI969">
        <v>1</v>
      </c>
      <c r="AJ969">
        <v>1</v>
      </c>
      <c r="AK969">
        <v>1</v>
      </c>
      <c r="AL969">
        <v>1</v>
      </c>
      <c r="AN969">
        <v>0</v>
      </c>
      <c r="AO969">
        <v>1</v>
      </c>
      <c r="AP969">
        <v>0</v>
      </c>
      <c r="AQ969">
        <v>0</v>
      </c>
      <c r="AR969">
        <v>0</v>
      </c>
      <c r="AS969" t="s">
        <v>719</v>
      </c>
      <c r="AT969">
        <v>1.0300000000000001E-3</v>
      </c>
      <c r="AU969" t="s">
        <v>719</v>
      </c>
      <c r="AV969">
        <v>0</v>
      </c>
      <c r="AW969">
        <v>2</v>
      </c>
      <c r="AX969">
        <v>28927904</v>
      </c>
      <c r="AY969">
        <v>1</v>
      </c>
      <c r="AZ969">
        <v>0</v>
      </c>
      <c r="BA969">
        <v>984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0</v>
      </c>
      <c r="BI969">
        <v>0</v>
      </c>
      <c r="BJ969">
        <v>0</v>
      </c>
      <c r="BK969">
        <v>0</v>
      </c>
      <c r="BL969">
        <v>0</v>
      </c>
      <c r="BM969">
        <v>0</v>
      </c>
      <c r="BN969">
        <v>0</v>
      </c>
      <c r="BO969">
        <v>0</v>
      </c>
      <c r="BP969">
        <v>0</v>
      </c>
      <c r="BQ969">
        <v>0</v>
      </c>
      <c r="BR969">
        <v>0</v>
      </c>
      <c r="BS969">
        <v>0</v>
      </c>
      <c r="BT969">
        <v>0</v>
      </c>
      <c r="BU969">
        <v>0</v>
      </c>
      <c r="BV969">
        <v>0</v>
      </c>
      <c r="BW969">
        <v>0</v>
      </c>
      <c r="CX969">
        <f>Y969*Source!I178</f>
        <v>2.6780000000000006E-4</v>
      </c>
      <c r="CY969">
        <f t="shared" si="219"/>
        <v>1793.05</v>
      </c>
      <c r="CZ969">
        <f t="shared" si="220"/>
        <v>1793.05</v>
      </c>
      <c r="DA969">
        <f t="shared" si="221"/>
        <v>1</v>
      </c>
      <c r="DB969">
        <v>0</v>
      </c>
    </row>
    <row r="970" spans="1:106" x14ac:dyDescent="0.2">
      <c r="A970">
        <f>ROW(Source!A178)</f>
        <v>178</v>
      </c>
      <c r="B970">
        <v>28925307</v>
      </c>
      <c r="C970">
        <v>28927884</v>
      </c>
      <c r="D970">
        <v>28291530</v>
      </c>
      <c r="E970">
        <v>1</v>
      </c>
      <c r="F970">
        <v>1</v>
      </c>
      <c r="G970">
        <v>1</v>
      </c>
      <c r="H970">
        <v>3</v>
      </c>
      <c r="I970" t="s">
        <v>571</v>
      </c>
      <c r="J970" t="s">
        <v>572</v>
      </c>
      <c r="K970" t="s">
        <v>573</v>
      </c>
      <c r="L970">
        <v>1348</v>
      </c>
      <c r="N970">
        <v>1009</v>
      </c>
      <c r="O970" t="s">
        <v>61</v>
      </c>
      <c r="P970" t="s">
        <v>61</v>
      </c>
      <c r="Q970">
        <v>1000</v>
      </c>
      <c r="W970">
        <v>0</v>
      </c>
      <c r="X970">
        <v>1741082987</v>
      </c>
      <c r="Y970">
        <v>3.1E-4</v>
      </c>
      <c r="AA970">
        <v>12560.85</v>
      </c>
      <c r="AB970">
        <v>0</v>
      </c>
      <c r="AC970">
        <v>0</v>
      </c>
      <c r="AD970">
        <v>0</v>
      </c>
      <c r="AE970">
        <v>12560.85</v>
      </c>
      <c r="AF970">
        <v>0</v>
      </c>
      <c r="AG970">
        <v>0</v>
      </c>
      <c r="AH970">
        <v>0</v>
      </c>
      <c r="AI970">
        <v>1</v>
      </c>
      <c r="AJ970">
        <v>1</v>
      </c>
      <c r="AK970">
        <v>1</v>
      </c>
      <c r="AL970">
        <v>1</v>
      </c>
      <c r="AN970">
        <v>0</v>
      </c>
      <c r="AO970">
        <v>1</v>
      </c>
      <c r="AP970">
        <v>0</v>
      </c>
      <c r="AQ970">
        <v>0</v>
      </c>
      <c r="AR970">
        <v>0</v>
      </c>
      <c r="AS970" t="s">
        <v>719</v>
      </c>
      <c r="AT970">
        <v>3.1E-4</v>
      </c>
      <c r="AU970" t="s">
        <v>719</v>
      </c>
      <c r="AV970">
        <v>0</v>
      </c>
      <c r="AW970">
        <v>2</v>
      </c>
      <c r="AX970">
        <v>28927905</v>
      </c>
      <c r="AY970">
        <v>1</v>
      </c>
      <c r="AZ970">
        <v>0</v>
      </c>
      <c r="BA970">
        <v>985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0</v>
      </c>
      <c r="BI970">
        <v>0</v>
      </c>
      <c r="BJ970">
        <v>0</v>
      </c>
      <c r="BK970">
        <v>0</v>
      </c>
      <c r="BL970">
        <v>0</v>
      </c>
      <c r="BM970">
        <v>0</v>
      </c>
      <c r="BN970">
        <v>0</v>
      </c>
      <c r="BO970">
        <v>0</v>
      </c>
      <c r="BP970">
        <v>0</v>
      </c>
      <c r="BQ970">
        <v>0</v>
      </c>
      <c r="BR970">
        <v>0</v>
      </c>
      <c r="BS970">
        <v>0</v>
      </c>
      <c r="BT970">
        <v>0</v>
      </c>
      <c r="BU970">
        <v>0</v>
      </c>
      <c r="BV970">
        <v>0</v>
      </c>
      <c r="BW970">
        <v>0</v>
      </c>
      <c r="CX970">
        <f>Y970*Source!I178</f>
        <v>8.0600000000000008E-5</v>
      </c>
      <c r="CY970">
        <f t="shared" si="219"/>
        <v>12560.85</v>
      </c>
      <c r="CZ970">
        <f t="shared" si="220"/>
        <v>12560.85</v>
      </c>
      <c r="DA970">
        <f t="shared" si="221"/>
        <v>1</v>
      </c>
      <c r="DB970">
        <v>0</v>
      </c>
    </row>
    <row r="971" spans="1:106" x14ac:dyDescent="0.2">
      <c r="A971">
        <f>ROW(Source!A178)</f>
        <v>178</v>
      </c>
      <c r="B971">
        <v>28925307</v>
      </c>
      <c r="C971">
        <v>28927884</v>
      </c>
      <c r="D971">
        <v>28292790</v>
      </c>
      <c r="E971">
        <v>1</v>
      </c>
      <c r="F971">
        <v>1</v>
      </c>
      <c r="G971">
        <v>1</v>
      </c>
      <c r="H971">
        <v>3</v>
      </c>
      <c r="I971" t="s">
        <v>574</v>
      </c>
      <c r="J971" t="s">
        <v>575</v>
      </c>
      <c r="K971" t="s">
        <v>576</v>
      </c>
      <c r="L971">
        <v>1348</v>
      </c>
      <c r="N971">
        <v>1009</v>
      </c>
      <c r="O971" t="s">
        <v>61</v>
      </c>
      <c r="P971" t="s">
        <v>61</v>
      </c>
      <c r="Q971">
        <v>1000</v>
      </c>
      <c r="W971">
        <v>0</v>
      </c>
      <c r="X971">
        <v>-296986458</v>
      </c>
      <c r="Y971">
        <v>5.9999999999999995E-4</v>
      </c>
      <c r="AA971">
        <v>11149.43</v>
      </c>
      <c r="AB971">
        <v>0</v>
      </c>
      <c r="AC971">
        <v>0</v>
      </c>
      <c r="AD971">
        <v>0</v>
      </c>
      <c r="AE971">
        <v>11149.43</v>
      </c>
      <c r="AF971">
        <v>0</v>
      </c>
      <c r="AG971">
        <v>0</v>
      </c>
      <c r="AH971">
        <v>0</v>
      </c>
      <c r="AI971">
        <v>1</v>
      </c>
      <c r="AJ971">
        <v>1</v>
      </c>
      <c r="AK971">
        <v>1</v>
      </c>
      <c r="AL971">
        <v>1</v>
      </c>
      <c r="AN971">
        <v>0</v>
      </c>
      <c r="AO971">
        <v>1</v>
      </c>
      <c r="AP971">
        <v>0</v>
      </c>
      <c r="AQ971">
        <v>0</v>
      </c>
      <c r="AR971">
        <v>0</v>
      </c>
      <c r="AS971" t="s">
        <v>719</v>
      </c>
      <c r="AT971">
        <v>5.9999999999999995E-4</v>
      </c>
      <c r="AU971" t="s">
        <v>719</v>
      </c>
      <c r="AV971">
        <v>0</v>
      </c>
      <c r="AW971">
        <v>2</v>
      </c>
      <c r="AX971">
        <v>28927906</v>
      </c>
      <c r="AY971">
        <v>1</v>
      </c>
      <c r="AZ971">
        <v>0</v>
      </c>
      <c r="BA971">
        <v>986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0</v>
      </c>
      <c r="BI971">
        <v>0</v>
      </c>
      <c r="BJ971">
        <v>0</v>
      </c>
      <c r="BK971">
        <v>0</v>
      </c>
      <c r="BL971">
        <v>0</v>
      </c>
      <c r="BM971">
        <v>0</v>
      </c>
      <c r="BN971">
        <v>0</v>
      </c>
      <c r="BO971">
        <v>0</v>
      </c>
      <c r="BP971">
        <v>0</v>
      </c>
      <c r="BQ971">
        <v>0</v>
      </c>
      <c r="BR971">
        <v>0</v>
      </c>
      <c r="BS971">
        <v>0</v>
      </c>
      <c r="BT971">
        <v>0</v>
      </c>
      <c r="BU971">
        <v>0</v>
      </c>
      <c r="BV971">
        <v>0</v>
      </c>
      <c r="BW971">
        <v>0</v>
      </c>
      <c r="CX971">
        <f>Y971*Source!I178</f>
        <v>1.56E-4</v>
      </c>
      <c r="CY971">
        <f t="shared" si="219"/>
        <v>11149.43</v>
      </c>
      <c r="CZ971">
        <f t="shared" si="220"/>
        <v>11149.43</v>
      </c>
      <c r="DA971">
        <f t="shared" si="221"/>
        <v>1</v>
      </c>
      <c r="DB971">
        <v>0</v>
      </c>
    </row>
    <row r="972" spans="1:106" x14ac:dyDescent="0.2">
      <c r="A972">
        <f>ROW(Source!A179)</f>
        <v>179</v>
      </c>
      <c r="B972">
        <v>28925308</v>
      </c>
      <c r="C972">
        <v>28927884</v>
      </c>
      <c r="D972">
        <v>28430167</v>
      </c>
      <c r="E972">
        <v>1</v>
      </c>
      <c r="F972">
        <v>1</v>
      </c>
      <c r="G972">
        <v>1</v>
      </c>
      <c r="H972">
        <v>1</v>
      </c>
      <c r="I972" t="s">
        <v>419</v>
      </c>
      <c r="J972" t="s">
        <v>719</v>
      </c>
      <c r="K972" t="s">
        <v>420</v>
      </c>
      <c r="L972">
        <v>1191</v>
      </c>
      <c r="N972">
        <v>1013</v>
      </c>
      <c r="O972" t="s">
        <v>360</v>
      </c>
      <c r="P972" t="s">
        <v>360</v>
      </c>
      <c r="Q972">
        <v>1</v>
      </c>
      <c r="W972">
        <v>0</v>
      </c>
      <c r="X972">
        <v>910540113</v>
      </c>
      <c r="Y972">
        <v>46.409399999999998</v>
      </c>
      <c r="AA972">
        <v>0</v>
      </c>
      <c r="AB972">
        <v>0</v>
      </c>
      <c r="AC972">
        <v>0</v>
      </c>
      <c r="AD972">
        <v>166.67</v>
      </c>
      <c r="AE972">
        <v>0</v>
      </c>
      <c r="AF972">
        <v>0</v>
      </c>
      <c r="AG972">
        <v>0</v>
      </c>
      <c r="AH972">
        <v>8.98</v>
      </c>
      <c r="AI972">
        <v>1</v>
      </c>
      <c r="AJ972">
        <v>1</v>
      </c>
      <c r="AK972">
        <v>1</v>
      </c>
      <c r="AL972">
        <v>18.559999999999999</v>
      </c>
      <c r="AN972">
        <v>0</v>
      </c>
      <c r="AO972">
        <v>1</v>
      </c>
      <c r="AP972">
        <v>1</v>
      </c>
      <c r="AQ972">
        <v>0</v>
      </c>
      <c r="AR972">
        <v>0</v>
      </c>
      <c r="AS972" t="s">
        <v>719</v>
      </c>
      <c r="AT972">
        <v>33.630000000000003</v>
      </c>
      <c r="AU972" t="s">
        <v>141</v>
      </c>
      <c r="AV972">
        <v>1</v>
      </c>
      <c r="AW972">
        <v>2</v>
      </c>
      <c r="AX972">
        <v>28927885</v>
      </c>
      <c r="AY972">
        <v>1</v>
      </c>
      <c r="AZ972">
        <v>0</v>
      </c>
      <c r="BA972">
        <v>987</v>
      </c>
      <c r="BB972">
        <v>0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0</v>
      </c>
      <c r="BI972">
        <v>0</v>
      </c>
      <c r="BJ972">
        <v>0</v>
      </c>
      <c r="BK972">
        <v>0</v>
      </c>
      <c r="BL972">
        <v>0</v>
      </c>
      <c r="BM972">
        <v>0</v>
      </c>
      <c r="BN972">
        <v>0</v>
      </c>
      <c r="BO972">
        <v>0</v>
      </c>
      <c r="BP972">
        <v>0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CX972">
        <f>Y972*Source!I179</f>
        <v>12.066444000000001</v>
      </c>
      <c r="CY972">
        <f>AD972</f>
        <v>166.67</v>
      </c>
      <c r="CZ972">
        <f>AH972</f>
        <v>8.98</v>
      </c>
      <c r="DA972">
        <f>AL972</f>
        <v>18.559999999999999</v>
      </c>
      <c r="DB972">
        <v>0</v>
      </c>
    </row>
    <row r="973" spans="1:106" x14ac:dyDescent="0.2">
      <c r="A973">
        <f>ROW(Source!A179)</f>
        <v>179</v>
      </c>
      <c r="B973">
        <v>28925308</v>
      </c>
      <c r="C973">
        <v>28927884</v>
      </c>
      <c r="D973">
        <v>28419515</v>
      </c>
      <c r="E973">
        <v>1</v>
      </c>
      <c r="F973">
        <v>1</v>
      </c>
      <c r="G973">
        <v>1</v>
      </c>
      <c r="H973">
        <v>1</v>
      </c>
      <c r="I973" t="s">
        <v>361</v>
      </c>
      <c r="J973" t="s">
        <v>719</v>
      </c>
      <c r="K973" t="s">
        <v>362</v>
      </c>
      <c r="L973">
        <v>1191</v>
      </c>
      <c r="N973">
        <v>1013</v>
      </c>
      <c r="O973" t="s">
        <v>360</v>
      </c>
      <c r="P973" t="s">
        <v>360</v>
      </c>
      <c r="Q973">
        <v>1</v>
      </c>
      <c r="W973">
        <v>0</v>
      </c>
      <c r="X973">
        <v>-383101862</v>
      </c>
      <c r="Y973">
        <v>10.14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1</v>
      </c>
      <c r="AJ973">
        <v>1</v>
      </c>
      <c r="AK973">
        <v>18.559999999999999</v>
      </c>
      <c r="AL973">
        <v>1</v>
      </c>
      <c r="AN973">
        <v>0</v>
      </c>
      <c r="AO973">
        <v>1</v>
      </c>
      <c r="AP973">
        <v>0</v>
      </c>
      <c r="AQ973">
        <v>0</v>
      </c>
      <c r="AR973">
        <v>0</v>
      </c>
      <c r="AS973" t="s">
        <v>719</v>
      </c>
      <c r="AT973">
        <v>10.14</v>
      </c>
      <c r="AU973" t="s">
        <v>719</v>
      </c>
      <c r="AV973">
        <v>2</v>
      </c>
      <c r="AW973">
        <v>2</v>
      </c>
      <c r="AX973">
        <v>28927886</v>
      </c>
      <c r="AY973">
        <v>1</v>
      </c>
      <c r="AZ973">
        <v>2048</v>
      </c>
      <c r="BA973">
        <v>988</v>
      </c>
      <c r="BB973">
        <v>0</v>
      </c>
      <c r="BC973">
        <v>0</v>
      </c>
      <c r="BD973">
        <v>0</v>
      </c>
      <c r="BE973">
        <v>0</v>
      </c>
      <c r="BF973">
        <v>0</v>
      </c>
      <c r="BG973">
        <v>0</v>
      </c>
      <c r="BH973">
        <v>0</v>
      </c>
      <c r="BI973">
        <v>0</v>
      </c>
      <c r="BJ973">
        <v>0</v>
      </c>
      <c r="BK973">
        <v>0</v>
      </c>
      <c r="BL973">
        <v>0</v>
      </c>
      <c r="BM973">
        <v>0</v>
      </c>
      <c r="BN973">
        <v>0</v>
      </c>
      <c r="BO973">
        <v>0</v>
      </c>
      <c r="BP973">
        <v>0</v>
      </c>
      <c r="BQ973">
        <v>0</v>
      </c>
      <c r="BR973">
        <v>0</v>
      </c>
      <c r="BS973">
        <v>0</v>
      </c>
      <c r="BT973">
        <v>0</v>
      </c>
      <c r="BU973">
        <v>0</v>
      </c>
      <c r="BV973">
        <v>0</v>
      </c>
      <c r="BW973">
        <v>0</v>
      </c>
      <c r="CX973">
        <f>Y973*Source!I179</f>
        <v>2.6364000000000001</v>
      </c>
      <c r="CY973">
        <f>AD973</f>
        <v>0</v>
      </c>
      <c r="CZ973">
        <f>AH973</f>
        <v>0</v>
      </c>
      <c r="DA973">
        <f>AL973</f>
        <v>1</v>
      </c>
      <c r="DB973">
        <v>0</v>
      </c>
    </row>
    <row r="974" spans="1:106" x14ac:dyDescent="0.2">
      <c r="A974">
        <f>ROW(Source!A179)</f>
        <v>179</v>
      </c>
      <c r="B974">
        <v>28925308</v>
      </c>
      <c r="C974">
        <v>28927884</v>
      </c>
      <c r="D974">
        <v>28336675</v>
      </c>
      <c r="E974">
        <v>1</v>
      </c>
      <c r="F974">
        <v>1</v>
      </c>
      <c r="G974">
        <v>1</v>
      </c>
      <c r="H974">
        <v>2</v>
      </c>
      <c r="I974" t="s">
        <v>540</v>
      </c>
      <c r="J974" t="s">
        <v>541</v>
      </c>
      <c r="K974" t="s">
        <v>542</v>
      </c>
      <c r="L974">
        <v>1368</v>
      </c>
      <c r="N974">
        <v>1011</v>
      </c>
      <c r="O974" t="s">
        <v>366</v>
      </c>
      <c r="P974" t="s">
        <v>366</v>
      </c>
      <c r="Q974">
        <v>1</v>
      </c>
      <c r="W974">
        <v>0</v>
      </c>
      <c r="X974">
        <v>903590057</v>
      </c>
      <c r="Y974">
        <v>0.18</v>
      </c>
      <c r="AA974">
        <v>0</v>
      </c>
      <c r="AB974">
        <v>868.33</v>
      </c>
      <c r="AC974">
        <v>219.75</v>
      </c>
      <c r="AD974">
        <v>0</v>
      </c>
      <c r="AE974">
        <v>0</v>
      </c>
      <c r="AF974">
        <v>112.77</v>
      </c>
      <c r="AG974">
        <v>11.84</v>
      </c>
      <c r="AH974">
        <v>0</v>
      </c>
      <c r="AI974">
        <v>1</v>
      </c>
      <c r="AJ974">
        <v>7.7</v>
      </c>
      <c r="AK974">
        <v>18.559999999999999</v>
      </c>
      <c r="AL974">
        <v>1</v>
      </c>
      <c r="AN974">
        <v>0</v>
      </c>
      <c r="AO974">
        <v>1</v>
      </c>
      <c r="AP974">
        <v>1</v>
      </c>
      <c r="AQ974">
        <v>0</v>
      </c>
      <c r="AR974">
        <v>0</v>
      </c>
      <c r="AS974" t="s">
        <v>719</v>
      </c>
      <c r="AT974">
        <v>0.12</v>
      </c>
      <c r="AU974" t="s">
        <v>140</v>
      </c>
      <c r="AV974">
        <v>0</v>
      </c>
      <c r="AW974">
        <v>2</v>
      </c>
      <c r="AX974">
        <v>28927887</v>
      </c>
      <c r="AY974">
        <v>1</v>
      </c>
      <c r="AZ974">
        <v>0</v>
      </c>
      <c r="BA974">
        <v>989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0</v>
      </c>
      <c r="BI974">
        <v>0</v>
      </c>
      <c r="BJ974">
        <v>0</v>
      </c>
      <c r="BK974">
        <v>0</v>
      </c>
      <c r="BL974">
        <v>0</v>
      </c>
      <c r="BM974">
        <v>0</v>
      </c>
      <c r="BN974">
        <v>0</v>
      </c>
      <c r="BO974">
        <v>0</v>
      </c>
      <c r="BP974">
        <v>0</v>
      </c>
      <c r="BQ974">
        <v>0</v>
      </c>
      <c r="BR974">
        <v>0</v>
      </c>
      <c r="BS974">
        <v>0</v>
      </c>
      <c r="BT974">
        <v>0</v>
      </c>
      <c r="BU974">
        <v>0</v>
      </c>
      <c r="BV974">
        <v>0</v>
      </c>
      <c r="BW974">
        <v>0</v>
      </c>
      <c r="CX974">
        <f>Y974*Source!I179</f>
        <v>4.6800000000000001E-2</v>
      </c>
      <c r="CY974">
        <f t="shared" ref="CY974:CY979" si="222">AB974</f>
        <v>868.33</v>
      </c>
      <c r="CZ974">
        <f t="shared" ref="CZ974:CZ979" si="223">AF974</f>
        <v>112.77</v>
      </c>
      <c r="DA974">
        <f t="shared" ref="DA974:DA979" si="224">AJ974</f>
        <v>7.7</v>
      </c>
      <c r="DB974">
        <v>0</v>
      </c>
    </row>
    <row r="975" spans="1:106" x14ac:dyDescent="0.2">
      <c r="A975">
        <f>ROW(Source!A179)</f>
        <v>179</v>
      </c>
      <c r="B975">
        <v>28925308</v>
      </c>
      <c r="C975">
        <v>28927884</v>
      </c>
      <c r="D975">
        <v>28336691</v>
      </c>
      <c r="E975">
        <v>1</v>
      </c>
      <c r="F975">
        <v>1</v>
      </c>
      <c r="G975">
        <v>1</v>
      </c>
      <c r="H975">
        <v>2</v>
      </c>
      <c r="I975" t="s">
        <v>607</v>
      </c>
      <c r="J975" t="s">
        <v>608</v>
      </c>
      <c r="K975" t="s">
        <v>609</v>
      </c>
      <c r="L975">
        <v>1368</v>
      </c>
      <c r="N975">
        <v>1011</v>
      </c>
      <c r="O975" t="s">
        <v>366</v>
      </c>
      <c r="P975" t="s">
        <v>366</v>
      </c>
      <c r="Q975">
        <v>1</v>
      </c>
      <c r="W975">
        <v>0</v>
      </c>
      <c r="X975">
        <v>1656337760</v>
      </c>
      <c r="Y975">
        <v>6.8250000000000002</v>
      </c>
      <c r="AA975">
        <v>0</v>
      </c>
      <c r="AB975">
        <v>2240.85</v>
      </c>
      <c r="AC975">
        <v>407.76</v>
      </c>
      <c r="AD975">
        <v>0</v>
      </c>
      <c r="AE975">
        <v>0</v>
      </c>
      <c r="AF975">
        <v>291.02</v>
      </c>
      <c r="AG975">
        <v>21.97</v>
      </c>
      <c r="AH975">
        <v>0</v>
      </c>
      <c r="AI975">
        <v>1</v>
      </c>
      <c r="AJ975">
        <v>7.7</v>
      </c>
      <c r="AK975">
        <v>18.559999999999999</v>
      </c>
      <c r="AL975">
        <v>1</v>
      </c>
      <c r="AN975">
        <v>0</v>
      </c>
      <c r="AO975">
        <v>1</v>
      </c>
      <c r="AP975">
        <v>1</v>
      </c>
      <c r="AQ975">
        <v>0</v>
      </c>
      <c r="AR975">
        <v>0</v>
      </c>
      <c r="AS975" t="s">
        <v>719</v>
      </c>
      <c r="AT975">
        <v>4.55</v>
      </c>
      <c r="AU975" t="s">
        <v>140</v>
      </c>
      <c r="AV975">
        <v>0</v>
      </c>
      <c r="AW975">
        <v>2</v>
      </c>
      <c r="AX975">
        <v>28927888</v>
      </c>
      <c r="AY975">
        <v>1</v>
      </c>
      <c r="AZ975">
        <v>0</v>
      </c>
      <c r="BA975">
        <v>990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0</v>
      </c>
      <c r="BH975">
        <v>0</v>
      </c>
      <c r="BI975">
        <v>0</v>
      </c>
      <c r="BJ975">
        <v>0</v>
      </c>
      <c r="BK975">
        <v>0</v>
      </c>
      <c r="BL975">
        <v>0</v>
      </c>
      <c r="BM975">
        <v>0</v>
      </c>
      <c r="BN975">
        <v>0</v>
      </c>
      <c r="BO975">
        <v>0</v>
      </c>
      <c r="BP975">
        <v>0</v>
      </c>
      <c r="BQ975">
        <v>0</v>
      </c>
      <c r="BR975">
        <v>0</v>
      </c>
      <c r="BS975">
        <v>0</v>
      </c>
      <c r="BT975">
        <v>0</v>
      </c>
      <c r="BU975">
        <v>0</v>
      </c>
      <c r="BV975">
        <v>0</v>
      </c>
      <c r="BW975">
        <v>0</v>
      </c>
      <c r="CX975">
        <f>Y975*Source!I179</f>
        <v>1.7745000000000002</v>
      </c>
      <c r="CY975">
        <f t="shared" si="222"/>
        <v>2240.85</v>
      </c>
      <c r="CZ975">
        <f t="shared" si="223"/>
        <v>291.02</v>
      </c>
      <c r="DA975">
        <f t="shared" si="224"/>
        <v>7.7</v>
      </c>
      <c r="DB975">
        <v>0</v>
      </c>
    </row>
    <row r="976" spans="1:106" x14ac:dyDescent="0.2">
      <c r="A976">
        <f>ROW(Source!A179)</f>
        <v>179</v>
      </c>
      <c r="B976">
        <v>28925308</v>
      </c>
      <c r="C976">
        <v>28927884</v>
      </c>
      <c r="D976">
        <v>28337840</v>
      </c>
      <c r="E976">
        <v>1</v>
      </c>
      <c r="F976">
        <v>1</v>
      </c>
      <c r="G976">
        <v>1</v>
      </c>
      <c r="H976">
        <v>2</v>
      </c>
      <c r="I976" t="s">
        <v>465</v>
      </c>
      <c r="J976" t="s">
        <v>466</v>
      </c>
      <c r="K976" t="s">
        <v>467</v>
      </c>
      <c r="L976">
        <v>1368</v>
      </c>
      <c r="N976">
        <v>1011</v>
      </c>
      <c r="O976" t="s">
        <v>366</v>
      </c>
      <c r="P976" t="s">
        <v>366</v>
      </c>
      <c r="Q976">
        <v>1</v>
      </c>
      <c r="W976">
        <v>0</v>
      </c>
      <c r="X976">
        <v>1171957361</v>
      </c>
      <c r="Y976">
        <v>0.28499999999999998</v>
      </c>
      <c r="AA976">
        <v>0</v>
      </c>
      <c r="AB976">
        <v>668.28</v>
      </c>
      <c r="AC976">
        <v>188.01</v>
      </c>
      <c r="AD976">
        <v>0</v>
      </c>
      <c r="AE976">
        <v>0</v>
      </c>
      <c r="AF976">
        <v>86.79</v>
      </c>
      <c r="AG976">
        <v>10.130000000000001</v>
      </c>
      <c r="AH976">
        <v>0</v>
      </c>
      <c r="AI976">
        <v>1</v>
      </c>
      <c r="AJ976">
        <v>7.7</v>
      </c>
      <c r="AK976">
        <v>18.559999999999999</v>
      </c>
      <c r="AL976">
        <v>1</v>
      </c>
      <c r="AN976">
        <v>0</v>
      </c>
      <c r="AO976">
        <v>1</v>
      </c>
      <c r="AP976">
        <v>1</v>
      </c>
      <c r="AQ976">
        <v>0</v>
      </c>
      <c r="AR976">
        <v>0</v>
      </c>
      <c r="AS976" t="s">
        <v>719</v>
      </c>
      <c r="AT976">
        <v>0.19</v>
      </c>
      <c r="AU976" t="s">
        <v>140</v>
      </c>
      <c r="AV976">
        <v>0</v>
      </c>
      <c r="AW976">
        <v>2</v>
      </c>
      <c r="AX976">
        <v>28927889</v>
      </c>
      <c r="AY976">
        <v>1</v>
      </c>
      <c r="AZ976">
        <v>0</v>
      </c>
      <c r="BA976">
        <v>991</v>
      </c>
      <c r="BB976">
        <v>0</v>
      </c>
      <c r="BC976">
        <v>0</v>
      </c>
      <c r="BD976">
        <v>0</v>
      </c>
      <c r="BE976">
        <v>0</v>
      </c>
      <c r="BF976">
        <v>0</v>
      </c>
      <c r="BG976">
        <v>0</v>
      </c>
      <c r="BH976">
        <v>0</v>
      </c>
      <c r="BI976">
        <v>0</v>
      </c>
      <c r="BJ976">
        <v>0</v>
      </c>
      <c r="BK976">
        <v>0</v>
      </c>
      <c r="BL976">
        <v>0</v>
      </c>
      <c r="BM976">
        <v>0</v>
      </c>
      <c r="BN976">
        <v>0</v>
      </c>
      <c r="BO976">
        <v>0</v>
      </c>
      <c r="BP976">
        <v>0</v>
      </c>
      <c r="BQ976">
        <v>0</v>
      </c>
      <c r="BR976">
        <v>0</v>
      </c>
      <c r="BS976">
        <v>0</v>
      </c>
      <c r="BT976">
        <v>0</v>
      </c>
      <c r="BU976">
        <v>0</v>
      </c>
      <c r="BV976">
        <v>0</v>
      </c>
      <c r="BW976">
        <v>0</v>
      </c>
      <c r="CX976">
        <f>Y976*Source!I179</f>
        <v>7.4099999999999999E-2</v>
      </c>
      <c r="CY976">
        <f t="shared" si="222"/>
        <v>668.28</v>
      </c>
      <c r="CZ976">
        <f t="shared" si="223"/>
        <v>86.79</v>
      </c>
      <c r="DA976">
        <f t="shared" si="224"/>
        <v>7.7</v>
      </c>
      <c r="DB976">
        <v>0</v>
      </c>
    </row>
    <row r="977" spans="1:106" x14ac:dyDescent="0.2">
      <c r="A977">
        <f>ROW(Source!A179)</f>
        <v>179</v>
      </c>
      <c r="B977">
        <v>28925308</v>
      </c>
      <c r="C977">
        <v>28927884</v>
      </c>
      <c r="D977">
        <v>28337920</v>
      </c>
      <c r="E977">
        <v>1</v>
      </c>
      <c r="F977">
        <v>1</v>
      </c>
      <c r="G977">
        <v>1</v>
      </c>
      <c r="H977">
        <v>2</v>
      </c>
      <c r="I977" t="s">
        <v>610</v>
      </c>
      <c r="J977" t="s">
        <v>611</v>
      </c>
      <c r="K977" t="s">
        <v>612</v>
      </c>
      <c r="L977">
        <v>1368</v>
      </c>
      <c r="N977">
        <v>1011</v>
      </c>
      <c r="O977" t="s">
        <v>366</v>
      </c>
      <c r="P977" t="s">
        <v>366</v>
      </c>
      <c r="Q977">
        <v>1</v>
      </c>
      <c r="W977">
        <v>0</v>
      </c>
      <c r="X977">
        <v>261308567</v>
      </c>
      <c r="Y977">
        <v>0.22500000000000001</v>
      </c>
      <c r="AA977">
        <v>0</v>
      </c>
      <c r="AB977">
        <v>650.41999999999996</v>
      </c>
      <c r="AC977">
        <v>234.41</v>
      </c>
      <c r="AD977">
        <v>0</v>
      </c>
      <c r="AE977">
        <v>0</v>
      </c>
      <c r="AF977">
        <v>84.47</v>
      </c>
      <c r="AG977">
        <v>12.63</v>
      </c>
      <c r="AH977">
        <v>0</v>
      </c>
      <c r="AI977">
        <v>1</v>
      </c>
      <c r="AJ977">
        <v>7.7</v>
      </c>
      <c r="AK977">
        <v>18.559999999999999</v>
      </c>
      <c r="AL977">
        <v>1</v>
      </c>
      <c r="AN977">
        <v>0</v>
      </c>
      <c r="AO977">
        <v>1</v>
      </c>
      <c r="AP977">
        <v>1</v>
      </c>
      <c r="AQ977">
        <v>0</v>
      </c>
      <c r="AR977">
        <v>0</v>
      </c>
      <c r="AS977" t="s">
        <v>719</v>
      </c>
      <c r="AT977">
        <v>0.15</v>
      </c>
      <c r="AU977" t="s">
        <v>140</v>
      </c>
      <c r="AV977">
        <v>0</v>
      </c>
      <c r="AW977">
        <v>2</v>
      </c>
      <c r="AX977">
        <v>28927890</v>
      </c>
      <c r="AY977">
        <v>1</v>
      </c>
      <c r="AZ977">
        <v>0</v>
      </c>
      <c r="BA977">
        <v>992</v>
      </c>
      <c r="BB977">
        <v>0</v>
      </c>
      <c r="BC977">
        <v>0</v>
      </c>
      <c r="BD977">
        <v>0</v>
      </c>
      <c r="BE977">
        <v>0</v>
      </c>
      <c r="BF977">
        <v>0</v>
      </c>
      <c r="BG977">
        <v>0</v>
      </c>
      <c r="BH977">
        <v>0</v>
      </c>
      <c r="BI977">
        <v>0</v>
      </c>
      <c r="BJ977">
        <v>0</v>
      </c>
      <c r="BK977">
        <v>0</v>
      </c>
      <c r="BL977">
        <v>0</v>
      </c>
      <c r="BM977">
        <v>0</v>
      </c>
      <c r="BN977">
        <v>0</v>
      </c>
      <c r="BO977">
        <v>0</v>
      </c>
      <c r="BP977">
        <v>0</v>
      </c>
      <c r="BQ977">
        <v>0</v>
      </c>
      <c r="BR977">
        <v>0</v>
      </c>
      <c r="BS977">
        <v>0</v>
      </c>
      <c r="BT977">
        <v>0</v>
      </c>
      <c r="BU977">
        <v>0</v>
      </c>
      <c r="BV977">
        <v>0</v>
      </c>
      <c r="BW977">
        <v>0</v>
      </c>
      <c r="CX977">
        <f>Y977*Source!I179</f>
        <v>5.8500000000000003E-2</v>
      </c>
      <c r="CY977">
        <f t="shared" si="222"/>
        <v>650.41999999999996</v>
      </c>
      <c r="CZ977">
        <f t="shared" si="223"/>
        <v>84.47</v>
      </c>
      <c r="DA977">
        <f t="shared" si="224"/>
        <v>7.7</v>
      </c>
      <c r="DB977">
        <v>0</v>
      </c>
    </row>
    <row r="978" spans="1:106" x14ac:dyDescent="0.2">
      <c r="A978">
        <f>ROW(Source!A179)</f>
        <v>179</v>
      </c>
      <c r="B978">
        <v>28925308</v>
      </c>
      <c r="C978">
        <v>28927884</v>
      </c>
      <c r="D978">
        <v>28338048</v>
      </c>
      <c r="E978">
        <v>1</v>
      </c>
      <c r="F978">
        <v>1</v>
      </c>
      <c r="G978">
        <v>1</v>
      </c>
      <c r="H978">
        <v>2</v>
      </c>
      <c r="I978" t="s">
        <v>543</v>
      </c>
      <c r="J978" t="s">
        <v>544</v>
      </c>
      <c r="K978" t="s">
        <v>545</v>
      </c>
      <c r="L978">
        <v>1368</v>
      </c>
      <c r="N978">
        <v>1011</v>
      </c>
      <c r="O978" t="s">
        <v>366</v>
      </c>
      <c r="P978" t="s">
        <v>366</v>
      </c>
      <c r="Q978">
        <v>1</v>
      </c>
      <c r="W978">
        <v>0</v>
      </c>
      <c r="X978">
        <v>-1135352110</v>
      </c>
      <c r="Y978">
        <v>2.6850000000000001</v>
      </c>
      <c r="AA978">
        <v>0</v>
      </c>
      <c r="AB978">
        <v>9.24</v>
      </c>
      <c r="AC978">
        <v>0</v>
      </c>
      <c r="AD978">
        <v>0</v>
      </c>
      <c r="AE978">
        <v>0</v>
      </c>
      <c r="AF978">
        <v>1.2</v>
      </c>
      <c r="AG978">
        <v>0</v>
      </c>
      <c r="AH978">
        <v>0</v>
      </c>
      <c r="AI978">
        <v>1</v>
      </c>
      <c r="AJ978">
        <v>7.7</v>
      </c>
      <c r="AK978">
        <v>18.559999999999999</v>
      </c>
      <c r="AL978">
        <v>1</v>
      </c>
      <c r="AN978">
        <v>0</v>
      </c>
      <c r="AO978">
        <v>1</v>
      </c>
      <c r="AP978">
        <v>1</v>
      </c>
      <c r="AQ978">
        <v>0</v>
      </c>
      <c r="AR978">
        <v>0</v>
      </c>
      <c r="AS978" t="s">
        <v>719</v>
      </c>
      <c r="AT978">
        <v>1.79</v>
      </c>
      <c r="AU978" t="s">
        <v>140</v>
      </c>
      <c r="AV978">
        <v>0</v>
      </c>
      <c r="AW978">
        <v>2</v>
      </c>
      <c r="AX978">
        <v>28927891</v>
      </c>
      <c r="AY978">
        <v>1</v>
      </c>
      <c r="AZ978">
        <v>0</v>
      </c>
      <c r="BA978">
        <v>993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0</v>
      </c>
      <c r="BI978">
        <v>0</v>
      </c>
      <c r="BJ978">
        <v>0</v>
      </c>
      <c r="BK978">
        <v>0</v>
      </c>
      <c r="BL978">
        <v>0</v>
      </c>
      <c r="BM978">
        <v>0</v>
      </c>
      <c r="BN978">
        <v>0</v>
      </c>
      <c r="BO978">
        <v>0</v>
      </c>
      <c r="BP978">
        <v>0</v>
      </c>
      <c r="BQ978">
        <v>0</v>
      </c>
      <c r="BR978">
        <v>0</v>
      </c>
      <c r="BS978">
        <v>0</v>
      </c>
      <c r="BT978">
        <v>0</v>
      </c>
      <c r="BU978">
        <v>0</v>
      </c>
      <c r="BV978">
        <v>0</v>
      </c>
      <c r="BW978">
        <v>0</v>
      </c>
      <c r="CX978">
        <f>Y978*Source!I179</f>
        <v>0.69810000000000005</v>
      </c>
      <c r="CY978">
        <f t="shared" si="222"/>
        <v>9.24</v>
      </c>
      <c r="CZ978">
        <f t="shared" si="223"/>
        <v>1.2</v>
      </c>
      <c r="DA978">
        <f t="shared" si="224"/>
        <v>7.7</v>
      </c>
      <c r="DB978">
        <v>0</v>
      </c>
    </row>
    <row r="979" spans="1:106" x14ac:dyDescent="0.2">
      <c r="A979">
        <f>ROW(Source!A179)</f>
        <v>179</v>
      </c>
      <c r="B979">
        <v>28925308</v>
      </c>
      <c r="C979">
        <v>28927884</v>
      </c>
      <c r="D979">
        <v>28338115</v>
      </c>
      <c r="E979">
        <v>1</v>
      </c>
      <c r="F979">
        <v>1</v>
      </c>
      <c r="G979">
        <v>1</v>
      </c>
      <c r="H979">
        <v>2</v>
      </c>
      <c r="I979" t="s">
        <v>546</v>
      </c>
      <c r="J979" t="s">
        <v>547</v>
      </c>
      <c r="K979" t="s">
        <v>548</v>
      </c>
      <c r="L979">
        <v>1368</v>
      </c>
      <c r="N979">
        <v>1011</v>
      </c>
      <c r="O979" t="s">
        <v>366</v>
      </c>
      <c r="P979" t="s">
        <v>366</v>
      </c>
      <c r="Q979">
        <v>1</v>
      </c>
      <c r="W979">
        <v>0</v>
      </c>
      <c r="X979">
        <v>-700358725</v>
      </c>
      <c r="Y979">
        <v>14.79</v>
      </c>
      <c r="AA979">
        <v>0</v>
      </c>
      <c r="AB979">
        <v>107.18</v>
      </c>
      <c r="AC979">
        <v>0</v>
      </c>
      <c r="AD979">
        <v>0</v>
      </c>
      <c r="AE979">
        <v>0</v>
      </c>
      <c r="AF979">
        <v>13.92</v>
      </c>
      <c r="AG979">
        <v>0</v>
      </c>
      <c r="AH979">
        <v>0</v>
      </c>
      <c r="AI979">
        <v>1</v>
      </c>
      <c r="AJ979">
        <v>7.7</v>
      </c>
      <c r="AK979">
        <v>18.559999999999999</v>
      </c>
      <c r="AL979">
        <v>1</v>
      </c>
      <c r="AN979">
        <v>0</v>
      </c>
      <c r="AO979">
        <v>1</v>
      </c>
      <c r="AP979">
        <v>1</v>
      </c>
      <c r="AQ979">
        <v>0</v>
      </c>
      <c r="AR979">
        <v>0</v>
      </c>
      <c r="AS979" t="s">
        <v>719</v>
      </c>
      <c r="AT979">
        <v>9.86</v>
      </c>
      <c r="AU979" t="s">
        <v>140</v>
      </c>
      <c r="AV979">
        <v>0</v>
      </c>
      <c r="AW979">
        <v>2</v>
      </c>
      <c r="AX979">
        <v>28927892</v>
      </c>
      <c r="AY979">
        <v>1</v>
      </c>
      <c r="AZ979">
        <v>0</v>
      </c>
      <c r="BA979">
        <v>994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0</v>
      </c>
      <c r="BI979">
        <v>0</v>
      </c>
      <c r="BJ979">
        <v>0</v>
      </c>
      <c r="BK979">
        <v>0</v>
      </c>
      <c r="BL979">
        <v>0</v>
      </c>
      <c r="BM979">
        <v>0</v>
      </c>
      <c r="BN979">
        <v>0</v>
      </c>
      <c r="BO979">
        <v>0</v>
      </c>
      <c r="BP979">
        <v>0</v>
      </c>
      <c r="BQ979">
        <v>0</v>
      </c>
      <c r="BR979">
        <v>0</v>
      </c>
      <c r="BS979">
        <v>0</v>
      </c>
      <c r="BT979">
        <v>0</v>
      </c>
      <c r="BU979">
        <v>0</v>
      </c>
      <c r="BV979">
        <v>0</v>
      </c>
      <c r="BW979">
        <v>0</v>
      </c>
      <c r="CX979">
        <f>Y979*Source!I179</f>
        <v>3.8453999999999997</v>
      </c>
      <c r="CY979">
        <f t="shared" si="222"/>
        <v>107.18</v>
      </c>
      <c r="CZ979">
        <f t="shared" si="223"/>
        <v>13.92</v>
      </c>
      <c r="DA979">
        <f t="shared" si="224"/>
        <v>7.7</v>
      </c>
      <c r="DB979">
        <v>0</v>
      </c>
    </row>
    <row r="980" spans="1:106" x14ac:dyDescent="0.2">
      <c r="A980">
        <f>ROW(Source!A179)</f>
        <v>179</v>
      </c>
      <c r="B980">
        <v>28925308</v>
      </c>
      <c r="C980">
        <v>28927884</v>
      </c>
      <c r="D980">
        <v>28251479</v>
      </c>
      <c r="E980">
        <v>1</v>
      </c>
      <c r="F980">
        <v>1</v>
      </c>
      <c r="G980">
        <v>1</v>
      </c>
      <c r="H980">
        <v>3</v>
      </c>
      <c r="I980" t="s">
        <v>503</v>
      </c>
      <c r="J980" t="s">
        <v>504</v>
      </c>
      <c r="K980" t="s">
        <v>505</v>
      </c>
      <c r="L980">
        <v>1339</v>
      </c>
      <c r="N980">
        <v>1007</v>
      </c>
      <c r="O980" t="s">
        <v>742</v>
      </c>
      <c r="P980" t="s">
        <v>742</v>
      </c>
      <c r="Q980">
        <v>1</v>
      </c>
      <c r="W980">
        <v>0</v>
      </c>
      <c r="X980">
        <v>1597319531</v>
      </c>
      <c r="Y980">
        <v>1.47</v>
      </c>
      <c r="AA980">
        <v>45.8</v>
      </c>
      <c r="AB980">
        <v>0</v>
      </c>
      <c r="AC980">
        <v>0</v>
      </c>
      <c r="AD980">
        <v>0</v>
      </c>
      <c r="AE980">
        <v>8.7899999999999991</v>
      </c>
      <c r="AF980">
        <v>0</v>
      </c>
      <c r="AG980">
        <v>0</v>
      </c>
      <c r="AH980">
        <v>0</v>
      </c>
      <c r="AI980">
        <v>5.21</v>
      </c>
      <c r="AJ980">
        <v>1</v>
      </c>
      <c r="AK980">
        <v>1</v>
      </c>
      <c r="AL980">
        <v>1</v>
      </c>
      <c r="AN980">
        <v>0</v>
      </c>
      <c r="AO980">
        <v>1</v>
      </c>
      <c r="AP980">
        <v>0</v>
      </c>
      <c r="AQ980">
        <v>0</v>
      </c>
      <c r="AR980">
        <v>0</v>
      </c>
      <c r="AS980" t="s">
        <v>719</v>
      </c>
      <c r="AT980">
        <v>1.47</v>
      </c>
      <c r="AU980" t="s">
        <v>719</v>
      </c>
      <c r="AV980">
        <v>0</v>
      </c>
      <c r="AW980">
        <v>2</v>
      </c>
      <c r="AX980">
        <v>28927893</v>
      </c>
      <c r="AY980">
        <v>1</v>
      </c>
      <c r="AZ980">
        <v>0</v>
      </c>
      <c r="BA980">
        <v>995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0</v>
      </c>
      <c r="BI980">
        <v>0</v>
      </c>
      <c r="BJ980">
        <v>0</v>
      </c>
      <c r="BK980">
        <v>0</v>
      </c>
      <c r="BL980">
        <v>0</v>
      </c>
      <c r="BM980">
        <v>0</v>
      </c>
      <c r="BN980">
        <v>0</v>
      </c>
      <c r="BO980">
        <v>0</v>
      </c>
      <c r="BP980">
        <v>0</v>
      </c>
      <c r="BQ980">
        <v>0</v>
      </c>
      <c r="BR980">
        <v>0</v>
      </c>
      <c r="BS980">
        <v>0</v>
      </c>
      <c r="BT980">
        <v>0</v>
      </c>
      <c r="BU980">
        <v>0</v>
      </c>
      <c r="BV980">
        <v>0</v>
      </c>
      <c r="BW980">
        <v>0</v>
      </c>
      <c r="CX980">
        <f>Y980*Source!I179</f>
        <v>0.38219999999999998</v>
      </c>
      <c r="CY980">
        <f t="shared" ref="CY980:CY992" si="225">AA980</f>
        <v>45.8</v>
      </c>
      <c r="CZ980">
        <f t="shared" ref="CZ980:CZ992" si="226">AE980</f>
        <v>8.7899999999999991</v>
      </c>
      <c r="DA980">
        <f t="shared" ref="DA980:DA992" si="227">AI980</f>
        <v>5.21</v>
      </c>
      <c r="DB980">
        <v>0</v>
      </c>
    </row>
    <row r="981" spans="1:106" x14ac:dyDescent="0.2">
      <c r="A981">
        <f>ROW(Source!A179)</f>
        <v>179</v>
      </c>
      <c r="B981">
        <v>28925308</v>
      </c>
      <c r="C981">
        <v>28927884</v>
      </c>
      <c r="D981">
        <v>28251486</v>
      </c>
      <c r="E981">
        <v>1</v>
      </c>
      <c r="F981">
        <v>1</v>
      </c>
      <c r="G981">
        <v>1</v>
      </c>
      <c r="H981">
        <v>3</v>
      </c>
      <c r="I981" t="s">
        <v>506</v>
      </c>
      <c r="J981" t="s">
        <v>507</v>
      </c>
      <c r="K981" t="s">
        <v>508</v>
      </c>
      <c r="L981">
        <v>1346</v>
      </c>
      <c r="N981">
        <v>1009</v>
      </c>
      <c r="O981" t="s">
        <v>509</v>
      </c>
      <c r="P981" t="s">
        <v>509</v>
      </c>
      <c r="Q981">
        <v>1</v>
      </c>
      <c r="W981">
        <v>0</v>
      </c>
      <c r="X981">
        <v>-1411127917</v>
      </c>
      <c r="Y981">
        <v>0.44</v>
      </c>
      <c r="AA981">
        <v>23.29</v>
      </c>
      <c r="AB981">
        <v>0</v>
      </c>
      <c r="AC981">
        <v>0</v>
      </c>
      <c r="AD981">
        <v>0</v>
      </c>
      <c r="AE981">
        <v>4.47</v>
      </c>
      <c r="AF981">
        <v>0</v>
      </c>
      <c r="AG981">
        <v>0</v>
      </c>
      <c r="AH981">
        <v>0</v>
      </c>
      <c r="AI981">
        <v>5.21</v>
      </c>
      <c r="AJ981">
        <v>1</v>
      </c>
      <c r="AK981">
        <v>1</v>
      </c>
      <c r="AL981">
        <v>1</v>
      </c>
      <c r="AN981">
        <v>0</v>
      </c>
      <c r="AO981">
        <v>1</v>
      </c>
      <c r="AP981">
        <v>0</v>
      </c>
      <c r="AQ981">
        <v>0</v>
      </c>
      <c r="AR981">
        <v>0</v>
      </c>
      <c r="AS981" t="s">
        <v>719</v>
      </c>
      <c r="AT981">
        <v>0.44</v>
      </c>
      <c r="AU981" t="s">
        <v>719</v>
      </c>
      <c r="AV981">
        <v>0</v>
      </c>
      <c r="AW981">
        <v>2</v>
      </c>
      <c r="AX981">
        <v>28927894</v>
      </c>
      <c r="AY981">
        <v>1</v>
      </c>
      <c r="AZ981">
        <v>0</v>
      </c>
      <c r="BA981">
        <v>996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0</v>
      </c>
      <c r="BH981">
        <v>0</v>
      </c>
      <c r="BI981">
        <v>0</v>
      </c>
      <c r="BJ981">
        <v>0</v>
      </c>
      <c r="BK981">
        <v>0</v>
      </c>
      <c r="BL981">
        <v>0</v>
      </c>
      <c r="BM981">
        <v>0</v>
      </c>
      <c r="BN981">
        <v>0</v>
      </c>
      <c r="BO981">
        <v>0</v>
      </c>
      <c r="BP981">
        <v>0</v>
      </c>
      <c r="BQ981">
        <v>0</v>
      </c>
      <c r="BR981">
        <v>0</v>
      </c>
      <c r="BS981">
        <v>0</v>
      </c>
      <c r="BT981">
        <v>0</v>
      </c>
      <c r="BU981">
        <v>0</v>
      </c>
      <c r="BV981">
        <v>0</v>
      </c>
      <c r="BW981">
        <v>0</v>
      </c>
      <c r="CX981">
        <f>Y981*Source!I179</f>
        <v>0.1144</v>
      </c>
      <c r="CY981">
        <f t="shared" si="225"/>
        <v>23.29</v>
      </c>
      <c r="CZ981">
        <f t="shared" si="226"/>
        <v>4.47</v>
      </c>
      <c r="DA981">
        <f t="shared" si="227"/>
        <v>5.21</v>
      </c>
      <c r="DB981">
        <v>0</v>
      </c>
    </row>
    <row r="982" spans="1:106" x14ac:dyDescent="0.2">
      <c r="A982">
        <f>ROW(Source!A179)</f>
        <v>179</v>
      </c>
      <c r="B982">
        <v>28925308</v>
      </c>
      <c r="C982">
        <v>28927884</v>
      </c>
      <c r="D982">
        <v>28254713</v>
      </c>
      <c r="E982">
        <v>1</v>
      </c>
      <c r="F982">
        <v>1</v>
      </c>
      <c r="G982">
        <v>1</v>
      </c>
      <c r="H982">
        <v>3</v>
      </c>
      <c r="I982" t="s">
        <v>613</v>
      </c>
      <c r="J982" t="s">
        <v>614</v>
      </c>
      <c r="K982" t="s">
        <v>615</v>
      </c>
      <c r="L982">
        <v>1348</v>
      </c>
      <c r="N982">
        <v>1009</v>
      </c>
      <c r="O982" t="s">
        <v>61</v>
      </c>
      <c r="P982" t="s">
        <v>61</v>
      </c>
      <c r="Q982">
        <v>1000</v>
      </c>
      <c r="W982">
        <v>0</v>
      </c>
      <c r="X982">
        <v>1344828851</v>
      </c>
      <c r="Y982">
        <v>0.01</v>
      </c>
      <c r="AA982">
        <v>55309.88</v>
      </c>
      <c r="AB982">
        <v>0</v>
      </c>
      <c r="AC982">
        <v>0</v>
      </c>
      <c r="AD982">
        <v>0</v>
      </c>
      <c r="AE982">
        <v>10616.1</v>
      </c>
      <c r="AF982">
        <v>0</v>
      </c>
      <c r="AG982">
        <v>0</v>
      </c>
      <c r="AH982">
        <v>0</v>
      </c>
      <c r="AI982">
        <v>5.21</v>
      </c>
      <c r="AJ982">
        <v>1</v>
      </c>
      <c r="AK982">
        <v>1</v>
      </c>
      <c r="AL982">
        <v>1</v>
      </c>
      <c r="AN982">
        <v>0</v>
      </c>
      <c r="AO982">
        <v>1</v>
      </c>
      <c r="AP982">
        <v>0</v>
      </c>
      <c r="AQ982">
        <v>0</v>
      </c>
      <c r="AR982">
        <v>0</v>
      </c>
      <c r="AS982" t="s">
        <v>719</v>
      </c>
      <c r="AT982">
        <v>0.01</v>
      </c>
      <c r="AU982" t="s">
        <v>719</v>
      </c>
      <c r="AV982">
        <v>0</v>
      </c>
      <c r="AW982">
        <v>2</v>
      </c>
      <c r="AX982">
        <v>28927895</v>
      </c>
      <c r="AY982">
        <v>1</v>
      </c>
      <c r="AZ982">
        <v>0</v>
      </c>
      <c r="BA982">
        <v>997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0</v>
      </c>
      <c r="BI982">
        <v>0</v>
      </c>
      <c r="BJ982">
        <v>0</v>
      </c>
      <c r="BK982">
        <v>0</v>
      </c>
      <c r="BL982">
        <v>0</v>
      </c>
      <c r="BM982">
        <v>0</v>
      </c>
      <c r="BN982">
        <v>0</v>
      </c>
      <c r="BO982">
        <v>0</v>
      </c>
      <c r="BP982">
        <v>0</v>
      </c>
      <c r="BQ982">
        <v>0</v>
      </c>
      <c r="BR982">
        <v>0</v>
      </c>
      <c r="BS982">
        <v>0</v>
      </c>
      <c r="BT982">
        <v>0</v>
      </c>
      <c r="BU982">
        <v>0</v>
      </c>
      <c r="BV982">
        <v>0</v>
      </c>
      <c r="BW982">
        <v>0</v>
      </c>
      <c r="CX982">
        <f>Y982*Source!I179</f>
        <v>2.6000000000000003E-3</v>
      </c>
      <c r="CY982">
        <f t="shared" si="225"/>
        <v>55309.88</v>
      </c>
      <c r="CZ982">
        <f t="shared" si="226"/>
        <v>10616.1</v>
      </c>
      <c r="DA982">
        <f t="shared" si="227"/>
        <v>5.21</v>
      </c>
      <c r="DB982">
        <v>0</v>
      </c>
    </row>
    <row r="983" spans="1:106" x14ac:dyDescent="0.2">
      <c r="A983">
        <f>ROW(Source!A179)</f>
        <v>179</v>
      </c>
      <c r="B983">
        <v>28925308</v>
      </c>
      <c r="C983">
        <v>28927884</v>
      </c>
      <c r="D983">
        <v>28256076</v>
      </c>
      <c r="E983">
        <v>1</v>
      </c>
      <c r="F983">
        <v>1</v>
      </c>
      <c r="G983">
        <v>1</v>
      </c>
      <c r="H983">
        <v>3</v>
      </c>
      <c r="I983" t="s">
        <v>552</v>
      </c>
      <c r="J983" t="s">
        <v>553</v>
      </c>
      <c r="K983" t="s">
        <v>554</v>
      </c>
      <c r="L983">
        <v>1348</v>
      </c>
      <c r="N983">
        <v>1009</v>
      </c>
      <c r="O983" t="s">
        <v>61</v>
      </c>
      <c r="P983" t="s">
        <v>61</v>
      </c>
      <c r="Q983">
        <v>1000</v>
      </c>
      <c r="W983">
        <v>0</v>
      </c>
      <c r="X983">
        <v>-1069540660</v>
      </c>
      <c r="Y983">
        <v>1E-3</v>
      </c>
      <c r="AA983">
        <v>82602.36</v>
      </c>
      <c r="AB983">
        <v>0</v>
      </c>
      <c r="AC983">
        <v>0</v>
      </c>
      <c r="AD983">
        <v>0</v>
      </c>
      <c r="AE983">
        <v>15854.58</v>
      </c>
      <c r="AF983">
        <v>0</v>
      </c>
      <c r="AG983">
        <v>0</v>
      </c>
      <c r="AH983">
        <v>0</v>
      </c>
      <c r="AI983">
        <v>5.21</v>
      </c>
      <c r="AJ983">
        <v>1</v>
      </c>
      <c r="AK983">
        <v>1</v>
      </c>
      <c r="AL983">
        <v>1</v>
      </c>
      <c r="AN983">
        <v>0</v>
      </c>
      <c r="AO983">
        <v>1</v>
      </c>
      <c r="AP983">
        <v>0</v>
      </c>
      <c r="AQ983">
        <v>0</v>
      </c>
      <c r="AR983">
        <v>0</v>
      </c>
      <c r="AS983" t="s">
        <v>719</v>
      </c>
      <c r="AT983">
        <v>1E-3</v>
      </c>
      <c r="AU983" t="s">
        <v>719</v>
      </c>
      <c r="AV983">
        <v>0</v>
      </c>
      <c r="AW983">
        <v>2</v>
      </c>
      <c r="AX983">
        <v>28927896</v>
      </c>
      <c r="AY983">
        <v>1</v>
      </c>
      <c r="AZ983">
        <v>0</v>
      </c>
      <c r="BA983">
        <v>998</v>
      </c>
      <c r="BB983">
        <v>0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0</v>
      </c>
      <c r="BI983">
        <v>0</v>
      </c>
      <c r="BJ983">
        <v>0</v>
      </c>
      <c r="BK983">
        <v>0</v>
      </c>
      <c r="BL983">
        <v>0</v>
      </c>
      <c r="BM983">
        <v>0</v>
      </c>
      <c r="BN983">
        <v>0</v>
      </c>
      <c r="BO983">
        <v>0</v>
      </c>
      <c r="BP983">
        <v>0</v>
      </c>
      <c r="BQ983">
        <v>0</v>
      </c>
      <c r="BR983">
        <v>0</v>
      </c>
      <c r="BS983">
        <v>0</v>
      </c>
      <c r="BT983">
        <v>0</v>
      </c>
      <c r="BU983">
        <v>0</v>
      </c>
      <c r="BV983">
        <v>0</v>
      </c>
      <c r="BW983">
        <v>0</v>
      </c>
      <c r="CX983">
        <f>Y983*Source!I179</f>
        <v>2.6000000000000003E-4</v>
      </c>
      <c r="CY983">
        <f t="shared" si="225"/>
        <v>82602.36</v>
      </c>
      <c r="CZ983">
        <f t="shared" si="226"/>
        <v>15854.58</v>
      </c>
      <c r="DA983">
        <f t="shared" si="227"/>
        <v>5.21</v>
      </c>
      <c r="DB983">
        <v>0</v>
      </c>
    </row>
    <row r="984" spans="1:106" x14ac:dyDescent="0.2">
      <c r="A984">
        <f>ROW(Source!A179)</f>
        <v>179</v>
      </c>
      <c r="B984">
        <v>28925308</v>
      </c>
      <c r="C984">
        <v>28927884</v>
      </c>
      <c r="D984">
        <v>28256174</v>
      </c>
      <c r="E984">
        <v>1</v>
      </c>
      <c r="F984">
        <v>1</v>
      </c>
      <c r="G984">
        <v>1</v>
      </c>
      <c r="H984">
        <v>3</v>
      </c>
      <c r="I984" t="s">
        <v>555</v>
      </c>
      <c r="J984" t="s">
        <v>556</v>
      </c>
      <c r="K984" t="s">
        <v>557</v>
      </c>
      <c r="L984">
        <v>1348</v>
      </c>
      <c r="N984">
        <v>1009</v>
      </c>
      <c r="O984" t="s">
        <v>61</v>
      </c>
      <c r="P984" t="s">
        <v>61</v>
      </c>
      <c r="Q984">
        <v>1000</v>
      </c>
      <c r="W984">
        <v>0</v>
      </c>
      <c r="X984">
        <v>628974256</v>
      </c>
      <c r="Y984">
        <v>1.0000000000000001E-5</v>
      </c>
      <c r="AA984">
        <v>39968.1</v>
      </c>
      <c r="AB984">
        <v>0</v>
      </c>
      <c r="AC984">
        <v>0</v>
      </c>
      <c r="AD984">
        <v>0</v>
      </c>
      <c r="AE984">
        <v>7671.42</v>
      </c>
      <c r="AF984">
        <v>0</v>
      </c>
      <c r="AG984">
        <v>0</v>
      </c>
      <c r="AH984">
        <v>0</v>
      </c>
      <c r="AI984">
        <v>5.21</v>
      </c>
      <c r="AJ984">
        <v>1</v>
      </c>
      <c r="AK984">
        <v>1</v>
      </c>
      <c r="AL984">
        <v>1</v>
      </c>
      <c r="AN984">
        <v>0</v>
      </c>
      <c r="AO984">
        <v>1</v>
      </c>
      <c r="AP984">
        <v>0</v>
      </c>
      <c r="AQ984">
        <v>0</v>
      </c>
      <c r="AR984">
        <v>0</v>
      </c>
      <c r="AS984" t="s">
        <v>719</v>
      </c>
      <c r="AT984">
        <v>1.0000000000000001E-5</v>
      </c>
      <c r="AU984" t="s">
        <v>719</v>
      </c>
      <c r="AV984">
        <v>0</v>
      </c>
      <c r="AW984">
        <v>2</v>
      </c>
      <c r="AX984">
        <v>28927897</v>
      </c>
      <c r="AY984">
        <v>1</v>
      </c>
      <c r="AZ984">
        <v>0</v>
      </c>
      <c r="BA984">
        <v>999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0</v>
      </c>
      <c r="BI984">
        <v>0</v>
      </c>
      <c r="BJ984">
        <v>0</v>
      </c>
      <c r="BK984">
        <v>0</v>
      </c>
      <c r="BL984">
        <v>0</v>
      </c>
      <c r="BM984">
        <v>0</v>
      </c>
      <c r="BN984">
        <v>0</v>
      </c>
      <c r="BO984">
        <v>0</v>
      </c>
      <c r="BP984">
        <v>0</v>
      </c>
      <c r="BQ984">
        <v>0</v>
      </c>
      <c r="BR984">
        <v>0</v>
      </c>
      <c r="BS984">
        <v>0</v>
      </c>
      <c r="BT984">
        <v>0</v>
      </c>
      <c r="BU984">
        <v>0</v>
      </c>
      <c r="BV984">
        <v>0</v>
      </c>
      <c r="BW984">
        <v>0</v>
      </c>
      <c r="CX984">
        <f>Y984*Source!I179</f>
        <v>2.6000000000000001E-6</v>
      </c>
      <c r="CY984">
        <f t="shared" si="225"/>
        <v>39968.1</v>
      </c>
      <c r="CZ984">
        <f t="shared" si="226"/>
        <v>7671.42</v>
      </c>
      <c r="DA984">
        <f t="shared" si="227"/>
        <v>5.21</v>
      </c>
      <c r="DB984">
        <v>0</v>
      </c>
    </row>
    <row r="985" spans="1:106" x14ac:dyDescent="0.2">
      <c r="A985">
        <f>ROW(Source!A179)</f>
        <v>179</v>
      </c>
      <c r="B985">
        <v>28925308</v>
      </c>
      <c r="C985">
        <v>28927884</v>
      </c>
      <c r="D985">
        <v>28257159</v>
      </c>
      <c r="E985">
        <v>1</v>
      </c>
      <c r="F985">
        <v>1</v>
      </c>
      <c r="G985">
        <v>1</v>
      </c>
      <c r="H985">
        <v>3</v>
      </c>
      <c r="I985" t="s">
        <v>558</v>
      </c>
      <c r="J985" t="s">
        <v>559</v>
      </c>
      <c r="K985" t="s">
        <v>560</v>
      </c>
      <c r="L985">
        <v>1348</v>
      </c>
      <c r="N985">
        <v>1009</v>
      </c>
      <c r="O985" t="s">
        <v>61</v>
      </c>
      <c r="P985" t="s">
        <v>61</v>
      </c>
      <c r="Q985">
        <v>1000</v>
      </c>
      <c r="W985">
        <v>0</v>
      </c>
      <c r="X985">
        <v>-1850711024</v>
      </c>
      <c r="Y985">
        <v>1E-4</v>
      </c>
      <c r="AA985">
        <v>160096.47</v>
      </c>
      <c r="AB985">
        <v>0</v>
      </c>
      <c r="AC985">
        <v>0</v>
      </c>
      <c r="AD985">
        <v>0</v>
      </c>
      <c r="AE985">
        <v>30728.69</v>
      </c>
      <c r="AF985">
        <v>0</v>
      </c>
      <c r="AG985">
        <v>0</v>
      </c>
      <c r="AH985">
        <v>0</v>
      </c>
      <c r="AI985">
        <v>5.21</v>
      </c>
      <c r="AJ985">
        <v>1</v>
      </c>
      <c r="AK985">
        <v>1</v>
      </c>
      <c r="AL985">
        <v>1</v>
      </c>
      <c r="AN985">
        <v>0</v>
      </c>
      <c r="AO985">
        <v>1</v>
      </c>
      <c r="AP985">
        <v>0</v>
      </c>
      <c r="AQ985">
        <v>0</v>
      </c>
      <c r="AR985">
        <v>0</v>
      </c>
      <c r="AS985" t="s">
        <v>719</v>
      </c>
      <c r="AT985">
        <v>1E-4</v>
      </c>
      <c r="AU985" t="s">
        <v>719</v>
      </c>
      <c r="AV985">
        <v>0</v>
      </c>
      <c r="AW985">
        <v>2</v>
      </c>
      <c r="AX985">
        <v>28927898</v>
      </c>
      <c r="AY985">
        <v>1</v>
      </c>
      <c r="AZ985">
        <v>0</v>
      </c>
      <c r="BA985">
        <v>1000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  <c r="BH985">
        <v>0</v>
      </c>
      <c r="BI985">
        <v>0</v>
      </c>
      <c r="BJ985">
        <v>0</v>
      </c>
      <c r="BK985">
        <v>0</v>
      </c>
      <c r="BL985">
        <v>0</v>
      </c>
      <c r="BM985">
        <v>0</v>
      </c>
      <c r="BN985">
        <v>0</v>
      </c>
      <c r="BO985">
        <v>0</v>
      </c>
      <c r="BP985">
        <v>0</v>
      </c>
      <c r="BQ985">
        <v>0</v>
      </c>
      <c r="BR985">
        <v>0</v>
      </c>
      <c r="BS985">
        <v>0</v>
      </c>
      <c r="BT985">
        <v>0</v>
      </c>
      <c r="BU985">
        <v>0</v>
      </c>
      <c r="BV985">
        <v>0</v>
      </c>
      <c r="BW985">
        <v>0</v>
      </c>
      <c r="CX985">
        <f>Y985*Source!I179</f>
        <v>2.6000000000000002E-5</v>
      </c>
      <c r="CY985">
        <f t="shared" si="225"/>
        <v>160096.47</v>
      </c>
      <c r="CZ985">
        <f t="shared" si="226"/>
        <v>30728.69</v>
      </c>
      <c r="DA985">
        <f t="shared" si="227"/>
        <v>5.21</v>
      </c>
      <c r="DB985">
        <v>0</v>
      </c>
    </row>
    <row r="986" spans="1:106" x14ac:dyDescent="0.2">
      <c r="A986">
        <f>ROW(Source!A179)</f>
        <v>179</v>
      </c>
      <c r="B986">
        <v>28925308</v>
      </c>
      <c r="C986">
        <v>28927884</v>
      </c>
      <c r="D986">
        <v>28276535</v>
      </c>
      <c r="E986">
        <v>1</v>
      </c>
      <c r="F986">
        <v>1</v>
      </c>
      <c r="G986">
        <v>1</v>
      </c>
      <c r="H986">
        <v>3</v>
      </c>
      <c r="I986" t="s">
        <v>616</v>
      </c>
      <c r="J986" t="s">
        <v>617</v>
      </c>
      <c r="K986" t="s">
        <v>618</v>
      </c>
      <c r="L986">
        <v>1348</v>
      </c>
      <c r="N986">
        <v>1009</v>
      </c>
      <c r="O986" t="s">
        <v>61</v>
      </c>
      <c r="P986" t="s">
        <v>61</v>
      </c>
      <c r="Q986">
        <v>1000</v>
      </c>
      <c r="W986">
        <v>0</v>
      </c>
      <c r="X986">
        <v>192534767</v>
      </c>
      <c r="Y986">
        <v>2E-3</v>
      </c>
      <c r="AA986">
        <v>41897</v>
      </c>
      <c r="AB986">
        <v>0</v>
      </c>
      <c r="AC986">
        <v>0</v>
      </c>
      <c r="AD986">
        <v>0</v>
      </c>
      <c r="AE986">
        <v>8041.65</v>
      </c>
      <c r="AF986">
        <v>0</v>
      </c>
      <c r="AG986">
        <v>0</v>
      </c>
      <c r="AH986">
        <v>0</v>
      </c>
      <c r="AI986">
        <v>5.21</v>
      </c>
      <c r="AJ986">
        <v>1</v>
      </c>
      <c r="AK986">
        <v>1</v>
      </c>
      <c r="AL986">
        <v>1</v>
      </c>
      <c r="AN986">
        <v>0</v>
      </c>
      <c r="AO986">
        <v>1</v>
      </c>
      <c r="AP986">
        <v>0</v>
      </c>
      <c r="AQ986">
        <v>0</v>
      </c>
      <c r="AR986">
        <v>0</v>
      </c>
      <c r="AS986" t="s">
        <v>719</v>
      </c>
      <c r="AT986">
        <v>2E-3</v>
      </c>
      <c r="AU986" t="s">
        <v>719</v>
      </c>
      <c r="AV986">
        <v>0</v>
      </c>
      <c r="AW986">
        <v>2</v>
      </c>
      <c r="AX986">
        <v>28927899</v>
      </c>
      <c r="AY986">
        <v>1</v>
      </c>
      <c r="AZ986">
        <v>0</v>
      </c>
      <c r="BA986">
        <v>1001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0</v>
      </c>
      <c r="BI986">
        <v>0</v>
      </c>
      <c r="BJ986">
        <v>0</v>
      </c>
      <c r="BK986">
        <v>0</v>
      </c>
      <c r="BL986">
        <v>0</v>
      </c>
      <c r="BM986">
        <v>0</v>
      </c>
      <c r="BN986">
        <v>0</v>
      </c>
      <c r="BO986">
        <v>0</v>
      </c>
      <c r="BP986">
        <v>0</v>
      </c>
      <c r="BQ986">
        <v>0</v>
      </c>
      <c r="BR986">
        <v>0</v>
      </c>
      <c r="BS986">
        <v>0</v>
      </c>
      <c r="BT986">
        <v>0</v>
      </c>
      <c r="BU986">
        <v>0</v>
      </c>
      <c r="BV986">
        <v>0</v>
      </c>
      <c r="BW986">
        <v>0</v>
      </c>
      <c r="CX986">
        <f>Y986*Source!I179</f>
        <v>5.2000000000000006E-4</v>
      </c>
      <c r="CY986">
        <f t="shared" si="225"/>
        <v>41897</v>
      </c>
      <c r="CZ986">
        <f t="shared" si="226"/>
        <v>8041.65</v>
      </c>
      <c r="DA986">
        <f t="shared" si="227"/>
        <v>5.21</v>
      </c>
      <c r="DB986">
        <v>0</v>
      </c>
    </row>
    <row r="987" spans="1:106" x14ac:dyDescent="0.2">
      <c r="A987">
        <f>ROW(Source!A179)</f>
        <v>179</v>
      </c>
      <c r="B987">
        <v>28925308</v>
      </c>
      <c r="C987">
        <v>28927884</v>
      </c>
      <c r="D987">
        <v>28278661</v>
      </c>
      <c r="E987">
        <v>1</v>
      </c>
      <c r="F987">
        <v>1</v>
      </c>
      <c r="G987">
        <v>1</v>
      </c>
      <c r="H987">
        <v>3</v>
      </c>
      <c r="I987" t="s">
        <v>561</v>
      </c>
      <c r="J987" t="s">
        <v>562</v>
      </c>
      <c r="K987" t="s">
        <v>563</v>
      </c>
      <c r="L987">
        <v>1302</v>
      </c>
      <c r="N987">
        <v>1003</v>
      </c>
      <c r="O987" t="s">
        <v>564</v>
      </c>
      <c r="P987" t="s">
        <v>564</v>
      </c>
      <c r="Q987">
        <v>10</v>
      </c>
      <c r="W987">
        <v>0</v>
      </c>
      <c r="X987">
        <v>4483628</v>
      </c>
      <c r="Y987">
        <v>1.8700000000000001E-2</v>
      </c>
      <c r="AA987">
        <v>335.89</v>
      </c>
      <c r="AB987">
        <v>0</v>
      </c>
      <c r="AC987">
        <v>0</v>
      </c>
      <c r="AD987">
        <v>0</v>
      </c>
      <c r="AE987">
        <v>64.47</v>
      </c>
      <c r="AF987">
        <v>0</v>
      </c>
      <c r="AG987">
        <v>0</v>
      </c>
      <c r="AH987">
        <v>0</v>
      </c>
      <c r="AI987">
        <v>5.21</v>
      </c>
      <c r="AJ987">
        <v>1</v>
      </c>
      <c r="AK987">
        <v>1</v>
      </c>
      <c r="AL987">
        <v>1</v>
      </c>
      <c r="AN987">
        <v>0</v>
      </c>
      <c r="AO987">
        <v>1</v>
      </c>
      <c r="AP987">
        <v>0</v>
      </c>
      <c r="AQ987">
        <v>0</v>
      </c>
      <c r="AR987">
        <v>0</v>
      </c>
      <c r="AS987" t="s">
        <v>719</v>
      </c>
      <c r="AT987">
        <v>1.8700000000000001E-2</v>
      </c>
      <c r="AU987" t="s">
        <v>719</v>
      </c>
      <c r="AV987">
        <v>0</v>
      </c>
      <c r="AW987">
        <v>2</v>
      </c>
      <c r="AX987">
        <v>28927901</v>
      </c>
      <c r="AY987">
        <v>1</v>
      </c>
      <c r="AZ987">
        <v>0</v>
      </c>
      <c r="BA987">
        <v>1003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  <c r="BH987">
        <v>0</v>
      </c>
      <c r="BI987">
        <v>0</v>
      </c>
      <c r="BJ987">
        <v>0</v>
      </c>
      <c r="BK987">
        <v>0</v>
      </c>
      <c r="BL987">
        <v>0</v>
      </c>
      <c r="BM987">
        <v>0</v>
      </c>
      <c r="BN987">
        <v>0</v>
      </c>
      <c r="BO987">
        <v>0</v>
      </c>
      <c r="BP987">
        <v>0</v>
      </c>
      <c r="BQ987">
        <v>0</v>
      </c>
      <c r="BR987">
        <v>0</v>
      </c>
      <c r="BS987">
        <v>0</v>
      </c>
      <c r="BT987">
        <v>0</v>
      </c>
      <c r="BU987">
        <v>0</v>
      </c>
      <c r="BV987">
        <v>0</v>
      </c>
      <c r="BW987">
        <v>0</v>
      </c>
      <c r="CX987">
        <f>Y987*Source!I179</f>
        <v>4.8620000000000009E-3</v>
      </c>
      <c r="CY987">
        <f t="shared" si="225"/>
        <v>335.89</v>
      </c>
      <c r="CZ987">
        <f t="shared" si="226"/>
        <v>64.47</v>
      </c>
      <c r="DA987">
        <f t="shared" si="227"/>
        <v>5.21</v>
      </c>
      <c r="DB987">
        <v>0</v>
      </c>
    </row>
    <row r="988" spans="1:106" x14ac:dyDescent="0.2">
      <c r="A988">
        <f>ROW(Source!A179)</f>
        <v>179</v>
      </c>
      <c r="B988">
        <v>28925308</v>
      </c>
      <c r="C988">
        <v>28927884</v>
      </c>
      <c r="D988">
        <v>28279020</v>
      </c>
      <c r="E988">
        <v>1</v>
      </c>
      <c r="F988">
        <v>1</v>
      </c>
      <c r="G988">
        <v>1</v>
      </c>
      <c r="H988">
        <v>3</v>
      </c>
      <c r="I988" t="s">
        <v>565</v>
      </c>
      <c r="J988" t="s">
        <v>566</v>
      </c>
      <c r="K988" t="s">
        <v>567</v>
      </c>
      <c r="L988">
        <v>1348</v>
      </c>
      <c r="N988">
        <v>1009</v>
      </c>
      <c r="O988" t="s">
        <v>61</v>
      </c>
      <c r="P988" t="s">
        <v>61</v>
      </c>
      <c r="Q988">
        <v>1000</v>
      </c>
      <c r="W988">
        <v>0</v>
      </c>
      <c r="X988">
        <v>-936363311</v>
      </c>
      <c r="Y988">
        <v>3.0000000000000001E-5</v>
      </c>
      <c r="AA988">
        <v>24753.34</v>
      </c>
      <c r="AB988">
        <v>0</v>
      </c>
      <c r="AC988">
        <v>0</v>
      </c>
      <c r="AD988">
        <v>0</v>
      </c>
      <c r="AE988">
        <v>4751.12</v>
      </c>
      <c r="AF988">
        <v>0</v>
      </c>
      <c r="AG988">
        <v>0</v>
      </c>
      <c r="AH988">
        <v>0</v>
      </c>
      <c r="AI988">
        <v>5.21</v>
      </c>
      <c r="AJ988">
        <v>1</v>
      </c>
      <c r="AK988">
        <v>1</v>
      </c>
      <c r="AL988">
        <v>1</v>
      </c>
      <c r="AN988">
        <v>0</v>
      </c>
      <c r="AO988">
        <v>1</v>
      </c>
      <c r="AP988">
        <v>0</v>
      </c>
      <c r="AQ988">
        <v>0</v>
      </c>
      <c r="AR988">
        <v>0</v>
      </c>
      <c r="AS988" t="s">
        <v>719</v>
      </c>
      <c r="AT988">
        <v>3.0000000000000001E-5</v>
      </c>
      <c r="AU988" t="s">
        <v>719</v>
      </c>
      <c r="AV988">
        <v>0</v>
      </c>
      <c r="AW988">
        <v>2</v>
      </c>
      <c r="AX988">
        <v>28927902</v>
      </c>
      <c r="AY988">
        <v>1</v>
      </c>
      <c r="AZ988">
        <v>0</v>
      </c>
      <c r="BA988">
        <v>1004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0</v>
      </c>
      <c r="BI988">
        <v>0</v>
      </c>
      <c r="BJ988">
        <v>0</v>
      </c>
      <c r="BK988">
        <v>0</v>
      </c>
      <c r="BL988">
        <v>0</v>
      </c>
      <c r="BM988">
        <v>0</v>
      </c>
      <c r="BN988">
        <v>0</v>
      </c>
      <c r="BO988">
        <v>0</v>
      </c>
      <c r="BP988">
        <v>0</v>
      </c>
      <c r="BQ988">
        <v>0</v>
      </c>
      <c r="BR988">
        <v>0</v>
      </c>
      <c r="BS988">
        <v>0</v>
      </c>
      <c r="BT988">
        <v>0</v>
      </c>
      <c r="BU988">
        <v>0</v>
      </c>
      <c r="BV988">
        <v>0</v>
      </c>
      <c r="BW988">
        <v>0</v>
      </c>
      <c r="CX988">
        <f>Y988*Source!I179</f>
        <v>7.7999999999999999E-6</v>
      </c>
      <c r="CY988">
        <f t="shared" si="225"/>
        <v>24753.34</v>
      </c>
      <c r="CZ988">
        <f t="shared" si="226"/>
        <v>4751.12</v>
      </c>
      <c r="DA988">
        <f t="shared" si="227"/>
        <v>5.21</v>
      </c>
      <c r="DB988">
        <v>0</v>
      </c>
    </row>
    <row r="989" spans="1:106" x14ac:dyDescent="0.2">
      <c r="A989">
        <f>ROW(Source!A179)</f>
        <v>179</v>
      </c>
      <c r="B989">
        <v>28925308</v>
      </c>
      <c r="C989">
        <v>28927884</v>
      </c>
      <c r="D989">
        <v>28279781</v>
      </c>
      <c r="E989">
        <v>1</v>
      </c>
      <c r="F989">
        <v>1</v>
      </c>
      <c r="G989">
        <v>1</v>
      </c>
      <c r="H989">
        <v>3</v>
      </c>
      <c r="I989" t="s">
        <v>568</v>
      </c>
      <c r="J989" t="s">
        <v>569</v>
      </c>
      <c r="K989" t="s">
        <v>570</v>
      </c>
      <c r="L989">
        <v>1348</v>
      </c>
      <c r="N989">
        <v>1009</v>
      </c>
      <c r="O989" t="s">
        <v>61</v>
      </c>
      <c r="P989" t="s">
        <v>61</v>
      </c>
      <c r="Q989">
        <v>1000</v>
      </c>
      <c r="W989">
        <v>0</v>
      </c>
      <c r="X989">
        <v>1261042718</v>
      </c>
      <c r="Y989">
        <v>1.9400000000000001E-3</v>
      </c>
      <c r="AA989">
        <v>32544.58</v>
      </c>
      <c r="AB989">
        <v>0</v>
      </c>
      <c r="AC989">
        <v>0</v>
      </c>
      <c r="AD989">
        <v>0</v>
      </c>
      <c r="AE989">
        <v>6246.56</v>
      </c>
      <c r="AF989">
        <v>0</v>
      </c>
      <c r="AG989">
        <v>0</v>
      </c>
      <c r="AH989">
        <v>0</v>
      </c>
      <c r="AI989">
        <v>5.21</v>
      </c>
      <c r="AJ989">
        <v>1</v>
      </c>
      <c r="AK989">
        <v>1</v>
      </c>
      <c r="AL989">
        <v>1</v>
      </c>
      <c r="AN989">
        <v>0</v>
      </c>
      <c r="AO989">
        <v>1</v>
      </c>
      <c r="AP989">
        <v>0</v>
      </c>
      <c r="AQ989">
        <v>0</v>
      </c>
      <c r="AR989">
        <v>0</v>
      </c>
      <c r="AS989" t="s">
        <v>719</v>
      </c>
      <c r="AT989">
        <v>1.9400000000000001E-3</v>
      </c>
      <c r="AU989" t="s">
        <v>719</v>
      </c>
      <c r="AV989">
        <v>0</v>
      </c>
      <c r="AW989">
        <v>2</v>
      </c>
      <c r="AX989">
        <v>28927903</v>
      </c>
      <c r="AY989">
        <v>1</v>
      </c>
      <c r="AZ989">
        <v>0</v>
      </c>
      <c r="BA989">
        <v>1005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  <c r="BH989">
        <v>0</v>
      </c>
      <c r="BI989">
        <v>0</v>
      </c>
      <c r="BJ989">
        <v>0</v>
      </c>
      <c r="BK989">
        <v>0</v>
      </c>
      <c r="BL989">
        <v>0</v>
      </c>
      <c r="BM989">
        <v>0</v>
      </c>
      <c r="BN989">
        <v>0</v>
      </c>
      <c r="BO989">
        <v>0</v>
      </c>
      <c r="BP989">
        <v>0</v>
      </c>
      <c r="BQ989">
        <v>0</v>
      </c>
      <c r="BR989">
        <v>0</v>
      </c>
      <c r="BS989">
        <v>0</v>
      </c>
      <c r="BT989">
        <v>0</v>
      </c>
      <c r="BU989">
        <v>0</v>
      </c>
      <c r="BV989">
        <v>0</v>
      </c>
      <c r="BW989">
        <v>0</v>
      </c>
      <c r="CX989">
        <f>Y989*Source!I179</f>
        <v>5.0440000000000001E-4</v>
      </c>
      <c r="CY989">
        <f t="shared" si="225"/>
        <v>32544.58</v>
      </c>
      <c r="CZ989">
        <f t="shared" si="226"/>
        <v>6246.56</v>
      </c>
      <c r="DA989">
        <f t="shared" si="227"/>
        <v>5.21</v>
      </c>
      <c r="DB989">
        <v>0</v>
      </c>
    </row>
    <row r="990" spans="1:106" x14ac:dyDescent="0.2">
      <c r="A990">
        <f>ROW(Source!A179)</f>
        <v>179</v>
      </c>
      <c r="B990">
        <v>28925308</v>
      </c>
      <c r="C990">
        <v>28927884</v>
      </c>
      <c r="D990">
        <v>28283688</v>
      </c>
      <c r="E990">
        <v>1</v>
      </c>
      <c r="F990">
        <v>1</v>
      </c>
      <c r="G990">
        <v>1</v>
      </c>
      <c r="H990">
        <v>3</v>
      </c>
      <c r="I990" t="s">
        <v>619</v>
      </c>
      <c r="J990" t="s">
        <v>620</v>
      </c>
      <c r="K990" t="s">
        <v>621</v>
      </c>
      <c r="L990">
        <v>1339</v>
      </c>
      <c r="N990">
        <v>1007</v>
      </c>
      <c r="O990" t="s">
        <v>742</v>
      </c>
      <c r="P990" t="s">
        <v>742</v>
      </c>
      <c r="Q990">
        <v>1</v>
      </c>
      <c r="W990">
        <v>0</v>
      </c>
      <c r="X990">
        <v>-128313133</v>
      </c>
      <c r="Y990">
        <v>1.0300000000000001E-3</v>
      </c>
      <c r="AA990">
        <v>9341.7900000000009</v>
      </c>
      <c r="AB990">
        <v>0</v>
      </c>
      <c r="AC990">
        <v>0</v>
      </c>
      <c r="AD990">
        <v>0</v>
      </c>
      <c r="AE990">
        <v>1793.05</v>
      </c>
      <c r="AF990">
        <v>0</v>
      </c>
      <c r="AG990">
        <v>0</v>
      </c>
      <c r="AH990">
        <v>0</v>
      </c>
      <c r="AI990">
        <v>5.21</v>
      </c>
      <c r="AJ990">
        <v>1</v>
      </c>
      <c r="AK990">
        <v>1</v>
      </c>
      <c r="AL990">
        <v>1</v>
      </c>
      <c r="AN990">
        <v>0</v>
      </c>
      <c r="AO990">
        <v>1</v>
      </c>
      <c r="AP990">
        <v>0</v>
      </c>
      <c r="AQ990">
        <v>0</v>
      </c>
      <c r="AR990">
        <v>0</v>
      </c>
      <c r="AS990" t="s">
        <v>719</v>
      </c>
      <c r="AT990">
        <v>1.0300000000000001E-3</v>
      </c>
      <c r="AU990" t="s">
        <v>719</v>
      </c>
      <c r="AV990">
        <v>0</v>
      </c>
      <c r="AW990">
        <v>2</v>
      </c>
      <c r="AX990">
        <v>28927904</v>
      </c>
      <c r="AY990">
        <v>1</v>
      </c>
      <c r="AZ990">
        <v>0</v>
      </c>
      <c r="BA990">
        <v>1006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0</v>
      </c>
      <c r="BK990">
        <v>0</v>
      </c>
      <c r="BL990">
        <v>0</v>
      </c>
      <c r="BM990">
        <v>0</v>
      </c>
      <c r="BN990">
        <v>0</v>
      </c>
      <c r="BO990">
        <v>0</v>
      </c>
      <c r="BP990">
        <v>0</v>
      </c>
      <c r="BQ990">
        <v>0</v>
      </c>
      <c r="BR990">
        <v>0</v>
      </c>
      <c r="BS990">
        <v>0</v>
      </c>
      <c r="BT990">
        <v>0</v>
      </c>
      <c r="BU990">
        <v>0</v>
      </c>
      <c r="BV990">
        <v>0</v>
      </c>
      <c r="BW990">
        <v>0</v>
      </c>
      <c r="CX990">
        <f>Y990*Source!I179</f>
        <v>2.6780000000000006E-4</v>
      </c>
      <c r="CY990">
        <f t="shared" si="225"/>
        <v>9341.7900000000009</v>
      </c>
      <c r="CZ990">
        <f t="shared" si="226"/>
        <v>1793.05</v>
      </c>
      <c r="DA990">
        <f t="shared" si="227"/>
        <v>5.21</v>
      </c>
      <c r="DB990">
        <v>0</v>
      </c>
    </row>
    <row r="991" spans="1:106" x14ac:dyDescent="0.2">
      <c r="A991">
        <f>ROW(Source!A179)</f>
        <v>179</v>
      </c>
      <c r="B991">
        <v>28925308</v>
      </c>
      <c r="C991">
        <v>28927884</v>
      </c>
      <c r="D991">
        <v>28291530</v>
      </c>
      <c r="E991">
        <v>1</v>
      </c>
      <c r="F991">
        <v>1</v>
      </c>
      <c r="G991">
        <v>1</v>
      </c>
      <c r="H991">
        <v>3</v>
      </c>
      <c r="I991" t="s">
        <v>571</v>
      </c>
      <c r="J991" t="s">
        <v>572</v>
      </c>
      <c r="K991" t="s">
        <v>573</v>
      </c>
      <c r="L991">
        <v>1348</v>
      </c>
      <c r="N991">
        <v>1009</v>
      </c>
      <c r="O991" t="s">
        <v>61</v>
      </c>
      <c r="P991" t="s">
        <v>61</v>
      </c>
      <c r="Q991">
        <v>1000</v>
      </c>
      <c r="W991">
        <v>0</v>
      </c>
      <c r="X991">
        <v>1741082987</v>
      </c>
      <c r="Y991">
        <v>3.1E-4</v>
      </c>
      <c r="AA991">
        <v>65442.03</v>
      </c>
      <c r="AB991">
        <v>0</v>
      </c>
      <c r="AC991">
        <v>0</v>
      </c>
      <c r="AD991">
        <v>0</v>
      </c>
      <c r="AE991">
        <v>12560.85</v>
      </c>
      <c r="AF991">
        <v>0</v>
      </c>
      <c r="AG991">
        <v>0</v>
      </c>
      <c r="AH991">
        <v>0</v>
      </c>
      <c r="AI991">
        <v>5.21</v>
      </c>
      <c r="AJ991">
        <v>1</v>
      </c>
      <c r="AK991">
        <v>1</v>
      </c>
      <c r="AL991">
        <v>1</v>
      </c>
      <c r="AN991">
        <v>0</v>
      </c>
      <c r="AO991">
        <v>1</v>
      </c>
      <c r="AP991">
        <v>0</v>
      </c>
      <c r="AQ991">
        <v>0</v>
      </c>
      <c r="AR991">
        <v>0</v>
      </c>
      <c r="AS991" t="s">
        <v>719</v>
      </c>
      <c r="AT991">
        <v>3.1E-4</v>
      </c>
      <c r="AU991" t="s">
        <v>719</v>
      </c>
      <c r="AV991">
        <v>0</v>
      </c>
      <c r="AW991">
        <v>2</v>
      </c>
      <c r="AX991">
        <v>28927905</v>
      </c>
      <c r="AY991">
        <v>1</v>
      </c>
      <c r="AZ991">
        <v>0</v>
      </c>
      <c r="BA991">
        <v>1007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0</v>
      </c>
      <c r="BI991">
        <v>0</v>
      </c>
      <c r="BJ991">
        <v>0</v>
      </c>
      <c r="BK991">
        <v>0</v>
      </c>
      <c r="BL991">
        <v>0</v>
      </c>
      <c r="BM991">
        <v>0</v>
      </c>
      <c r="BN991">
        <v>0</v>
      </c>
      <c r="BO991">
        <v>0</v>
      </c>
      <c r="BP991">
        <v>0</v>
      </c>
      <c r="BQ991">
        <v>0</v>
      </c>
      <c r="BR991">
        <v>0</v>
      </c>
      <c r="BS991">
        <v>0</v>
      </c>
      <c r="BT991">
        <v>0</v>
      </c>
      <c r="BU991">
        <v>0</v>
      </c>
      <c r="BV991">
        <v>0</v>
      </c>
      <c r="BW991">
        <v>0</v>
      </c>
      <c r="CX991">
        <f>Y991*Source!I179</f>
        <v>8.0600000000000008E-5</v>
      </c>
      <c r="CY991">
        <f t="shared" si="225"/>
        <v>65442.03</v>
      </c>
      <c r="CZ991">
        <f t="shared" si="226"/>
        <v>12560.85</v>
      </c>
      <c r="DA991">
        <f t="shared" si="227"/>
        <v>5.21</v>
      </c>
      <c r="DB991">
        <v>0</v>
      </c>
    </row>
    <row r="992" spans="1:106" x14ac:dyDescent="0.2">
      <c r="A992">
        <f>ROW(Source!A179)</f>
        <v>179</v>
      </c>
      <c r="B992">
        <v>28925308</v>
      </c>
      <c r="C992">
        <v>28927884</v>
      </c>
      <c r="D992">
        <v>28292790</v>
      </c>
      <c r="E992">
        <v>1</v>
      </c>
      <c r="F992">
        <v>1</v>
      </c>
      <c r="G992">
        <v>1</v>
      </c>
      <c r="H992">
        <v>3</v>
      </c>
      <c r="I992" t="s">
        <v>574</v>
      </c>
      <c r="J992" t="s">
        <v>575</v>
      </c>
      <c r="K992" t="s">
        <v>576</v>
      </c>
      <c r="L992">
        <v>1348</v>
      </c>
      <c r="N992">
        <v>1009</v>
      </c>
      <c r="O992" t="s">
        <v>61</v>
      </c>
      <c r="P992" t="s">
        <v>61</v>
      </c>
      <c r="Q992">
        <v>1000</v>
      </c>
      <c r="W992">
        <v>0</v>
      </c>
      <c r="X992">
        <v>-296986458</v>
      </c>
      <c r="Y992">
        <v>5.9999999999999995E-4</v>
      </c>
      <c r="AA992">
        <v>58088.53</v>
      </c>
      <c r="AB992">
        <v>0</v>
      </c>
      <c r="AC992">
        <v>0</v>
      </c>
      <c r="AD992">
        <v>0</v>
      </c>
      <c r="AE992">
        <v>11149.43</v>
      </c>
      <c r="AF992">
        <v>0</v>
      </c>
      <c r="AG992">
        <v>0</v>
      </c>
      <c r="AH992">
        <v>0</v>
      </c>
      <c r="AI992">
        <v>5.21</v>
      </c>
      <c r="AJ992">
        <v>1</v>
      </c>
      <c r="AK992">
        <v>1</v>
      </c>
      <c r="AL992">
        <v>1</v>
      </c>
      <c r="AN992">
        <v>0</v>
      </c>
      <c r="AO992">
        <v>1</v>
      </c>
      <c r="AP992">
        <v>0</v>
      </c>
      <c r="AQ992">
        <v>0</v>
      </c>
      <c r="AR992">
        <v>0</v>
      </c>
      <c r="AS992" t="s">
        <v>719</v>
      </c>
      <c r="AT992">
        <v>5.9999999999999995E-4</v>
      </c>
      <c r="AU992" t="s">
        <v>719</v>
      </c>
      <c r="AV992">
        <v>0</v>
      </c>
      <c r="AW992">
        <v>2</v>
      </c>
      <c r="AX992">
        <v>28927906</v>
      </c>
      <c r="AY992">
        <v>1</v>
      </c>
      <c r="AZ992">
        <v>0</v>
      </c>
      <c r="BA992">
        <v>1008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0</v>
      </c>
      <c r="BI992">
        <v>0</v>
      </c>
      <c r="BJ992">
        <v>0</v>
      </c>
      <c r="BK992">
        <v>0</v>
      </c>
      <c r="BL992">
        <v>0</v>
      </c>
      <c r="BM992">
        <v>0</v>
      </c>
      <c r="BN992">
        <v>0</v>
      </c>
      <c r="BO992">
        <v>0</v>
      </c>
      <c r="BP992">
        <v>0</v>
      </c>
      <c r="BQ992">
        <v>0</v>
      </c>
      <c r="BR992">
        <v>0</v>
      </c>
      <c r="BS992">
        <v>0</v>
      </c>
      <c r="BT992">
        <v>0</v>
      </c>
      <c r="BU992">
        <v>0</v>
      </c>
      <c r="BV992">
        <v>0</v>
      </c>
      <c r="BW992">
        <v>0</v>
      </c>
      <c r="CX992">
        <f>Y992*Source!I179</f>
        <v>1.56E-4</v>
      </c>
      <c r="CY992">
        <f t="shared" si="225"/>
        <v>58088.53</v>
      </c>
      <c r="CZ992">
        <f t="shared" si="226"/>
        <v>11149.43</v>
      </c>
      <c r="DA992">
        <f t="shared" si="227"/>
        <v>5.21</v>
      </c>
      <c r="DB992">
        <v>0</v>
      </c>
    </row>
    <row r="993" spans="1:106" x14ac:dyDescent="0.2">
      <c r="A993">
        <f>ROW(Source!A180)</f>
        <v>180</v>
      </c>
      <c r="B993">
        <v>28925307</v>
      </c>
      <c r="C993">
        <v>28927908</v>
      </c>
      <c r="D993">
        <v>28424841</v>
      </c>
      <c r="E993">
        <v>1</v>
      </c>
      <c r="F993">
        <v>1</v>
      </c>
      <c r="G993">
        <v>1</v>
      </c>
      <c r="H993">
        <v>1</v>
      </c>
      <c r="I993" t="s">
        <v>628</v>
      </c>
      <c r="J993" t="s">
        <v>719</v>
      </c>
      <c r="K993" t="s">
        <v>629</v>
      </c>
      <c r="L993">
        <v>1191</v>
      </c>
      <c r="N993">
        <v>1013</v>
      </c>
      <c r="O993" t="s">
        <v>360</v>
      </c>
      <c r="P993" t="s">
        <v>360</v>
      </c>
      <c r="Q993">
        <v>1</v>
      </c>
      <c r="W993">
        <v>0</v>
      </c>
      <c r="X993">
        <v>-1245018005</v>
      </c>
      <c r="Y993">
        <v>14.49</v>
      </c>
      <c r="AA993">
        <v>0</v>
      </c>
      <c r="AB993">
        <v>0</v>
      </c>
      <c r="AC993">
        <v>0</v>
      </c>
      <c r="AD993">
        <v>8.49</v>
      </c>
      <c r="AE993">
        <v>0</v>
      </c>
      <c r="AF993">
        <v>0</v>
      </c>
      <c r="AG993">
        <v>0</v>
      </c>
      <c r="AH993">
        <v>8.49</v>
      </c>
      <c r="AI993">
        <v>1</v>
      </c>
      <c r="AJ993">
        <v>1</v>
      </c>
      <c r="AK993">
        <v>1</v>
      </c>
      <c r="AL993">
        <v>1</v>
      </c>
      <c r="AN993">
        <v>0</v>
      </c>
      <c r="AO993">
        <v>1</v>
      </c>
      <c r="AP993">
        <v>1</v>
      </c>
      <c r="AQ993">
        <v>0</v>
      </c>
      <c r="AR993">
        <v>0</v>
      </c>
      <c r="AS993" t="s">
        <v>719</v>
      </c>
      <c r="AT993">
        <v>10.5</v>
      </c>
      <c r="AU993" t="s">
        <v>141</v>
      </c>
      <c r="AV993">
        <v>1</v>
      </c>
      <c r="AW993">
        <v>2</v>
      </c>
      <c r="AX993">
        <v>28927934</v>
      </c>
      <c r="AY993">
        <v>1</v>
      </c>
      <c r="AZ993">
        <v>0</v>
      </c>
      <c r="BA993">
        <v>1009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0</v>
      </c>
      <c r="BI993">
        <v>0</v>
      </c>
      <c r="BJ993">
        <v>0</v>
      </c>
      <c r="BK993">
        <v>0</v>
      </c>
      <c r="BL993">
        <v>0</v>
      </c>
      <c r="BM993">
        <v>0</v>
      </c>
      <c r="BN993">
        <v>0</v>
      </c>
      <c r="BO993">
        <v>0</v>
      </c>
      <c r="BP993">
        <v>0</v>
      </c>
      <c r="BQ993">
        <v>0</v>
      </c>
      <c r="BR993">
        <v>0</v>
      </c>
      <c r="BS993">
        <v>0</v>
      </c>
      <c r="BT993">
        <v>0</v>
      </c>
      <c r="BU993">
        <v>0</v>
      </c>
      <c r="BV993">
        <v>0</v>
      </c>
      <c r="BW993">
        <v>0</v>
      </c>
      <c r="CX993">
        <f>Y993*Source!I180</f>
        <v>28.98</v>
      </c>
      <c r="CY993">
        <f>AD993</f>
        <v>8.49</v>
      </c>
      <c r="CZ993">
        <f>AH993</f>
        <v>8.49</v>
      </c>
      <c r="DA993">
        <f>AL993</f>
        <v>1</v>
      </c>
      <c r="DB993">
        <v>0</v>
      </c>
    </row>
    <row r="994" spans="1:106" x14ac:dyDescent="0.2">
      <c r="A994">
        <f>ROW(Source!A180)</f>
        <v>180</v>
      </c>
      <c r="B994">
        <v>28925307</v>
      </c>
      <c r="C994">
        <v>28927908</v>
      </c>
      <c r="D994">
        <v>28419515</v>
      </c>
      <c r="E994">
        <v>1</v>
      </c>
      <c r="F994">
        <v>1</v>
      </c>
      <c r="G994">
        <v>1</v>
      </c>
      <c r="H994">
        <v>1</v>
      </c>
      <c r="I994" t="s">
        <v>361</v>
      </c>
      <c r="J994" t="s">
        <v>719</v>
      </c>
      <c r="K994" t="s">
        <v>362</v>
      </c>
      <c r="L994">
        <v>1191</v>
      </c>
      <c r="N994">
        <v>1013</v>
      </c>
      <c r="O994" t="s">
        <v>360</v>
      </c>
      <c r="P994" t="s">
        <v>360</v>
      </c>
      <c r="Q994">
        <v>1</v>
      </c>
      <c r="W994">
        <v>0</v>
      </c>
      <c r="X994">
        <v>-383101862</v>
      </c>
      <c r="Y994">
        <v>0.03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1</v>
      </c>
      <c r="AJ994">
        <v>1</v>
      </c>
      <c r="AK994">
        <v>1</v>
      </c>
      <c r="AL994">
        <v>1</v>
      </c>
      <c r="AN994">
        <v>0</v>
      </c>
      <c r="AO994">
        <v>1</v>
      </c>
      <c r="AP994">
        <v>0</v>
      </c>
      <c r="AQ994">
        <v>0</v>
      </c>
      <c r="AR994">
        <v>0</v>
      </c>
      <c r="AS994" t="s">
        <v>719</v>
      </c>
      <c r="AT994">
        <v>0.03</v>
      </c>
      <c r="AU994" t="s">
        <v>719</v>
      </c>
      <c r="AV994">
        <v>2</v>
      </c>
      <c r="AW994">
        <v>2</v>
      </c>
      <c r="AX994">
        <v>28927935</v>
      </c>
      <c r="AY994">
        <v>1</v>
      </c>
      <c r="AZ994">
        <v>2048</v>
      </c>
      <c r="BA994">
        <v>1010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0</v>
      </c>
      <c r="BI994">
        <v>0</v>
      </c>
      <c r="BJ994">
        <v>0</v>
      </c>
      <c r="BK994">
        <v>0</v>
      </c>
      <c r="BL994">
        <v>0</v>
      </c>
      <c r="BM994">
        <v>0</v>
      </c>
      <c r="BN994">
        <v>0</v>
      </c>
      <c r="BO994">
        <v>0</v>
      </c>
      <c r="BP994">
        <v>0</v>
      </c>
      <c r="BQ994">
        <v>0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CX994">
        <f>Y994*Source!I180</f>
        <v>0.06</v>
      </c>
      <c r="CY994">
        <f>AD994</f>
        <v>0</v>
      </c>
      <c r="CZ994">
        <f>AH994</f>
        <v>0</v>
      </c>
      <c r="DA994">
        <f>AL994</f>
        <v>1</v>
      </c>
      <c r="DB994">
        <v>0</v>
      </c>
    </row>
    <row r="995" spans="1:106" x14ac:dyDescent="0.2">
      <c r="A995">
        <f>ROW(Source!A180)</f>
        <v>180</v>
      </c>
      <c r="B995">
        <v>28925307</v>
      </c>
      <c r="C995">
        <v>28927908</v>
      </c>
      <c r="D995">
        <v>28337840</v>
      </c>
      <c r="E995">
        <v>1</v>
      </c>
      <c r="F995">
        <v>1</v>
      </c>
      <c r="G995">
        <v>1</v>
      </c>
      <c r="H995">
        <v>2</v>
      </c>
      <c r="I995" t="s">
        <v>465</v>
      </c>
      <c r="J995" t="s">
        <v>466</v>
      </c>
      <c r="K995" t="s">
        <v>467</v>
      </c>
      <c r="L995">
        <v>1368</v>
      </c>
      <c r="N995">
        <v>1011</v>
      </c>
      <c r="O995" t="s">
        <v>366</v>
      </c>
      <c r="P995" t="s">
        <v>366</v>
      </c>
      <c r="Q995">
        <v>1</v>
      </c>
      <c r="W995">
        <v>0</v>
      </c>
      <c r="X995">
        <v>1171957361</v>
      </c>
      <c r="Y995">
        <v>4.4999999999999998E-2</v>
      </c>
      <c r="AA995">
        <v>0</v>
      </c>
      <c r="AB995">
        <v>86.79</v>
      </c>
      <c r="AC995">
        <v>10.130000000000001</v>
      </c>
      <c r="AD995">
        <v>0</v>
      </c>
      <c r="AE995">
        <v>0</v>
      </c>
      <c r="AF995">
        <v>86.79</v>
      </c>
      <c r="AG995">
        <v>10.130000000000001</v>
      </c>
      <c r="AH995">
        <v>0</v>
      </c>
      <c r="AI995">
        <v>1</v>
      </c>
      <c r="AJ995">
        <v>1</v>
      </c>
      <c r="AK995">
        <v>1</v>
      </c>
      <c r="AL995">
        <v>1</v>
      </c>
      <c r="AN995">
        <v>0</v>
      </c>
      <c r="AO995">
        <v>1</v>
      </c>
      <c r="AP995">
        <v>1</v>
      </c>
      <c r="AQ995">
        <v>0</v>
      </c>
      <c r="AR995">
        <v>0</v>
      </c>
      <c r="AS995" t="s">
        <v>719</v>
      </c>
      <c r="AT995">
        <v>0.03</v>
      </c>
      <c r="AU995" t="s">
        <v>140</v>
      </c>
      <c r="AV995">
        <v>0</v>
      </c>
      <c r="AW995">
        <v>2</v>
      </c>
      <c r="AX995">
        <v>28927936</v>
      </c>
      <c r="AY995">
        <v>1</v>
      </c>
      <c r="AZ995">
        <v>0</v>
      </c>
      <c r="BA995">
        <v>1011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0</v>
      </c>
      <c r="BI995">
        <v>0</v>
      </c>
      <c r="BJ995">
        <v>0</v>
      </c>
      <c r="BK995">
        <v>0</v>
      </c>
      <c r="BL995">
        <v>0</v>
      </c>
      <c r="BM995">
        <v>0</v>
      </c>
      <c r="BN995">
        <v>0</v>
      </c>
      <c r="BO995">
        <v>0</v>
      </c>
      <c r="BP995">
        <v>0</v>
      </c>
      <c r="BQ995">
        <v>0</v>
      </c>
      <c r="BR995">
        <v>0</v>
      </c>
      <c r="BS995">
        <v>0</v>
      </c>
      <c r="BT995">
        <v>0</v>
      </c>
      <c r="BU995">
        <v>0</v>
      </c>
      <c r="BV995">
        <v>0</v>
      </c>
      <c r="BW995">
        <v>0</v>
      </c>
      <c r="CX995">
        <f>Y995*Source!I180</f>
        <v>0.09</v>
      </c>
      <c r="CY995">
        <f>AB995</f>
        <v>86.79</v>
      </c>
      <c r="CZ995">
        <f>AF995</f>
        <v>86.79</v>
      </c>
      <c r="DA995">
        <f>AJ995</f>
        <v>1</v>
      </c>
      <c r="DB995">
        <v>0</v>
      </c>
    </row>
    <row r="996" spans="1:106" x14ac:dyDescent="0.2">
      <c r="A996">
        <f>ROW(Source!A180)</f>
        <v>180</v>
      </c>
      <c r="B996">
        <v>28925307</v>
      </c>
      <c r="C996">
        <v>28927908</v>
      </c>
      <c r="D996">
        <v>28256030</v>
      </c>
      <c r="E996">
        <v>1</v>
      </c>
      <c r="F996">
        <v>1</v>
      </c>
      <c r="G996">
        <v>1</v>
      </c>
      <c r="H996">
        <v>3</v>
      </c>
      <c r="I996" t="s">
        <v>630</v>
      </c>
      <c r="J996" t="s">
        <v>631</v>
      </c>
      <c r="K996" t="s">
        <v>632</v>
      </c>
      <c r="L996">
        <v>1348</v>
      </c>
      <c r="N996">
        <v>1009</v>
      </c>
      <c r="O996" t="s">
        <v>61</v>
      </c>
      <c r="P996" t="s">
        <v>61</v>
      </c>
      <c r="Q996">
        <v>1000</v>
      </c>
      <c r="W996">
        <v>0</v>
      </c>
      <c r="X996">
        <v>1454334857</v>
      </c>
      <c r="Y996">
        <v>1.4E-3</v>
      </c>
      <c r="AA996">
        <v>15020.14</v>
      </c>
      <c r="AB996">
        <v>0</v>
      </c>
      <c r="AC996">
        <v>0</v>
      </c>
      <c r="AD996">
        <v>0</v>
      </c>
      <c r="AE996">
        <v>15020.14</v>
      </c>
      <c r="AF996">
        <v>0</v>
      </c>
      <c r="AG996">
        <v>0</v>
      </c>
      <c r="AH996">
        <v>0</v>
      </c>
      <c r="AI996">
        <v>1</v>
      </c>
      <c r="AJ996">
        <v>1</v>
      </c>
      <c r="AK996">
        <v>1</v>
      </c>
      <c r="AL996">
        <v>1</v>
      </c>
      <c r="AN996">
        <v>0</v>
      </c>
      <c r="AO996">
        <v>1</v>
      </c>
      <c r="AP996">
        <v>0</v>
      </c>
      <c r="AQ996">
        <v>0</v>
      </c>
      <c r="AR996">
        <v>0</v>
      </c>
      <c r="AS996" t="s">
        <v>719</v>
      </c>
      <c r="AT996">
        <v>1.4E-3</v>
      </c>
      <c r="AU996" t="s">
        <v>719</v>
      </c>
      <c r="AV996">
        <v>0</v>
      </c>
      <c r="AW996">
        <v>2</v>
      </c>
      <c r="AX996">
        <v>28927937</v>
      </c>
      <c r="AY996">
        <v>1</v>
      </c>
      <c r="AZ996">
        <v>0</v>
      </c>
      <c r="BA996">
        <v>1012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0</v>
      </c>
      <c r="BI996">
        <v>0</v>
      </c>
      <c r="BJ996">
        <v>0</v>
      </c>
      <c r="BK996">
        <v>0</v>
      </c>
      <c r="BL996">
        <v>0</v>
      </c>
      <c r="BM996">
        <v>0</v>
      </c>
      <c r="BN996">
        <v>0</v>
      </c>
      <c r="BO996">
        <v>0</v>
      </c>
      <c r="BP996">
        <v>0</v>
      </c>
      <c r="BQ996">
        <v>0</v>
      </c>
      <c r="BR996">
        <v>0</v>
      </c>
      <c r="BS996">
        <v>0</v>
      </c>
      <c r="BT996">
        <v>0</v>
      </c>
      <c r="BU996">
        <v>0</v>
      </c>
      <c r="BV996">
        <v>0</v>
      </c>
      <c r="BW996">
        <v>0</v>
      </c>
      <c r="CX996">
        <f>Y996*Source!I180</f>
        <v>2.8E-3</v>
      </c>
      <c r="CY996">
        <f t="shared" ref="CY996:CY1001" si="228">AA996</f>
        <v>15020.14</v>
      </c>
      <c r="CZ996">
        <f t="shared" ref="CZ996:CZ1001" si="229">AE996</f>
        <v>15020.14</v>
      </c>
      <c r="DA996">
        <f t="shared" ref="DA996:DA1001" si="230">AI996</f>
        <v>1</v>
      </c>
      <c r="DB996">
        <v>0</v>
      </c>
    </row>
    <row r="997" spans="1:106" x14ac:dyDescent="0.2">
      <c r="A997">
        <f>ROW(Source!A180)</f>
        <v>180</v>
      </c>
      <c r="B997">
        <v>28925307</v>
      </c>
      <c r="C997">
        <v>28927908</v>
      </c>
      <c r="D997">
        <v>28259185</v>
      </c>
      <c r="E997">
        <v>1</v>
      </c>
      <c r="F997">
        <v>1</v>
      </c>
      <c r="G997">
        <v>1</v>
      </c>
      <c r="H997">
        <v>3</v>
      </c>
      <c r="I997" t="s">
        <v>633</v>
      </c>
      <c r="J997" t="s">
        <v>634</v>
      </c>
      <c r="K997" t="s">
        <v>635</v>
      </c>
      <c r="L997">
        <v>1339</v>
      </c>
      <c r="N997">
        <v>1007</v>
      </c>
      <c r="O997" t="s">
        <v>742</v>
      </c>
      <c r="P997" t="s">
        <v>742</v>
      </c>
      <c r="Q997">
        <v>1</v>
      </c>
      <c r="W997">
        <v>0</v>
      </c>
      <c r="X997">
        <v>-1150819817</v>
      </c>
      <c r="Y997">
        <v>1E-3</v>
      </c>
      <c r="AA997">
        <v>799.15</v>
      </c>
      <c r="AB997">
        <v>0</v>
      </c>
      <c r="AC997">
        <v>0</v>
      </c>
      <c r="AD997">
        <v>0</v>
      </c>
      <c r="AE997">
        <v>799.15</v>
      </c>
      <c r="AF997">
        <v>0</v>
      </c>
      <c r="AG997">
        <v>0</v>
      </c>
      <c r="AH997">
        <v>0</v>
      </c>
      <c r="AI997">
        <v>1</v>
      </c>
      <c r="AJ997">
        <v>1</v>
      </c>
      <c r="AK997">
        <v>1</v>
      </c>
      <c r="AL997">
        <v>1</v>
      </c>
      <c r="AN997">
        <v>0</v>
      </c>
      <c r="AO997">
        <v>1</v>
      </c>
      <c r="AP997">
        <v>0</v>
      </c>
      <c r="AQ997">
        <v>0</v>
      </c>
      <c r="AR997">
        <v>0</v>
      </c>
      <c r="AS997" t="s">
        <v>719</v>
      </c>
      <c r="AT997">
        <v>1E-3</v>
      </c>
      <c r="AU997" t="s">
        <v>719</v>
      </c>
      <c r="AV997">
        <v>0</v>
      </c>
      <c r="AW997">
        <v>2</v>
      </c>
      <c r="AX997">
        <v>28927938</v>
      </c>
      <c r="AY997">
        <v>1</v>
      </c>
      <c r="AZ997">
        <v>0</v>
      </c>
      <c r="BA997">
        <v>1013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0</v>
      </c>
      <c r="BI997">
        <v>0</v>
      </c>
      <c r="BJ997">
        <v>0</v>
      </c>
      <c r="BK997">
        <v>0</v>
      </c>
      <c r="BL997">
        <v>0</v>
      </c>
      <c r="BM997">
        <v>0</v>
      </c>
      <c r="BN997">
        <v>0</v>
      </c>
      <c r="BO997">
        <v>0</v>
      </c>
      <c r="BP997">
        <v>0</v>
      </c>
      <c r="BQ997">
        <v>0</v>
      </c>
      <c r="BR997">
        <v>0</v>
      </c>
      <c r="BS997">
        <v>0</v>
      </c>
      <c r="BT997">
        <v>0</v>
      </c>
      <c r="BU997">
        <v>0</v>
      </c>
      <c r="BV997">
        <v>0</v>
      </c>
      <c r="BW997">
        <v>0</v>
      </c>
      <c r="CX997">
        <f>Y997*Source!I180</f>
        <v>2E-3</v>
      </c>
      <c r="CY997">
        <f t="shared" si="228"/>
        <v>799.15</v>
      </c>
      <c r="CZ997">
        <f t="shared" si="229"/>
        <v>799.15</v>
      </c>
      <c r="DA997">
        <f t="shared" si="230"/>
        <v>1</v>
      </c>
      <c r="DB997">
        <v>0</v>
      </c>
    </row>
    <row r="998" spans="1:106" x14ac:dyDescent="0.2">
      <c r="A998">
        <f>ROW(Source!A180)</f>
        <v>180</v>
      </c>
      <c r="B998">
        <v>28925307</v>
      </c>
      <c r="C998">
        <v>28927908</v>
      </c>
      <c r="D998">
        <v>28276520</v>
      </c>
      <c r="E998">
        <v>1</v>
      </c>
      <c r="F998">
        <v>1</v>
      </c>
      <c r="G998">
        <v>1</v>
      </c>
      <c r="H998">
        <v>3</v>
      </c>
      <c r="I998" t="s">
        <v>636</v>
      </c>
      <c r="J998" t="s">
        <v>637</v>
      </c>
      <c r="K998" t="s">
        <v>638</v>
      </c>
      <c r="L998">
        <v>1348</v>
      </c>
      <c r="N998">
        <v>1009</v>
      </c>
      <c r="O998" t="s">
        <v>61</v>
      </c>
      <c r="P998" t="s">
        <v>61</v>
      </c>
      <c r="Q998">
        <v>1000</v>
      </c>
      <c r="W998">
        <v>0</v>
      </c>
      <c r="X998">
        <v>-1170492989</v>
      </c>
      <c r="Y998">
        <v>2.7E-2</v>
      </c>
      <c r="AA998">
        <v>7116.17</v>
      </c>
      <c r="AB998">
        <v>0</v>
      </c>
      <c r="AC998">
        <v>0</v>
      </c>
      <c r="AD998">
        <v>0</v>
      </c>
      <c r="AE998">
        <v>7116.17</v>
      </c>
      <c r="AF998">
        <v>0</v>
      </c>
      <c r="AG998">
        <v>0</v>
      </c>
      <c r="AH998">
        <v>0</v>
      </c>
      <c r="AI998">
        <v>1</v>
      </c>
      <c r="AJ998">
        <v>1</v>
      </c>
      <c r="AK998">
        <v>1</v>
      </c>
      <c r="AL998">
        <v>1</v>
      </c>
      <c r="AN998">
        <v>0</v>
      </c>
      <c r="AO998">
        <v>1</v>
      </c>
      <c r="AP998">
        <v>0</v>
      </c>
      <c r="AQ998">
        <v>0</v>
      </c>
      <c r="AR998">
        <v>0</v>
      </c>
      <c r="AS998" t="s">
        <v>719</v>
      </c>
      <c r="AT998">
        <v>2.7E-2</v>
      </c>
      <c r="AU998" t="s">
        <v>719</v>
      </c>
      <c r="AV998">
        <v>0</v>
      </c>
      <c r="AW998">
        <v>2</v>
      </c>
      <c r="AX998">
        <v>28927939</v>
      </c>
      <c r="AY998">
        <v>1</v>
      </c>
      <c r="AZ998">
        <v>0</v>
      </c>
      <c r="BA998">
        <v>1014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0</v>
      </c>
      <c r="BI998">
        <v>0</v>
      </c>
      <c r="BJ998">
        <v>0</v>
      </c>
      <c r="BK998">
        <v>0</v>
      </c>
      <c r="BL998">
        <v>0</v>
      </c>
      <c r="BM998">
        <v>0</v>
      </c>
      <c r="BN998">
        <v>0</v>
      </c>
      <c r="BO998">
        <v>0</v>
      </c>
      <c r="BP998">
        <v>0</v>
      </c>
      <c r="BQ998">
        <v>0</v>
      </c>
      <c r="BR998">
        <v>0</v>
      </c>
      <c r="BS998">
        <v>0</v>
      </c>
      <c r="BT998">
        <v>0</v>
      </c>
      <c r="BU998">
        <v>0</v>
      </c>
      <c r="BV998">
        <v>0</v>
      </c>
      <c r="BW998">
        <v>0</v>
      </c>
      <c r="CX998">
        <f>Y998*Source!I180</f>
        <v>5.3999999999999999E-2</v>
      </c>
      <c r="CY998">
        <f t="shared" si="228"/>
        <v>7116.17</v>
      </c>
      <c r="CZ998">
        <f t="shared" si="229"/>
        <v>7116.17</v>
      </c>
      <c r="DA998">
        <f t="shared" si="230"/>
        <v>1</v>
      </c>
      <c r="DB998">
        <v>0</v>
      </c>
    </row>
    <row r="999" spans="1:106" x14ac:dyDescent="0.2">
      <c r="A999">
        <f>ROW(Source!A180)</f>
        <v>180</v>
      </c>
      <c r="B999">
        <v>28925307</v>
      </c>
      <c r="C999">
        <v>28927908</v>
      </c>
      <c r="D999">
        <v>28297153</v>
      </c>
      <c r="E999">
        <v>1</v>
      </c>
      <c r="F999">
        <v>1</v>
      </c>
      <c r="G999">
        <v>1</v>
      </c>
      <c r="H999">
        <v>3</v>
      </c>
      <c r="I999" t="s">
        <v>639</v>
      </c>
      <c r="J999" t="s">
        <v>640</v>
      </c>
      <c r="K999" t="s">
        <v>641</v>
      </c>
      <c r="L999">
        <v>1348</v>
      </c>
      <c r="N999">
        <v>1009</v>
      </c>
      <c r="O999" t="s">
        <v>61</v>
      </c>
      <c r="P999" t="s">
        <v>61</v>
      </c>
      <c r="Q999">
        <v>1000</v>
      </c>
      <c r="W999">
        <v>0</v>
      </c>
      <c r="X999">
        <v>-937258115</v>
      </c>
      <c r="Y999">
        <v>5.0000000000000001E-3</v>
      </c>
      <c r="AA999">
        <v>11240.37</v>
      </c>
      <c r="AB999">
        <v>0</v>
      </c>
      <c r="AC999">
        <v>0</v>
      </c>
      <c r="AD999">
        <v>0</v>
      </c>
      <c r="AE999">
        <v>11240.37</v>
      </c>
      <c r="AF999">
        <v>0</v>
      </c>
      <c r="AG999">
        <v>0</v>
      </c>
      <c r="AH999">
        <v>0</v>
      </c>
      <c r="AI999">
        <v>1</v>
      </c>
      <c r="AJ999">
        <v>1</v>
      </c>
      <c r="AK999">
        <v>1</v>
      </c>
      <c r="AL999">
        <v>1</v>
      </c>
      <c r="AN999">
        <v>0</v>
      </c>
      <c r="AO999">
        <v>1</v>
      </c>
      <c r="AP999">
        <v>0</v>
      </c>
      <c r="AQ999">
        <v>0</v>
      </c>
      <c r="AR999">
        <v>0</v>
      </c>
      <c r="AS999" t="s">
        <v>719</v>
      </c>
      <c r="AT999">
        <v>5.0000000000000001E-3</v>
      </c>
      <c r="AU999" t="s">
        <v>719</v>
      </c>
      <c r="AV999">
        <v>0</v>
      </c>
      <c r="AW999">
        <v>2</v>
      </c>
      <c r="AX999">
        <v>28927940</v>
      </c>
      <c r="AY999">
        <v>1</v>
      </c>
      <c r="AZ999">
        <v>0</v>
      </c>
      <c r="BA999">
        <v>1015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  <c r="BH999">
        <v>0</v>
      </c>
      <c r="BI999">
        <v>0</v>
      </c>
      <c r="BJ999">
        <v>0</v>
      </c>
      <c r="BK999">
        <v>0</v>
      </c>
      <c r="BL999">
        <v>0</v>
      </c>
      <c r="BM999">
        <v>0</v>
      </c>
      <c r="BN999">
        <v>0</v>
      </c>
      <c r="BO999">
        <v>0</v>
      </c>
      <c r="BP999">
        <v>0</v>
      </c>
      <c r="BQ999">
        <v>0</v>
      </c>
      <c r="BR999">
        <v>0</v>
      </c>
      <c r="BS999">
        <v>0</v>
      </c>
      <c r="BT999">
        <v>0</v>
      </c>
      <c r="BU999">
        <v>0</v>
      </c>
      <c r="BV999">
        <v>0</v>
      </c>
      <c r="BW999">
        <v>0</v>
      </c>
      <c r="CX999">
        <f>Y999*Source!I180</f>
        <v>0.01</v>
      </c>
      <c r="CY999">
        <f t="shared" si="228"/>
        <v>11240.37</v>
      </c>
      <c r="CZ999">
        <f t="shared" si="229"/>
        <v>11240.37</v>
      </c>
      <c r="DA999">
        <f t="shared" si="230"/>
        <v>1</v>
      </c>
      <c r="DB999">
        <v>0</v>
      </c>
    </row>
    <row r="1000" spans="1:106" x14ac:dyDescent="0.2">
      <c r="A1000">
        <f>ROW(Source!A180)</f>
        <v>180</v>
      </c>
      <c r="B1000">
        <v>28925307</v>
      </c>
      <c r="C1000">
        <v>28927908</v>
      </c>
      <c r="D1000">
        <v>28297191</v>
      </c>
      <c r="E1000">
        <v>1</v>
      </c>
      <c r="F1000">
        <v>1</v>
      </c>
      <c r="G1000">
        <v>1</v>
      </c>
      <c r="H1000">
        <v>3</v>
      </c>
      <c r="I1000" t="s">
        <v>642</v>
      </c>
      <c r="J1000" t="s">
        <v>643</v>
      </c>
      <c r="K1000" t="s">
        <v>644</v>
      </c>
      <c r="L1000">
        <v>1348</v>
      </c>
      <c r="N1000">
        <v>1009</v>
      </c>
      <c r="O1000" t="s">
        <v>61</v>
      </c>
      <c r="P1000" t="s">
        <v>61</v>
      </c>
      <c r="Q1000">
        <v>1000</v>
      </c>
      <c r="W1000">
        <v>0</v>
      </c>
      <c r="X1000">
        <v>-1732028039</v>
      </c>
      <c r="Y1000">
        <v>2E-3</v>
      </c>
      <c r="AA1000">
        <v>623.08000000000004</v>
      </c>
      <c r="AB1000">
        <v>0</v>
      </c>
      <c r="AC1000">
        <v>0</v>
      </c>
      <c r="AD1000">
        <v>0</v>
      </c>
      <c r="AE1000">
        <v>623.08000000000004</v>
      </c>
      <c r="AF1000">
        <v>0</v>
      </c>
      <c r="AG1000">
        <v>0</v>
      </c>
      <c r="AH1000">
        <v>0</v>
      </c>
      <c r="AI1000">
        <v>1</v>
      </c>
      <c r="AJ1000">
        <v>1</v>
      </c>
      <c r="AK1000">
        <v>1</v>
      </c>
      <c r="AL1000">
        <v>1</v>
      </c>
      <c r="AN1000">
        <v>0</v>
      </c>
      <c r="AO1000">
        <v>1</v>
      </c>
      <c r="AP1000">
        <v>0</v>
      </c>
      <c r="AQ1000">
        <v>0</v>
      </c>
      <c r="AR1000">
        <v>0</v>
      </c>
      <c r="AS1000" t="s">
        <v>719</v>
      </c>
      <c r="AT1000">
        <v>2E-3</v>
      </c>
      <c r="AU1000" t="s">
        <v>719</v>
      </c>
      <c r="AV1000">
        <v>0</v>
      </c>
      <c r="AW1000">
        <v>2</v>
      </c>
      <c r="AX1000">
        <v>28927941</v>
      </c>
      <c r="AY1000">
        <v>1</v>
      </c>
      <c r="AZ1000">
        <v>0</v>
      </c>
      <c r="BA1000">
        <v>1016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0</v>
      </c>
      <c r="BI1000">
        <v>0</v>
      </c>
      <c r="BJ1000">
        <v>0</v>
      </c>
      <c r="BK1000">
        <v>0</v>
      </c>
      <c r="BL1000">
        <v>0</v>
      </c>
      <c r="BM1000">
        <v>0</v>
      </c>
      <c r="BN1000">
        <v>0</v>
      </c>
      <c r="BO1000">
        <v>0</v>
      </c>
      <c r="BP1000">
        <v>0</v>
      </c>
      <c r="BQ1000">
        <v>0</v>
      </c>
      <c r="BR1000">
        <v>0</v>
      </c>
      <c r="BS1000">
        <v>0</v>
      </c>
      <c r="BT1000">
        <v>0</v>
      </c>
      <c r="BU1000">
        <v>0</v>
      </c>
      <c r="BV1000">
        <v>0</v>
      </c>
      <c r="BW1000">
        <v>0</v>
      </c>
      <c r="CX1000">
        <f>Y1000*Source!I180</f>
        <v>4.0000000000000001E-3</v>
      </c>
      <c r="CY1000">
        <f t="shared" si="228"/>
        <v>623.08000000000004</v>
      </c>
      <c r="CZ1000">
        <f t="shared" si="229"/>
        <v>623.08000000000004</v>
      </c>
      <c r="DA1000">
        <f t="shared" si="230"/>
        <v>1</v>
      </c>
      <c r="DB1000">
        <v>0</v>
      </c>
    </row>
    <row r="1001" spans="1:106" x14ac:dyDescent="0.2">
      <c r="A1001">
        <f>ROW(Source!A180)</f>
        <v>180</v>
      </c>
      <c r="B1001">
        <v>28925307</v>
      </c>
      <c r="C1001">
        <v>28927908</v>
      </c>
      <c r="D1001">
        <v>28297352</v>
      </c>
      <c r="E1001">
        <v>1</v>
      </c>
      <c r="F1001">
        <v>1</v>
      </c>
      <c r="G1001">
        <v>1</v>
      </c>
      <c r="H1001">
        <v>3</v>
      </c>
      <c r="I1001" t="s">
        <v>645</v>
      </c>
      <c r="J1001" t="s">
        <v>646</v>
      </c>
      <c r="K1001" t="s">
        <v>647</v>
      </c>
      <c r="L1001">
        <v>1348</v>
      </c>
      <c r="N1001">
        <v>1009</v>
      </c>
      <c r="O1001" t="s">
        <v>61</v>
      </c>
      <c r="P1001" t="s">
        <v>61</v>
      </c>
      <c r="Q1001">
        <v>1000</v>
      </c>
      <c r="W1001">
        <v>0</v>
      </c>
      <c r="X1001">
        <v>789941560</v>
      </c>
      <c r="Y1001">
        <v>5.0000000000000001E-3</v>
      </c>
      <c r="AA1001">
        <v>751.74</v>
      </c>
      <c r="AB1001">
        <v>0</v>
      </c>
      <c r="AC1001">
        <v>0</v>
      </c>
      <c r="AD1001">
        <v>0</v>
      </c>
      <c r="AE1001">
        <v>751.74</v>
      </c>
      <c r="AF1001">
        <v>0</v>
      </c>
      <c r="AG1001">
        <v>0</v>
      </c>
      <c r="AH1001">
        <v>0</v>
      </c>
      <c r="AI1001">
        <v>1</v>
      </c>
      <c r="AJ1001">
        <v>1</v>
      </c>
      <c r="AK1001">
        <v>1</v>
      </c>
      <c r="AL1001">
        <v>1</v>
      </c>
      <c r="AN1001">
        <v>0</v>
      </c>
      <c r="AO1001">
        <v>1</v>
      </c>
      <c r="AP1001">
        <v>0</v>
      </c>
      <c r="AQ1001">
        <v>0</v>
      </c>
      <c r="AR1001">
        <v>0</v>
      </c>
      <c r="AS1001" t="s">
        <v>719</v>
      </c>
      <c r="AT1001">
        <v>5.0000000000000001E-3</v>
      </c>
      <c r="AU1001" t="s">
        <v>719</v>
      </c>
      <c r="AV1001">
        <v>0</v>
      </c>
      <c r="AW1001">
        <v>2</v>
      </c>
      <c r="AX1001">
        <v>28927942</v>
      </c>
      <c r="AY1001">
        <v>1</v>
      </c>
      <c r="AZ1001">
        <v>0</v>
      </c>
      <c r="BA1001">
        <v>1017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0</v>
      </c>
      <c r="BK1001">
        <v>0</v>
      </c>
      <c r="BL1001">
        <v>0</v>
      </c>
      <c r="BM1001">
        <v>0</v>
      </c>
      <c r="BN1001">
        <v>0</v>
      </c>
      <c r="BO1001">
        <v>0</v>
      </c>
      <c r="BP1001">
        <v>0</v>
      </c>
      <c r="BQ1001">
        <v>0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CX1001">
        <f>Y1001*Source!I180</f>
        <v>0.01</v>
      </c>
      <c r="CY1001">
        <f t="shared" si="228"/>
        <v>751.74</v>
      </c>
      <c r="CZ1001">
        <f t="shared" si="229"/>
        <v>751.74</v>
      </c>
      <c r="DA1001">
        <f t="shared" si="230"/>
        <v>1</v>
      </c>
      <c r="DB1001">
        <v>0</v>
      </c>
    </row>
    <row r="1002" spans="1:106" x14ac:dyDescent="0.2">
      <c r="A1002">
        <f>ROW(Source!A181)</f>
        <v>181</v>
      </c>
      <c r="B1002">
        <v>28925308</v>
      </c>
      <c r="C1002">
        <v>28927908</v>
      </c>
      <c r="D1002">
        <v>28424841</v>
      </c>
      <c r="E1002">
        <v>1</v>
      </c>
      <c r="F1002">
        <v>1</v>
      </c>
      <c r="G1002">
        <v>1</v>
      </c>
      <c r="H1002">
        <v>1</v>
      </c>
      <c r="I1002" t="s">
        <v>628</v>
      </c>
      <c r="J1002" t="s">
        <v>719</v>
      </c>
      <c r="K1002" t="s">
        <v>629</v>
      </c>
      <c r="L1002">
        <v>1191</v>
      </c>
      <c r="N1002">
        <v>1013</v>
      </c>
      <c r="O1002" t="s">
        <v>360</v>
      </c>
      <c r="P1002" t="s">
        <v>360</v>
      </c>
      <c r="Q1002">
        <v>1</v>
      </c>
      <c r="W1002">
        <v>0</v>
      </c>
      <c r="X1002">
        <v>-1245018005</v>
      </c>
      <c r="Y1002">
        <v>14.49</v>
      </c>
      <c r="AA1002">
        <v>0</v>
      </c>
      <c r="AB1002">
        <v>0</v>
      </c>
      <c r="AC1002">
        <v>0</v>
      </c>
      <c r="AD1002">
        <v>157.57</v>
      </c>
      <c r="AE1002">
        <v>0</v>
      </c>
      <c r="AF1002">
        <v>0</v>
      </c>
      <c r="AG1002">
        <v>0</v>
      </c>
      <c r="AH1002">
        <v>8.49</v>
      </c>
      <c r="AI1002">
        <v>1</v>
      </c>
      <c r="AJ1002">
        <v>1</v>
      </c>
      <c r="AK1002">
        <v>1</v>
      </c>
      <c r="AL1002">
        <v>18.559999999999999</v>
      </c>
      <c r="AN1002">
        <v>0</v>
      </c>
      <c r="AO1002">
        <v>1</v>
      </c>
      <c r="AP1002">
        <v>1</v>
      </c>
      <c r="AQ1002">
        <v>0</v>
      </c>
      <c r="AR1002">
        <v>0</v>
      </c>
      <c r="AS1002" t="s">
        <v>719</v>
      </c>
      <c r="AT1002">
        <v>10.5</v>
      </c>
      <c r="AU1002" t="s">
        <v>141</v>
      </c>
      <c r="AV1002">
        <v>1</v>
      </c>
      <c r="AW1002">
        <v>2</v>
      </c>
      <c r="AX1002">
        <v>28927934</v>
      </c>
      <c r="AY1002">
        <v>1</v>
      </c>
      <c r="AZ1002">
        <v>0</v>
      </c>
      <c r="BA1002">
        <v>1019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0</v>
      </c>
      <c r="BI1002">
        <v>0</v>
      </c>
      <c r="BJ1002">
        <v>0</v>
      </c>
      <c r="BK1002">
        <v>0</v>
      </c>
      <c r="BL1002">
        <v>0</v>
      </c>
      <c r="BM1002">
        <v>0</v>
      </c>
      <c r="BN1002">
        <v>0</v>
      </c>
      <c r="BO1002">
        <v>0</v>
      </c>
      <c r="BP1002">
        <v>0</v>
      </c>
      <c r="BQ1002">
        <v>0</v>
      </c>
      <c r="BR1002">
        <v>0</v>
      </c>
      <c r="BS1002">
        <v>0</v>
      </c>
      <c r="BT1002">
        <v>0</v>
      </c>
      <c r="BU1002">
        <v>0</v>
      </c>
      <c r="BV1002">
        <v>0</v>
      </c>
      <c r="BW1002">
        <v>0</v>
      </c>
      <c r="CX1002">
        <f>Y1002*Source!I181</f>
        <v>28.98</v>
      </c>
      <c r="CY1002">
        <f>AD1002</f>
        <v>157.57</v>
      </c>
      <c r="CZ1002">
        <f>AH1002</f>
        <v>8.49</v>
      </c>
      <c r="DA1002">
        <f>AL1002</f>
        <v>18.559999999999999</v>
      </c>
      <c r="DB1002">
        <v>0</v>
      </c>
    </row>
    <row r="1003" spans="1:106" x14ac:dyDescent="0.2">
      <c r="A1003">
        <f>ROW(Source!A181)</f>
        <v>181</v>
      </c>
      <c r="B1003">
        <v>28925308</v>
      </c>
      <c r="C1003">
        <v>28927908</v>
      </c>
      <c r="D1003">
        <v>28419515</v>
      </c>
      <c r="E1003">
        <v>1</v>
      </c>
      <c r="F1003">
        <v>1</v>
      </c>
      <c r="G1003">
        <v>1</v>
      </c>
      <c r="H1003">
        <v>1</v>
      </c>
      <c r="I1003" t="s">
        <v>361</v>
      </c>
      <c r="J1003" t="s">
        <v>719</v>
      </c>
      <c r="K1003" t="s">
        <v>362</v>
      </c>
      <c r="L1003">
        <v>1191</v>
      </c>
      <c r="N1003">
        <v>1013</v>
      </c>
      <c r="O1003" t="s">
        <v>360</v>
      </c>
      <c r="P1003" t="s">
        <v>360</v>
      </c>
      <c r="Q1003">
        <v>1</v>
      </c>
      <c r="W1003">
        <v>0</v>
      </c>
      <c r="X1003">
        <v>-383101862</v>
      </c>
      <c r="Y1003">
        <v>0.03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1</v>
      </c>
      <c r="AJ1003">
        <v>1</v>
      </c>
      <c r="AK1003">
        <v>18.559999999999999</v>
      </c>
      <c r="AL1003">
        <v>1</v>
      </c>
      <c r="AN1003">
        <v>0</v>
      </c>
      <c r="AO1003">
        <v>1</v>
      </c>
      <c r="AP1003">
        <v>0</v>
      </c>
      <c r="AQ1003">
        <v>0</v>
      </c>
      <c r="AR1003">
        <v>0</v>
      </c>
      <c r="AS1003" t="s">
        <v>719</v>
      </c>
      <c r="AT1003">
        <v>0.03</v>
      </c>
      <c r="AU1003" t="s">
        <v>719</v>
      </c>
      <c r="AV1003">
        <v>2</v>
      </c>
      <c r="AW1003">
        <v>2</v>
      </c>
      <c r="AX1003">
        <v>28927935</v>
      </c>
      <c r="AY1003">
        <v>1</v>
      </c>
      <c r="AZ1003">
        <v>2048</v>
      </c>
      <c r="BA1003">
        <v>1020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  <c r="BH1003">
        <v>0</v>
      </c>
      <c r="BI1003">
        <v>0</v>
      </c>
      <c r="BJ1003">
        <v>0</v>
      </c>
      <c r="BK1003">
        <v>0</v>
      </c>
      <c r="BL1003">
        <v>0</v>
      </c>
      <c r="BM1003">
        <v>0</v>
      </c>
      <c r="BN1003">
        <v>0</v>
      </c>
      <c r="BO1003">
        <v>0</v>
      </c>
      <c r="BP1003">
        <v>0</v>
      </c>
      <c r="BQ1003">
        <v>0</v>
      </c>
      <c r="BR1003">
        <v>0</v>
      </c>
      <c r="BS1003">
        <v>0</v>
      </c>
      <c r="BT1003">
        <v>0</v>
      </c>
      <c r="BU1003">
        <v>0</v>
      </c>
      <c r="BV1003">
        <v>0</v>
      </c>
      <c r="BW1003">
        <v>0</v>
      </c>
      <c r="CX1003">
        <f>Y1003*Source!I181</f>
        <v>0.06</v>
      </c>
      <c r="CY1003">
        <f>AD1003</f>
        <v>0</v>
      </c>
      <c r="CZ1003">
        <f>AH1003</f>
        <v>0</v>
      </c>
      <c r="DA1003">
        <f>AL1003</f>
        <v>1</v>
      </c>
      <c r="DB1003">
        <v>0</v>
      </c>
    </row>
    <row r="1004" spans="1:106" x14ac:dyDescent="0.2">
      <c r="A1004">
        <f>ROW(Source!A181)</f>
        <v>181</v>
      </c>
      <c r="B1004">
        <v>28925308</v>
      </c>
      <c r="C1004">
        <v>28927908</v>
      </c>
      <c r="D1004">
        <v>28337840</v>
      </c>
      <c r="E1004">
        <v>1</v>
      </c>
      <c r="F1004">
        <v>1</v>
      </c>
      <c r="G1004">
        <v>1</v>
      </c>
      <c r="H1004">
        <v>2</v>
      </c>
      <c r="I1004" t="s">
        <v>465</v>
      </c>
      <c r="J1004" t="s">
        <v>466</v>
      </c>
      <c r="K1004" t="s">
        <v>467</v>
      </c>
      <c r="L1004">
        <v>1368</v>
      </c>
      <c r="N1004">
        <v>1011</v>
      </c>
      <c r="O1004" t="s">
        <v>366</v>
      </c>
      <c r="P1004" t="s">
        <v>366</v>
      </c>
      <c r="Q1004">
        <v>1</v>
      </c>
      <c r="W1004">
        <v>0</v>
      </c>
      <c r="X1004">
        <v>1171957361</v>
      </c>
      <c r="Y1004">
        <v>4.4999999999999998E-2</v>
      </c>
      <c r="AA1004">
        <v>0</v>
      </c>
      <c r="AB1004">
        <v>668.28</v>
      </c>
      <c r="AC1004">
        <v>188.01</v>
      </c>
      <c r="AD1004">
        <v>0</v>
      </c>
      <c r="AE1004">
        <v>0</v>
      </c>
      <c r="AF1004">
        <v>86.79</v>
      </c>
      <c r="AG1004">
        <v>10.130000000000001</v>
      </c>
      <c r="AH1004">
        <v>0</v>
      </c>
      <c r="AI1004">
        <v>1</v>
      </c>
      <c r="AJ1004">
        <v>7.7</v>
      </c>
      <c r="AK1004">
        <v>18.559999999999999</v>
      </c>
      <c r="AL1004">
        <v>1</v>
      </c>
      <c r="AN1004">
        <v>0</v>
      </c>
      <c r="AO1004">
        <v>1</v>
      </c>
      <c r="AP1004">
        <v>1</v>
      </c>
      <c r="AQ1004">
        <v>0</v>
      </c>
      <c r="AR1004">
        <v>0</v>
      </c>
      <c r="AS1004" t="s">
        <v>719</v>
      </c>
      <c r="AT1004">
        <v>0.03</v>
      </c>
      <c r="AU1004" t="s">
        <v>140</v>
      </c>
      <c r="AV1004">
        <v>0</v>
      </c>
      <c r="AW1004">
        <v>2</v>
      </c>
      <c r="AX1004">
        <v>28927936</v>
      </c>
      <c r="AY1004">
        <v>1</v>
      </c>
      <c r="AZ1004">
        <v>0</v>
      </c>
      <c r="BA1004">
        <v>1021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0</v>
      </c>
      <c r="BI1004">
        <v>0</v>
      </c>
      <c r="BJ1004">
        <v>0</v>
      </c>
      <c r="BK1004">
        <v>0</v>
      </c>
      <c r="BL1004">
        <v>0</v>
      </c>
      <c r="BM1004">
        <v>0</v>
      </c>
      <c r="BN1004">
        <v>0</v>
      </c>
      <c r="BO1004">
        <v>0</v>
      </c>
      <c r="BP1004">
        <v>0</v>
      </c>
      <c r="BQ1004">
        <v>0</v>
      </c>
      <c r="BR1004">
        <v>0</v>
      </c>
      <c r="BS1004">
        <v>0</v>
      </c>
      <c r="BT1004">
        <v>0</v>
      </c>
      <c r="BU1004">
        <v>0</v>
      </c>
      <c r="BV1004">
        <v>0</v>
      </c>
      <c r="BW1004">
        <v>0</v>
      </c>
      <c r="CX1004">
        <f>Y1004*Source!I181</f>
        <v>0.09</v>
      </c>
      <c r="CY1004">
        <f>AB1004</f>
        <v>668.28</v>
      </c>
      <c r="CZ1004">
        <f>AF1004</f>
        <v>86.79</v>
      </c>
      <c r="DA1004">
        <f>AJ1004</f>
        <v>7.7</v>
      </c>
      <c r="DB1004">
        <v>0</v>
      </c>
    </row>
    <row r="1005" spans="1:106" x14ac:dyDescent="0.2">
      <c r="A1005">
        <f>ROW(Source!A181)</f>
        <v>181</v>
      </c>
      <c r="B1005">
        <v>28925308</v>
      </c>
      <c r="C1005">
        <v>28927908</v>
      </c>
      <c r="D1005">
        <v>28256030</v>
      </c>
      <c r="E1005">
        <v>1</v>
      </c>
      <c r="F1005">
        <v>1</v>
      </c>
      <c r="G1005">
        <v>1</v>
      </c>
      <c r="H1005">
        <v>3</v>
      </c>
      <c r="I1005" t="s">
        <v>630</v>
      </c>
      <c r="J1005" t="s">
        <v>631</v>
      </c>
      <c r="K1005" t="s">
        <v>632</v>
      </c>
      <c r="L1005">
        <v>1348</v>
      </c>
      <c r="N1005">
        <v>1009</v>
      </c>
      <c r="O1005" t="s">
        <v>61</v>
      </c>
      <c r="P1005" t="s">
        <v>61</v>
      </c>
      <c r="Q1005">
        <v>1000</v>
      </c>
      <c r="W1005">
        <v>0</v>
      </c>
      <c r="X1005">
        <v>1454334857</v>
      </c>
      <c r="Y1005">
        <v>1.4E-3</v>
      </c>
      <c r="AA1005">
        <v>78254.929999999993</v>
      </c>
      <c r="AB1005">
        <v>0</v>
      </c>
      <c r="AC1005">
        <v>0</v>
      </c>
      <c r="AD1005">
        <v>0</v>
      </c>
      <c r="AE1005">
        <v>15020.14</v>
      </c>
      <c r="AF1005">
        <v>0</v>
      </c>
      <c r="AG1005">
        <v>0</v>
      </c>
      <c r="AH1005">
        <v>0</v>
      </c>
      <c r="AI1005">
        <v>5.21</v>
      </c>
      <c r="AJ1005">
        <v>1</v>
      </c>
      <c r="AK1005">
        <v>1</v>
      </c>
      <c r="AL1005">
        <v>1</v>
      </c>
      <c r="AN1005">
        <v>0</v>
      </c>
      <c r="AO1005">
        <v>1</v>
      </c>
      <c r="AP1005">
        <v>0</v>
      </c>
      <c r="AQ1005">
        <v>0</v>
      </c>
      <c r="AR1005">
        <v>0</v>
      </c>
      <c r="AS1005" t="s">
        <v>719</v>
      </c>
      <c r="AT1005">
        <v>1.4E-3</v>
      </c>
      <c r="AU1005" t="s">
        <v>719</v>
      </c>
      <c r="AV1005">
        <v>0</v>
      </c>
      <c r="AW1005">
        <v>2</v>
      </c>
      <c r="AX1005">
        <v>28927937</v>
      </c>
      <c r="AY1005">
        <v>1</v>
      </c>
      <c r="AZ1005">
        <v>0</v>
      </c>
      <c r="BA1005">
        <v>1022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0</v>
      </c>
      <c r="BI1005">
        <v>0</v>
      </c>
      <c r="BJ1005">
        <v>0</v>
      </c>
      <c r="BK1005">
        <v>0</v>
      </c>
      <c r="BL1005">
        <v>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0</v>
      </c>
      <c r="BT1005">
        <v>0</v>
      </c>
      <c r="BU1005">
        <v>0</v>
      </c>
      <c r="BV1005">
        <v>0</v>
      </c>
      <c r="BW1005">
        <v>0</v>
      </c>
      <c r="CX1005">
        <f>Y1005*Source!I181</f>
        <v>2.8E-3</v>
      </c>
      <c r="CY1005">
        <f t="shared" ref="CY1005:CY1010" si="231">AA1005</f>
        <v>78254.929999999993</v>
      </c>
      <c r="CZ1005">
        <f t="shared" ref="CZ1005:CZ1010" si="232">AE1005</f>
        <v>15020.14</v>
      </c>
      <c r="DA1005">
        <f t="shared" ref="DA1005:DA1010" si="233">AI1005</f>
        <v>5.21</v>
      </c>
      <c r="DB1005">
        <v>0</v>
      </c>
    </row>
    <row r="1006" spans="1:106" x14ac:dyDescent="0.2">
      <c r="A1006">
        <f>ROW(Source!A181)</f>
        <v>181</v>
      </c>
      <c r="B1006">
        <v>28925308</v>
      </c>
      <c r="C1006">
        <v>28927908</v>
      </c>
      <c r="D1006">
        <v>28259185</v>
      </c>
      <c r="E1006">
        <v>1</v>
      </c>
      <c r="F1006">
        <v>1</v>
      </c>
      <c r="G1006">
        <v>1</v>
      </c>
      <c r="H1006">
        <v>3</v>
      </c>
      <c r="I1006" t="s">
        <v>633</v>
      </c>
      <c r="J1006" t="s">
        <v>634</v>
      </c>
      <c r="K1006" t="s">
        <v>635</v>
      </c>
      <c r="L1006">
        <v>1339</v>
      </c>
      <c r="N1006">
        <v>1007</v>
      </c>
      <c r="O1006" t="s">
        <v>742</v>
      </c>
      <c r="P1006" t="s">
        <v>742</v>
      </c>
      <c r="Q1006">
        <v>1</v>
      </c>
      <c r="W1006">
        <v>0</v>
      </c>
      <c r="X1006">
        <v>-1150819817</v>
      </c>
      <c r="Y1006">
        <v>1E-3</v>
      </c>
      <c r="AA1006">
        <v>4163.57</v>
      </c>
      <c r="AB1006">
        <v>0</v>
      </c>
      <c r="AC1006">
        <v>0</v>
      </c>
      <c r="AD1006">
        <v>0</v>
      </c>
      <c r="AE1006">
        <v>799.15</v>
      </c>
      <c r="AF1006">
        <v>0</v>
      </c>
      <c r="AG1006">
        <v>0</v>
      </c>
      <c r="AH1006">
        <v>0</v>
      </c>
      <c r="AI1006">
        <v>5.21</v>
      </c>
      <c r="AJ1006">
        <v>1</v>
      </c>
      <c r="AK1006">
        <v>1</v>
      </c>
      <c r="AL1006">
        <v>1</v>
      </c>
      <c r="AN1006">
        <v>0</v>
      </c>
      <c r="AO1006">
        <v>1</v>
      </c>
      <c r="AP1006">
        <v>0</v>
      </c>
      <c r="AQ1006">
        <v>0</v>
      </c>
      <c r="AR1006">
        <v>0</v>
      </c>
      <c r="AS1006" t="s">
        <v>719</v>
      </c>
      <c r="AT1006">
        <v>1E-3</v>
      </c>
      <c r="AU1006" t="s">
        <v>719</v>
      </c>
      <c r="AV1006">
        <v>0</v>
      </c>
      <c r="AW1006">
        <v>2</v>
      </c>
      <c r="AX1006">
        <v>28927938</v>
      </c>
      <c r="AY1006">
        <v>1</v>
      </c>
      <c r="AZ1006">
        <v>0</v>
      </c>
      <c r="BA1006">
        <v>1023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0</v>
      </c>
      <c r="BK1006">
        <v>0</v>
      </c>
      <c r="BL1006">
        <v>0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0</v>
      </c>
      <c r="BU1006">
        <v>0</v>
      </c>
      <c r="BV1006">
        <v>0</v>
      </c>
      <c r="BW1006">
        <v>0</v>
      </c>
      <c r="CX1006">
        <f>Y1006*Source!I181</f>
        <v>2E-3</v>
      </c>
      <c r="CY1006">
        <f t="shared" si="231"/>
        <v>4163.57</v>
      </c>
      <c r="CZ1006">
        <f t="shared" si="232"/>
        <v>799.15</v>
      </c>
      <c r="DA1006">
        <f t="shared" si="233"/>
        <v>5.21</v>
      </c>
      <c r="DB1006">
        <v>0</v>
      </c>
    </row>
    <row r="1007" spans="1:106" x14ac:dyDescent="0.2">
      <c r="A1007">
        <f>ROW(Source!A181)</f>
        <v>181</v>
      </c>
      <c r="B1007">
        <v>28925308</v>
      </c>
      <c r="C1007">
        <v>28927908</v>
      </c>
      <c r="D1007">
        <v>28276520</v>
      </c>
      <c r="E1007">
        <v>1</v>
      </c>
      <c r="F1007">
        <v>1</v>
      </c>
      <c r="G1007">
        <v>1</v>
      </c>
      <c r="H1007">
        <v>3</v>
      </c>
      <c r="I1007" t="s">
        <v>636</v>
      </c>
      <c r="J1007" t="s">
        <v>637</v>
      </c>
      <c r="K1007" t="s">
        <v>638</v>
      </c>
      <c r="L1007">
        <v>1348</v>
      </c>
      <c r="N1007">
        <v>1009</v>
      </c>
      <c r="O1007" t="s">
        <v>61</v>
      </c>
      <c r="P1007" t="s">
        <v>61</v>
      </c>
      <c r="Q1007">
        <v>1000</v>
      </c>
      <c r="W1007">
        <v>0</v>
      </c>
      <c r="X1007">
        <v>-1170492989</v>
      </c>
      <c r="Y1007">
        <v>2.7E-2</v>
      </c>
      <c r="AA1007">
        <v>37075.25</v>
      </c>
      <c r="AB1007">
        <v>0</v>
      </c>
      <c r="AC1007">
        <v>0</v>
      </c>
      <c r="AD1007">
        <v>0</v>
      </c>
      <c r="AE1007">
        <v>7116.17</v>
      </c>
      <c r="AF1007">
        <v>0</v>
      </c>
      <c r="AG1007">
        <v>0</v>
      </c>
      <c r="AH1007">
        <v>0</v>
      </c>
      <c r="AI1007">
        <v>5.21</v>
      </c>
      <c r="AJ1007">
        <v>1</v>
      </c>
      <c r="AK1007">
        <v>1</v>
      </c>
      <c r="AL1007">
        <v>1</v>
      </c>
      <c r="AN1007">
        <v>0</v>
      </c>
      <c r="AO1007">
        <v>1</v>
      </c>
      <c r="AP1007">
        <v>0</v>
      </c>
      <c r="AQ1007">
        <v>0</v>
      </c>
      <c r="AR1007">
        <v>0</v>
      </c>
      <c r="AS1007" t="s">
        <v>719</v>
      </c>
      <c r="AT1007">
        <v>2.7E-2</v>
      </c>
      <c r="AU1007" t="s">
        <v>719</v>
      </c>
      <c r="AV1007">
        <v>0</v>
      </c>
      <c r="AW1007">
        <v>2</v>
      </c>
      <c r="AX1007">
        <v>28927939</v>
      </c>
      <c r="AY1007">
        <v>1</v>
      </c>
      <c r="AZ1007">
        <v>0</v>
      </c>
      <c r="BA1007">
        <v>1024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0</v>
      </c>
      <c r="BK1007">
        <v>0</v>
      </c>
      <c r="BL1007">
        <v>0</v>
      </c>
      <c r="BM1007">
        <v>0</v>
      </c>
      <c r="BN1007">
        <v>0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0</v>
      </c>
      <c r="BU1007">
        <v>0</v>
      </c>
      <c r="BV1007">
        <v>0</v>
      </c>
      <c r="BW1007">
        <v>0</v>
      </c>
      <c r="CX1007">
        <f>Y1007*Source!I181</f>
        <v>5.3999999999999999E-2</v>
      </c>
      <c r="CY1007">
        <f t="shared" si="231"/>
        <v>37075.25</v>
      </c>
      <c r="CZ1007">
        <f t="shared" si="232"/>
        <v>7116.17</v>
      </c>
      <c r="DA1007">
        <f t="shared" si="233"/>
        <v>5.21</v>
      </c>
      <c r="DB1007">
        <v>0</v>
      </c>
    </row>
    <row r="1008" spans="1:106" x14ac:dyDescent="0.2">
      <c r="A1008">
        <f>ROW(Source!A181)</f>
        <v>181</v>
      </c>
      <c r="B1008">
        <v>28925308</v>
      </c>
      <c r="C1008">
        <v>28927908</v>
      </c>
      <c r="D1008">
        <v>28297153</v>
      </c>
      <c r="E1008">
        <v>1</v>
      </c>
      <c r="F1008">
        <v>1</v>
      </c>
      <c r="G1008">
        <v>1</v>
      </c>
      <c r="H1008">
        <v>3</v>
      </c>
      <c r="I1008" t="s">
        <v>639</v>
      </c>
      <c r="J1008" t="s">
        <v>640</v>
      </c>
      <c r="K1008" t="s">
        <v>641</v>
      </c>
      <c r="L1008">
        <v>1348</v>
      </c>
      <c r="N1008">
        <v>1009</v>
      </c>
      <c r="O1008" t="s">
        <v>61</v>
      </c>
      <c r="P1008" t="s">
        <v>61</v>
      </c>
      <c r="Q1008">
        <v>1000</v>
      </c>
      <c r="W1008">
        <v>0</v>
      </c>
      <c r="X1008">
        <v>-937258115</v>
      </c>
      <c r="Y1008">
        <v>5.0000000000000001E-3</v>
      </c>
      <c r="AA1008">
        <v>58562.33</v>
      </c>
      <c r="AB1008">
        <v>0</v>
      </c>
      <c r="AC1008">
        <v>0</v>
      </c>
      <c r="AD1008">
        <v>0</v>
      </c>
      <c r="AE1008">
        <v>11240.37</v>
      </c>
      <c r="AF1008">
        <v>0</v>
      </c>
      <c r="AG1008">
        <v>0</v>
      </c>
      <c r="AH1008">
        <v>0</v>
      </c>
      <c r="AI1008">
        <v>5.21</v>
      </c>
      <c r="AJ1008">
        <v>1</v>
      </c>
      <c r="AK1008">
        <v>1</v>
      </c>
      <c r="AL1008">
        <v>1</v>
      </c>
      <c r="AN1008">
        <v>0</v>
      </c>
      <c r="AO1008">
        <v>1</v>
      </c>
      <c r="AP1008">
        <v>0</v>
      </c>
      <c r="AQ1008">
        <v>0</v>
      </c>
      <c r="AR1008">
        <v>0</v>
      </c>
      <c r="AS1008" t="s">
        <v>719</v>
      </c>
      <c r="AT1008">
        <v>5.0000000000000001E-3</v>
      </c>
      <c r="AU1008" t="s">
        <v>719</v>
      </c>
      <c r="AV1008">
        <v>0</v>
      </c>
      <c r="AW1008">
        <v>2</v>
      </c>
      <c r="AX1008">
        <v>28927940</v>
      </c>
      <c r="AY1008">
        <v>1</v>
      </c>
      <c r="AZ1008">
        <v>0</v>
      </c>
      <c r="BA1008">
        <v>1025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0</v>
      </c>
      <c r="BK1008">
        <v>0</v>
      </c>
      <c r="BL1008">
        <v>0</v>
      </c>
      <c r="BM1008">
        <v>0</v>
      </c>
      <c r="BN1008">
        <v>0</v>
      </c>
      <c r="BO1008">
        <v>0</v>
      </c>
      <c r="BP1008">
        <v>0</v>
      </c>
      <c r="BQ1008">
        <v>0</v>
      </c>
      <c r="BR1008">
        <v>0</v>
      </c>
      <c r="BS1008">
        <v>0</v>
      </c>
      <c r="BT1008">
        <v>0</v>
      </c>
      <c r="BU1008">
        <v>0</v>
      </c>
      <c r="BV1008">
        <v>0</v>
      </c>
      <c r="BW1008">
        <v>0</v>
      </c>
      <c r="CX1008">
        <f>Y1008*Source!I181</f>
        <v>0.01</v>
      </c>
      <c r="CY1008">
        <f t="shared" si="231"/>
        <v>58562.33</v>
      </c>
      <c r="CZ1008">
        <f t="shared" si="232"/>
        <v>11240.37</v>
      </c>
      <c r="DA1008">
        <f t="shared" si="233"/>
        <v>5.21</v>
      </c>
      <c r="DB1008">
        <v>0</v>
      </c>
    </row>
    <row r="1009" spans="1:106" x14ac:dyDescent="0.2">
      <c r="A1009">
        <f>ROW(Source!A181)</f>
        <v>181</v>
      </c>
      <c r="B1009">
        <v>28925308</v>
      </c>
      <c r="C1009">
        <v>28927908</v>
      </c>
      <c r="D1009">
        <v>28297191</v>
      </c>
      <c r="E1009">
        <v>1</v>
      </c>
      <c r="F1009">
        <v>1</v>
      </c>
      <c r="G1009">
        <v>1</v>
      </c>
      <c r="H1009">
        <v>3</v>
      </c>
      <c r="I1009" t="s">
        <v>642</v>
      </c>
      <c r="J1009" t="s">
        <v>643</v>
      </c>
      <c r="K1009" t="s">
        <v>644</v>
      </c>
      <c r="L1009">
        <v>1348</v>
      </c>
      <c r="N1009">
        <v>1009</v>
      </c>
      <c r="O1009" t="s">
        <v>61</v>
      </c>
      <c r="P1009" t="s">
        <v>61</v>
      </c>
      <c r="Q1009">
        <v>1000</v>
      </c>
      <c r="W1009">
        <v>0</v>
      </c>
      <c r="X1009">
        <v>-1732028039</v>
      </c>
      <c r="Y1009">
        <v>2E-3</v>
      </c>
      <c r="AA1009">
        <v>3246.25</v>
      </c>
      <c r="AB1009">
        <v>0</v>
      </c>
      <c r="AC1009">
        <v>0</v>
      </c>
      <c r="AD1009">
        <v>0</v>
      </c>
      <c r="AE1009">
        <v>623.08000000000004</v>
      </c>
      <c r="AF1009">
        <v>0</v>
      </c>
      <c r="AG1009">
        <v>0</v>
      </c>
      <c r="AH1009">
        <v>0</v>
      </c>
      <c r="AI1009">
        <v>5.21</v>
      </c>
      <c r="AJ1009">
        <v>1</v>
      </c>
      <c r="AK1009">
        <v>1</v>
      </c>
      <c r="AL1009">
        <v>1</v>
      </c>
      <c r="AN1009">
        <v>0</v>
      </c>
      <c r="AO1009">
        <v>1</v>
      </c>
      <c r="AP1009">
        <v>0</v>
      </c>
      <c r="AQ1009">
        <v>0</v>
      </c>
      <c r="AR1009">
        <v>0</v>
      </c>
      <c r="AS1009" t="s">
        <v>719</v>
      </c>
      <c r="AT1009">
        <v>2E-3</v>
      </c>
      <c r="AU1009" t="s">
        <v>719</v>
      </c>
      <c r="AV1009">
        <v>0</v>
      </c>
      <c r="AW1009">
        <v>2</v>
      </c>
      <c r="AX1009">
        <v>28927941</v>
      </c>
      <c r="AY1009">
        <v>1</v>
      </c>
      <c r="AZ1009">
        <v>0</v>
      </c>
      <c r="BA1009">
        <v>1026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0</v>
      </c>
      <c r="BH1009">
        <v>0</v>
      </c>
      <c r="BI1009">
        <v>0</v>
      </c>
      <c r="BJ1009">
        <v>0</v>
      </c>
      <c r="BK1009">
        <v>0</v>
      </c>
      <c r="BL1009">
        <v>0</v>
      </c>
      <c r="BM1009">
        <v>0</v>
      </c>
      <c r="BN1009">
        <v>0</v>
      </c>
      <c r="BO1009">
        <v>0</v>
      </c>
      <c r="BP1009">
        <v>0</v>
      </c>
      <c r="BQ1009">
        <v>0</v>
      </c>
      <c r="BR1009">
        <v>0</v>
      </c>
      <c r="BS1009">
        <v>0</v>
      </c>
      <c r="BT1009">
        <v>0</v>
      </c>
      <c r="BU1009">
        <v>0</v>
      </c>
      <c r="BV1009">
        <v>0</v>
      </c>
      <c r="BW1009">
        <v>0</v>
      </c>
      <c r="CX1009">
        <f>Y1009*Source!I181</f>
        <v>4.0000000000000001E-3</v>
      </c>
      <c r="CY1009">
        <f t="shared" si="231"/>
        <v>3246.25</v>
      </c>
      <c r="CZ1009">
        <f t="shared" si="232"/>
        <v>623.08000000000004</v>
      </c>
      <c r="DA1009">
        <f t="shared" si="233"/>
        <v>5.21</v>
      </c>
      <c r="DB1009">
        <v>0</v>
      </c>
    </row>
    <row r="1010" spans="1:106" x14ac:dyDescent="0.2">
      <c r="A1010">
        <f>ROW(Source!A181)</f>
        <v>181</v>
      </c>
      <c r="B1010">
        <v>28925308</v>
      </c>
      <c r="C1010">
        <v>28927908</v>
      </c>
      <c r="D1010">
        <v>28297352</v>
      </c>
      <c r="E1010">
        <v>1</v>
      </c>
      <c r="F1010">
        <v>1</v>
      </c>
      <c r="G1010">
        <v>1</v>
      </c>
      <c r="H1010">
        <v>3</v>
      </c>
      <c r="I1010" t="s">
        <v>645</v>
      </c>
      <c r="J1010" t="s">
        <v>646</v>
      </c>
      <c r="K1010" t="s">
        <v>647</v>
      </c>
      <c r="L1010">
        <v>1348</v>
      </c>
      <c r="N1010">
        <v>1009</v>
      </c>
      <c r="O1010" t="s">
        <v>61</v>
      </c>
      <c r="P1010" t="s">
        <v>61</v>
      </c>
      <c r="Q1010">
        <v>1000</v>
      </c>
      <c r="W1010">
        <v>0</v>
      </c>
      <c r="X1010">
        <v>789941560</v>
      </c>
      <c r="Y1010">
        <v>5.0000000000000001E-3</v>
      </c>
      <c r="AA1010">
        <v>3916.57</v>
      </c>
      <c r="AB1010">
        <v>0</v>
      </c>
      <c r="AC1010">
        <v>0</v>
      </c>
      <c r="AD1010">
        <v>0</v>
      </c>
      <c r="AE1010">
        <v>751.74</v>
      </c>
      <c r="AF1010">
        <v>0</v>
      </c>
      <c r="AG1010">
        <v>0</v>
      </c>
      <c r="AH1010">
        <v>0</v>
      </c>
      <c r="AI1010">
        <v>5.21</v>
      </c>
      <c r="AJ1010">
        <v>1</v>
      </c>
      <c r="AK1010">
        <v>1</v>
      </c>
      <c r="AL1010">
        <v>1</v>
      </c>
      <c r="AN1010">
        <v>0</v>
      </c>
      <c r="AO1010">
        <v>1</v>
      </c>
      <c r="AP1010">
        <v>0</v>
      </c>
      <c r="AQ1010">
        <v>0</v>
      </c>
      <c r="AR1010">
        <v>0</v>
      </c>
      <c r="AS1010" t="s">
        <v>719</v>
      </c>
      <c r="AT1010">
        <v>5.0000000000000001E-3</v>
      </c>
      <c r="AU1010" t="s">
        <v>719</v>
      </c>
      <c r="AV1010">
        <v>0</v>
      </c>
      <c r="AW1010">
        <v>2</v>
      </c>
      <c r="AX1010">
        <v>28927942</v>
      </c>
      <c r="AY1010">
        <v>1</v>
      </c>
      <c r="AZ1010">
        <v>0</v>
      </c>
      <c r="BA1010">
        <v>1027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0</v>
      </c>
      <c r="BI1010">
        <v>0</v>
      </c>
      <c r="BJ1010">
        <v>0</v>
      </c>
      <c r="BK1010">
        <v>0</v>
      </c>
      <c r="BL1010">
        <v>0</v>
      </c>
      <c r="BM1010">
        <v>0</v>
      </c>
      <c r="BN1010">
        <v>0</v>
      </c>
      <c r="BO1010">
        <v>0</v>
      </c>
      <c r="BP1010">
        <v>0</v>
      </c>
      <c r="BQ1010">
        <v>0</v>
      </c>
      <c r="BR1010">
        <v>0</v>
      </c>
      <c r="BS1010">
        <v>0</v>
      </c>
      <c r="BT1010">
        <v>0</v>
      </c>
      <c r="BU1010">
        <v>0</v>
      </c>
      <c r="BV1010">
        <v>0</v>
      </c>
      <c r="BW1010">
        <v>0</v>
      </c>
      <c r="CX1010">
        <f>Y1010*Source!I181</f>
        <v>0.01</v>
      </c>
      <c r="CY1010">
        <f t="shared" si="231"/>
        <v>3916.57</v>
      </c>
      <c r="CZ1010">
        <f t="shared" si="232"/>
        <v>751.74</v>
      </c>
      <c r="DA1010">
        <f t="shared" si="233"/>
        <v>5.21</v>
      </c>
      <c r="DB1010">
        <v>0</v>
      </c>
    </row>
    <row r="1011" spans="1:106" x14ac:dyDescent="0.2">
      <c r="A1011">
        <f>ROW(Source!A216)</f>
        <v>216</v>
      </c>
      <c r="B1011">
        <v>28925307</v>
      </c>
      <c r="C1011">
        <v>28927364</v>
      </c>
      <c r="D1011">
        <v>28424219</v>
      </c>
      <c r="E1011">
        <v>1</v>
      </c>
      <c r="F1011">
        <v>1</v>
      </c>
      <c r="G1011">
        <v>1</v>
      </c>
      <c r="H1011">
        <v>1</v>
      </c>
      <c r="I1011" t="s">
        <v>648</v>
      </c>
      <c r="J1011" t="s">
        <v>719</v>
      </c>
      <c r="K1011" t="s">
        <v>649</v>
      </c>
      <c r="L1011">
        <v>1191</v>
      </c>
      <c r="N1011">
        <v>1013</v>
      </c>
      <c r="O1011" t="s">
        <v>360</v>
      </c>
      <c r="P1011" t="s">
        <v>360</v>
      </c>
      <c r="Q1011">
        <v>1</v>
      </c>
      <c r="W1011">
        <v>0</v>
      </c>
      <c r="X1011">
        <v>-1263083077</v>
      </c>
      <c r="Y1011">
        <v>89.975999999999985</v>
      </c>
      <c r="AA1011">
        <v>0</v>
      </c>
      <c r="AB1011">
        <v>0</v>
      </c>
      <c r="AC1011">
        <v>0</v>
      </c>
      <c r="AD1011">
        <v>7.71</v>
      </c>
      <c r="AE1011">
        <v>0</v>
      </c>
      <c r="AF1011">
        <v>0</v>
      </c>
      <c r="AG1011">
        <v>0</v>
      </c>
      <c r="AH1011">
        <v>7.71</v>
      </c>
      <c r="AI1011">
        <v>1</v>
      </c>
      <c r="AJ1011">
        <v>1</v>
      </c>
      <c r="AK1011">
        <v>1</v>
      </c>
      <c r="AL1011">
        <v>1</v>
      </c>
      <c r="AN1011">
        <v>0</v>
      </c>
      <c r="AO1011">
        <v>1</v>
      </c>
      <c r="AP1011">
        <v>1</v>
      </c>
      <c r="AQ1011">
        <v>0</v>
      </c>
      <c r="AR1011">
        <v>0</v>
      </c>
      <c r="AS1011" t="s">
        <v>719</v>
      </c>
      <c r="AT1011">
        <v>65.2</v>
      </c>
      <c r="AU1011" t="s">
        <v>141</v>
      </c>
      <c r="AV1011">
        <v>1</v>
      </c>
      <c r="AW1011">
        <v>2</v>
      </c>
      <c r="AX1011">
        <v>28927366</v>
      </c>
      <c r="AY1011">
        <v>1</v>
      </c>
      <c r="AZ1011">
        <v>0</v>
      </c>
      <c r="BA1011">
        <v>1029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  <c r="BH1011">
        <v>0</v>
      </c>
      <c r="BI1011">
        <v>0</v>
      </c>
      <c r="BJ1011">
        <v>0</v>
      </c>
      <c r="BK1011">
        <v>0</v>
      </c>
      <c r="BL1011">
        <v>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0</v>
      </c>
      <c r="CX1011">
        <f>Y1011*Source!I216</f>
        <v>26.992799999999995</v>
      </c>
      <c r="CY1011">
        <f>AD1011</f>
        <v>7.71</v>
      </c>
      <c r="CZ1011">
        <f>AH1011</f>
        <v>7.71</v>
      </c>
      <c r="DA1011">
        <f>AL1011</f>
        <v>1</v>
      </c>
      <c r="DB1011">
        <v>0</v>
      </c>
    </row>
    <row r="1012" spans="1:106" x14ac:dyDescent="0.2">
      <c r="A1012">
        <f>ROW(Source!A216)</f>
        <v>216</v>
      </c>
      <c r="B1012">
        <v>28925307</v>
      </c>
      <c r="C1012">
        <v>28927364</v>
      </c>
      <c r="D1012">
        <v>28419515</v>
      </c>
      <c r="E1012">
        <v>1</v>
      </c>
      <c r="F1012">
        <v>1</v>
      </c>
      <c r="G1012">
        <v>1</v>
      </c>
      <c r="H1012">
        <v>1</v>
      </c>
      <c r="I1012" t="s">
        <v>361</v>
      </c>
      <c r="J1012" t="s">
        <v>719</v>
      </c>
      <c r="K1012" t="s">
        <v>362</v>
      </c>
      <c r="L1012">
        <v>1191</v>
      </c>
      <c r="N1012">
        <v>1013</v>
      </c>
      <c r="O1012" t="s">
        <v>360</v>
      </c>
      <c r="P1012" t="s">
        <v>360</v>
      </c>
      <c r="Q1012">
        <v>1</v>
      </c>
      <c r="W1012">
        <v>0</v>
      </c>
      <c r="X1012">
        <v>-383101862</v>
      </c>
      <c r="Y1012">
        <v>0.08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1</v>
      </c>
      <c r="AJ1012">
        <v>1</v>
      </c>
      <c r="AK1012">
        <v>1</v>
      </c>
      <c r="AL1012">
        <v>1</v>
      </c>
      <c r="AN1012">
        <v>0</v>
      </c>
      <c r="AO1012">
        <v>1</v>
      </c>
      <c r="AP1012">
        <v>0</v>
      </c>
      <c r="AQ1012">
        <v>0</v>
      </c>
      <c r="AR1012">
        <v>0</v>
      </c>
      <c r="AS1012" t="s">
        <v>719</v>
      </c>
      <c r="AT1012">
        <v>0.08</v>
      </c>
      <c r="AU1012" t="s">
        <v>719</v>
      </c>
      <c r="AV1012">
        <v>2</v>
      </c>
      <c r="AW1012">
        <v>2</v>
      </c>
      <c r="AX1012">
        <v>28927367</v>
      </c>
      <c r="AY1012">
        <v>1</v>
      </c>
      <c r="AZ1012">
        <v>2048</v>
      </c>
      <c r="BA1012">
        <v>1030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0</v>
      </c>
      <c r="BI1012">
        <v>0</v>
      </c>
      <c r="BJ1012">
        <v>0</v>
      </c>
      <c r="BK1012">
        <v>0</v>
      </c>
      <c r="BL1012">
        <v>0</v>
      </c>
      <c r="BM1012">
        <v>0</v>
      </c>
      <c r="BN1012">
        <v>0</v>
      </c>
      <c r="BO1012">
        <v>0</v>
      </c>
      <c r="BP1012">
        <v>0</v>
      </c>
      <c r="BQ1012">
        <v>0</v>
      </c>
      <c r="BR1012">
        <v>0</v>
      </c>
      <c r="BS1012">
        <v>0</v>
      </c>
      <c r="BT1012">
        <v>0</v>
      </c>
      <c r="BU1012">
        <v>0</v>
      </c>
      <c r="BV1012">
        <v>0</v>
      </c>
      <c r="BW1012">
        <v>0</v>
      </c>
      <c r="CX1012">
        <f>Y1012*Source!I216</f>
        <v>2.4E-2</v>
      </c>
      <c r="CY1012">
        <f>AD1012</f>
        <v>0</v>
      </c>
      <c r="CZ1012">
        <f>AH1012</f>
        <v>0</v>
      </c>
      <c r="DA1012">
        <f>AL1012</f>
        <v>1</v>
      </c>
      <c r="DB1012">
        <v>0</v>
      </c>
    </row>
    <row r="1013" spans="1:106" x14ac:dyDescent="0.2">
      <c r="A1013">
        <f>ROW(Source!A216)</f>
        <v>216</v>
      </c>
      <c r="B1013">
        <v>28925307</v>
      </c>
      <c r="C1013">
        <v>28927364</v>
      </c>
      <c r="D1013">
        <v>28337840</v>
      </c>
      <c r="E1013">
        <v>1</v>
      </c>
      <c r="F1013">
        <v>1</v>
      </c>
      <c r="G1013">
        <v>1</v>
      </c>
      <c r="H1013">
        <v>2</v>
      </c>
      <c r="I1013" t="s">
        <v>465</v>
      </c>
      <c r="J1013" t="s">
        <v>466</v>
      </c>
      <c r="K1013" t="s">
        <v>467</v>
      </c>
      <c r="L1013">
        <v>1368</v>
      </c>
      <c r="N1013">
        <v>1011</v>
      </c>
      <c r="O1013" t="s">
        <v>366</v>
      </c>
      <c r="P1013" t="s">
        <v>366</v>
      </c>
      <c r="Q1013">
        <v>1</v>
      </c>
      <c r="W1013">
        <v>0</v>
      </c>
      <c r="X1013">
        <v>1171957361</v>
      </c>
      <c r="Y1013">
        <v>0.12</v>
      </c>
      <c r="AA1013">
        <v>0</v>
      </c>
      <c r="AB1013">
        <v>86.79</v>
      </c>
      <c r="AC1013">
        <v>10.130000000000001</v>
      </c>
      <c r="AD1013">
        <v>0</v>
      </c>
      <c r="AE1013">
        <v>0</v>
      </c>
      <c r="AF1013">
        <v>86.79</v>
      </c>
      <c r="AG1013">
        <v>10.130000000000001</v>
      </c>
      <c r="AH1013">
        <v>0</v>
      </c>
      <c r="AI1013">
        <v>1</v>
      </c>
      <c r="AJ1013">
        <v>1</v>
      </c>
      <c r="AK1013">
        <v>1</v>
      </c>
      <c r="AL1013">
        <v>1</v>
      </c>
      <c r="AN1013">
        <v>0</v>
      </c>
      <c r="AO1013">
        <v>1</v>
      </c>
      <c r="AP1013">
        <v>1</v>
      </c>
      <c r="AQ1013">
        <v>0</v>
      </c>
      <c r="AR1013">
        <v>0</v>
      </c>
      <c r="AS1013" t="s">
        <v>719</v>
      </c>
      <c r="AT1013">
        <v>0.08</v>
      </c>
      <c r="AU1013" t="s">
        <v>140</v>
      </c>
      <c r="AV1013">
        <v>0</v>
      </c>
      <c r="AW1013">
        <v>2</v>
      </c>
      <c r="AX1013">
        <v>28927368</v>
      </c>
      <c r="AY1013">
        <v>1</v>
      </c>
      <c r="AZ1013">
        <v>0</v>
      </c>
      <c r="BA1013">
        <v>1031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0</v>
      </c>
      <c r="BI1013">
        <v>0</v>
      </c>
      <c r="BJ1013">
        <v>0</v>
      </c>
      <c r="BK1013">
        <v>0</v>
      </c>
      <c r="BL1013">
        <v>0</v>
      </c>
      <c r="BM1013">
        <v>0</v>
      </c>
      <c r="BN1013">
        <v>0</v>
      </c>
      <c r="BO1013">
        <v>0</v>
      </c>
      <c r="BP1013">
        <v>0</v>
      </c>
      <c r="BQ1013">
        <v>0</v>
      </c>
      <c r="BR1013">
        <v>0</v>
      </c>
      <c r="BS1013">
        <v>0</v>
      </c>
      <c r="BT1013">
        <v>0</v>
      </c>
      <c r="BU1013">
        <v>0</v>
      </c>
      <c r="BV1013">
        <v>0</v>
      </c>
      <c r="BW1013">
        <v>0</v>
      </c>
      <c r="CX1013">
        <f>Y1013*Source!I216</f>
        <v>3.5999999999999997E-2</v>
      </c>
      <c r="CY1013">
        <f>AB1013</f>
        <v>86.79</v>
      </c>
      <c r="CZ1013">
        <f>AF1013</f>
        <v>86.79</v>
      </c>
      <c r="DA1013">
        <f>AJ1013</f>
        <v>1</v>
      </c>
      <c r="DB1013">
        <v>0</v>
      </c>
    </row>
    <row r="1014" spans="1:106" x14ac:dyDescent="0.2">
      <c r="A1014">
        <f>ROW(Source!A216)</f>
        <v>216</v>
      </c>
      <c r="B1014">
        <v>28925307</v>
      </c>
      <c r="C1014">
        <v>28927364</v>
      </c>
      <c r="D1014">
        <v>28285122</v>
      </c>
      <c r="E1014">
        <v>1</v>
      </c>
      <c r="F1014">
        <v>1</v>
      </c>
      <c r="G1014">
        <v>1</v>
      </c>
      <c r="H1014">
        <v>3</v>
      </c>
      <c r="I1014" t="s">
        <v>650</v>
      </c>
      <c r="J1014" t="s">
        <v>651</v>
      </c>
      <c r="K1014" t="s">
        <v>652</v>
      </c>
      <c r="L1014">
        <v>1327</v>
      </c>
      <c r="N1014">
        <v>1005</v>
      </c>
      <c r="O1014" t="s">
        <v>225</v>
      </c>
      <c r="P1014" t="s">
        <v>225</v>
      </c>
      <c r="Q1014">
        <v>1</v>
      </c>
      <c r="W1014">
        <v>0</v>
      </c>
      <c r="X1014">
        <v>-757274924</v>
      </c>
      <c r="Y1014">
        <v>1.9</v>
      </c>
      <c r="AA1014">
        <v>45.79</v>
      </c>
      <c r="AB1014">
        <v>0</v>
      </c>
      <c r="AC1014">
        <v>0</v>
      </c>
      <c r="AD1014">
        <v>0</v>
      </c>
      <c r="AE1014">
        <v>45.79</v>
      </c>
      <c r="AF1014">
        <v>0</v>
      </c>
      <c r="AG1014">
        <v>0</v>
      </c>
      <c r="AH1014">
        <v>0</v>
      </c>
      <c r="AI1014">
        <v>1</v>
      </c>
      <c r="AJ1014">
        <v>1</v>
      </c>
      <c r="AK1014">
        <v>1</v>
      </c>
      <c r="AL1014">
        <v>1</v>
      </c>
      <c r="AN1014">
        <v>0</v>
      </c>
      <c r="AO1014">
        <v>1</v>
      </c>
      <c r="AP1014">
        <v>0</v>
      </c>
      <c r="AQ1014">
        <v>0</v>
      </c>
      <c r="AR1014">
        <v>0</v>
      </c>
      <c r="AS1014" t="s">
        <v>719</v>
      </c>
      <c r="AT1014">
        <v>1.9</v>
      </c>
      <c r="AU1014" t="s">
        <v>719</v>
      </c>
      <c r="AV1014">
        <v>0</v>
      </c>
      <c r="AW1014">
        <v>2</v>
      </c>
      <c r="AX1014">
        <v>28927371</v>
      </c>
      <c r="AY1014">
        <v>1</v>
      </c>
      <c r="AZ1014">
        <v>0</v>
      </c>
      <c r="BA1014">
        <v>1034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0</v>
      </c>
      <c r="BI1014">
        <v>0</v>
      </c>
      <c r="BJ1014">
        <v>0</v>
      </c>
      <c r="BK1014">
        <v>0</v>
      </c>
      <c r="BL1014">
        <v>0</v>
      </c>
      <c r="BM1014">
        <v>0</v>
      </c>
      <c r="BN1014">
        <v>0</v>
      </c>
      <c r="BO1014">
        <v>0</v>
      </c>
      <c r="BP1014">
        <v>0</v>
      </c>
      <c r="BQ1014">
        <v>0</v>
      </c>
      <c r="BR1014">
        <v>0</v>
      </c>
      <c r="BS1014">
        <v>0</v>
      </c>
      <c r="BT1014">
        <v>0</v>
      </c>
      <c r="BU1014">
        <v>0</v>
      </c>
      <c r="BV1014">
        <v>0</v>
      </c>
      <c r="BW1014">
        <v>0</v>
      </c>
      <c r="CX1014">
        <f>Y1014*Source!I216</f>
        <v>0.56999999999999995</v>
      </c>
      <c r="CY1014">
        <f>AA1014</f>
        <v>45.79</v>
      </c>
      <c r="CZ1014">
        <f>AE1014</f>
        <v>45.79</v>
      </c>
      <c r="DA1014">
        <f>AI1014</f>
        <v>1</v>
      </c>
      <c r="DB1014">
        <v>0</v>
      </c>
    </row>
    <row r="1015" spans="1:106" x14ac:dyDescent="0.2">
      <c r="A1015">
        <f>ROW(Source!A217)</f>
        <v>217</v>
      </c>
      <c r="B1015">
        <v>28925308</v>
      </c>
      <c r="C1015">
        <v>28927364</v>
      </c>
      <c r="D1015">
        <v>28424219</v>
      </c>
      <c r="E1015">
        <v>1</v>
      </c>
      <c r="F1015">
        <v>1</v>
      </c>
      <c r="G1015">
        <v>1</v>
      </c>
      <c r="H1015">
        <v>1</v>
      </c>
      <c r="I1015" t="s">
        <v>648</v>
      </c>
      <c r="J1015" t="s">
        <v>719</v>
      </c>
      <c r="K1015" t="s">
        <v>649</v>
      </c>
      <c r="L1015">
        <v>1191</v>
      </c>
      <c r="N1015">
        <v>1013</v>
      </c>
      <c r="O1015" t="s">
        <v>360</v>
      </c>
      <c r="P1015" t="s">
        <v>360</v>
      </c>
      <c r="Q1015">
        <v>1</v>
      </c>
      <c r="W1015">
        <v>0</v>
      </c>
      <c r="X1015">
        <v>-1263083077</v>
      </c>
      <c r="Y1015">
        <v>89.975999999999985</v>
      </c>
      <c r="AA1015">
        <v>0</v>
      </c>
      <c r="AB1015">
        <v>0</v>
      </c>
      <c r="AC1015">
        <v>0</v>
      </c>
      <c r="AD1015">
        <v>143.1</v>
      </c>
      <c r="AE1015">
        <v>0</v>
      </c>
      <c r="AF1015">
        <v>0</v>
      </c>
      <c r="AG1015">
        <v>0</v>
      </c>
      <c r="AH1015">
        <v>7.71</v>
      </c>
      <c r="AI1015">
        <v>1</v>
      </c>
      <c r="AJ1015">
        <v>1</v>
      </c>
      <c r="AK1015">
        <v>1</v>
      </c>
      <c r="AL1015">
        <v>18.559999999999999</v>
      </c>
      <c r="AN1015">
        <v>0</v>
      </c>
      <c r="AO1015">
        <v>1</v>
      </c>
      <c r="AP1015">
        <v>1</v>
      </c>
      <c r="AQ1015">
        <v>0</v>
      </c>
      <c r="AR1015">
        <v>0</v>
      </c>
      <c r="AS1015" t="s">
        <v>719</v>
      </c>
      <c r="AT1015">
        <v>65.2</v>
      </c>
      <c r="AU1015" t="s">
        <v>141</v>
      </c>
      <c r="AV1015">
        <v>1</v>
      </c>
      <c r="AW1015">
        <v>2</v>
      </c>
      <c r="AX1015">
        <v>28927366</v>
      </c>
      <c r="AY1015">
        <v>1</v>
      </c>
      <c r="AZ1015">
        <v>0</v>
      </c>
      <c r="BA1015">
        <v>1035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>
        <v>0</v>
      </c>
      <c r="BH1015">
        <v>0</v>
      </c>
      <c r="BI1015">
        <v>0</v>
      </c>
      <c r="BJ1015">
        <v>0</v>
      </c>
      <c r="BK1015">
        <v>0</v>
      </c>
      <c r="BL1015">
        <v>0</v>
      </c>
      <c r="BM1015">
        <v>0</v>
      </c>
      <c r="BN1015">
        <v>0</v>
      </c>
      <c r="BO1015">
        <v>0</v>
      </c>
      <c r="BP1015">
        <v>0</v>
      </c>
      <c r="BQ1015">
        <v>0</v>
      </c>
      <c r="BR1015">
        <v>0</v>
      </c>
      <c r="BS1015">
        <v>0</v>
      </c>
      <c r="BT1015">
        <v>0</v>
      </c>
      <c r="BU1015">
        <v>0</v>
      </c>
      <c r="BV1015">
        <v>0</v>
      </c>
      <c r="BW1015">
        <v>0</v>
      </c>
      <c r="CX1015">
        <f>Y1015*Source!I217</f>
        <v>26.992799999999995</v>
      </c>
      <c r="CY1015">
        <f>AD1015</f>
        <v>143.1</v>
      </c>
      <c r="CZ1015">
        <f>AH1015</f>
        <v>7.71</v>
      </c>
      <c r="DA1015">
        <f>AL1015</f>
        <v>18.559999999999999</v>
      </c>
      <c r="DB1015">
        <v>0</v>
      </c>
    </row>
    <row r="1016" spans="1:106" x14ac:dyDescent="0.2">
      <c r="A1016">
        <f>ROW(Source!A217)</f>
        <v>217</v>
      </c>
      <c r="B1016">
        <v>28925308</v>
      </c>
      <c r="C1016">
        <v>28927364</v>
      </c>
      <c r="D1016">
        <v>28419515</v>
      </c>
      <c r="E1016">
        <v>1</v>
      </c>
      <c r="F1016">
        <v>1</v>
      </c>
      <c r="G1016">
        <v>1</v>
      </c>
      <c r="H1016">
        <v>1</v>
      </c>
      <c r="I1016" t="s">
        <v>361</v>
      </c>
      <c r="J1016" t="s">
        <v>719</v>
      </c>
      <c r="K1016" t="s">
        <v>362</v>
      </c>
      <c r="L1016">
        <v>1191</v>
      </c>
      <c r="N1016">
        <v>1013</v>
      </c>
      <c r="O1016" t="s">
        <v>360</v>
      </c>
      <c r="P1016" t="s">
        <v>360</v>
      </c>
      <c r="Q1016">
        <v>1</v>
      </c>
      <c r="W1016">
        <v>0</v>
      </c>
      <c r="X1016">
        <v>-383101862</v>
      </c>
      <c r="Y1016">
        <v>0.08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1</v>
      </c>
      <c r="AJ1016">
        <v>1</v>
      </c>
      <c r="AK1016">
        <v>18.559999999999999</v>
      </c>
      <c r="AL1016">
        <v>1</v>
      </c>
      <c r="AN1016">
        <v>0</v>
      </c>
      <c r="AO1016">
        <v>1</v>
      </c>
      <c r="AP1016">
        <v>0</v>
      </c>
      <c r="AQ1016">
        <v>0</v>
      </c>
      <c r="AR1016">
        <v>0</v>
      </c>
      <c r="AS1016" t="s">
        <v>719</v>
      </c>
      <c r="AT1016">
        <v>0.08</v>
      </c>
      <c r="AU1016" t="s">
        <v>719</v>
      </c>
      <c r="AV1016">
        <v>2</v>
      </c>
      <c r="AW1016">
        <v>2</v>
      </c>
      <c r="AX1016">
        <v>28927367</v>
      </c>
      <c r="AY1016">
        <v>1</v>
      </c>
      <c r="AZ1016">
        <v>2048</v>
      </c>
      <c r="BA1016">
        <v>1036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0</v>
      </c>
      <c r="BH1016">
        <v>0</v>
      </c>
      <c r="BI1016">
        <v>0</v>
      </c>
      <c r="BJ1016">
        <v>0</v>
      </c>
      <c r="BK1016">
        <v>0</v>
      </c>
      <c r="BL1016">
        <v>0</v>
      </c>
      <c r="BM1016">
        <v>0</v>
      </c>
      <c r="BN1016">
        <v>0</v>
      </c>
      <c r="BO1016">
        <v>0</v>
      </c>
      <c r="BP1016">
        <v>0</v>
      </c>
      <c r="BQ1016">
        <v>0</v>
      </c>
      <c r="BR1016">
        <v>0</v>
      </c>
      <c r="BS1016">
        <v>0</v>
      </c>
      <c r="BT1016">
        <v>0</v>
      </c>
      <c r="BU1016">
        <v>0</v>
      </c>
      <c r="BV1016">
        <v>0</v>
      </c>
      <c r="BW1016">
        <v>0</v>
      </c>
      <c r="CX1016">
        <f>Y1016*Source!I217</f>
        <v>2.4E-2</v>
      </c>
      <c r="CY1016">
        <f>AD1016</f>
        <v>0</v>
      </c>
      <c r="CZ1016">
        <f>AH1016</f>
        <v>0</v>
      </c>
      <c r="DA1016">
        <f>AL1016</f>
        <v>1</v>
      </c>
      <c r="DB1016">
        <v>0</v>
      </c>
    </row>
    <row r="1017" spans="1:106" x14ac:dyDescent="0.2">
      <c r="A1017">
        <f>ROW(Source!A217)</f>
        <v>217</v>
      </c>
      <c r="B1017">
        <v>28925308</v>
      </c>
      <c r="C1017">
        <v>28927364</v>
      </c>
      <c r="D1017">
        <v>28337840</v>
      </c>
      <c r="E1017">
        <v>1</v>
      </c>
      <c r="F1017">
        <v>1</v>
      </c>
      <c r="G1017">
        <v>1</v>
      </c>
      <c r="H1017">
        <v>2</v>
      </c>
      <c r="I1017" t="s">
        <v>465</v>
      </c>
      <c r="J1017" t="s">
        <v>466</v>
      </c>
      <c r="K1017" t="s">
        <v>467</v>
      </c>
      <c r="L1017">
        <v>1368</v>
      </c>
      <c r="N1017">
        <v>1011</v>
      </c>
      <c r="O1017" t="s">
        <v>366</v>
      </c>
      <c r="P1017" t="s">
        <v>366</v>
      </c>
      <c r="Q1017">
        <v>1</v>
      </c>
      <c r="W1017">
        <v>0</v>
      </c>
      <c r="X1017">
        <v>1171957361</v>
      </c>
      <c r="Y1017">
        <v>0.12</v>
      </c>
      <c r="AA1017">
        <v>0</v>
      </c>
      <c r="AB1017">
        <v>668.28</v>
      </c>
      <c r="AC1017">
        <v>188.01</v>
      </c>
      <c r="AD1017">
        <v>0</v>
      </c>
      <c r="AE1017">
        <v>0</v>
      </c>
      <c r="AF1017">
        <v>86.79</v>
      </c>
      <c r="AG1017">
        <v>10.130000000000001</v>
      </c>
      <c r="AH1017">
        <v>0</v>
      </c>
      <c r="AI1017">
        <v>1</v>
      </c>
      <c r="AJ1017">
        <v>7.7</v>
      </c>
      <c r="AK1017">
        <v>18.559999999999999</v>
      </c>
      <c r="AL1017">
        <v>1</v>
      </c>
      <c r="AN1017">
        <v>0</v>
      </c>
      <c r="AO1017">
        <v>1</v>
      </c>
      <c r="AP1017">
        <v>1</v>
      </c>
      <c r="AQ1017">
        <v>0</v>
      </c>
      <c r="AR1017">
        <v>0</v>
      </c>
      <c r="AS1017" t="s">
        <v>719</v>
      </c>
      <c r="AT1017">
        <v>0.08</v>
      </c>
      <c r="AU1017" t="s">
        <v>140</v>
      </c>
      <c r="AV1017">
        <v>0</v>
      </c>
      <c r="AW1017">
        <v>2</v>
      </c>
      <c r="AX1017">
        <v>28927368</v>
      </c>
      <c r="AY1017">
        <v>1</v>
      </c>
      <c r="AZ1017">
        <v>0</v>
      </c>
      <c r="BA1017">
        <v>1037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0</v>
      </c>
      <c r="BI1017">
        <v>0</v>
      </c>
      <c r="BJ1017">
        <v>0</v>
      </c>
      <c r="BK1017">
        <v>0</v>
      </c>
      <c r="BL1017">
        <v>0</v>
      </c>
      <c r="BM1017">
        <v>0</v>
      </c>
      <c r="BN1017">
        <v>0</v>
      </c>
      <c r="BO1017">
        <v>0</v>
      </c>
      <c r="BP1017">
        <v>0</v>
      </c>
      <c r="BQ1017">
        <v>0</v>
      </c>
      <c r="BR1017">
        <v>0</v>
      </c>
      <c r="BS1017">
        <v>0</v>
      </c>
      <c r="BT1017">
        <v>0</v>
      </c>
      <c r="BU1017">
        <v>0</v>
      </c>
      <c r="BV1017">
        <v>0</v>
      </c>
      <c r="BW1017">
        <v>0</v>
      </c>
      <c r="CX1017">
        <f>Y1017*Source!I217</f>
        <v>3.5999999999999997E-2</v>
      </c>
      <c r="CY1017">
        <f>AB1017</f>
        <v>668.28</v>
      </c>
      <c r="CZ1017">
        <f>AF1017</f>
        <v>86.79</v>
      </c>
      <c r="DA1017">
        <f>AJ1017</f>
        <v>7.7</v>
      </c>
      <c r="DB1017">
        <v>0</v>
      </c>
    </row>
    <row r="1018" spans="1:106" x14ac:dyDescent="0.2">
      <c r="A1018">
        <f>ROW(Source!A217)</f>
        <v>217</v>
      </c>
      <c r="B1018">
        <v>28925308</v>
      </c>
      <c r="C1018">
        <v>28927364</v>
      </c>
      <c r="D1018">
        <v>28285122</v>
      </c>
      <c r="E1018">
        <v>1</v>
      </c>
      <c r="F1018">
        <v>1</v>
      </c>
      <c r="G1018">
        <v>1</v>
      </c>
      <c r="H1018">
        <v>3</v>
      </c>
      <c r="I1018" t="s">
        <v>650</v>
      </c>
      <c r="J1018" t="s">
        <v>651</v>
      </c>
      <c r="K1018" t="s">
        <v>652</v>
      </c>
      <c r="L1018">
        <v>1327</v>
      </c>
      <c r="N1018">
        <v>1005</v>
      </c>
      <c r="O1018" t="s">
        <v>225</v>
      </c>
      <c r="P1018" t="s">
        <v>225</v>
      </c>
      <c r="Q1018">
        <v>1</v>
      </c>
      <c r="W1018">
        <v>0</v>
      </c>
      <c r="X1018">
        <v>-757274924</v>
      </c>
      <c r="Y1018">
        <v>1.9</v>
      </c>
      <c r="AA1018">
        <v>238.57</v>
      </c>
      <c r="AB1018">
        <v>0</v>
      </c>
      <c r="AC1018">
        <v>0</v>
      </c>
      <c r="AD1018">
        <v>0</v>
      </c>
      <c r="AE1018">
        <v>45.79</v>
      </c>
      <c r="AF1018">
        <v>0</v>
      </c>
      <c r="AG1018">
        <v>0</v>
      </c>
      <c r="AH1018">
        <v>0</v>
      </c>
      <c r="AI1018">
        <v>5.21</v>
      </c>
      <c r="AJ1018">
        <v>1</v>
      </c>
      <c r="AK1018">
        <v>1</v>
      </c>
      <c r="AL1018">
        <v>1</v>
      </c>
      <c r="AN1018">
        <v>0</v>
      </c>
      <c r="AO1018">
        <v>1</v>
      </c>
      <c r="AP1018">
        <v>0</v>
      </c>
      <c r="AQ1018">
        <v>0</v>
      </c>
      <c r="AR1018">
        <v>0</v>
      </c>
      <c r="AS1018" t="s">
        <v>719</v>
      </c>
      <c r="AT1018">
        <v>1.9</v>
      </c>
      <c r="AU1018" t="s">
        <v>719</v>
      </c>
      <c r="AV1018">
        <v>0</v>
      </c>
      <c r="AW1018">
        <v>2</v>
      </c>
      <c r="AX1018">
        <v>28927371</v>
      </c>
      <c r="AY1018">
        <v>1</v>
      </c>
      <c r="AZ1018">
        <v>0</v>
      </c>
      <c r="BA1018">
        <v>1040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  <c r="BH1018">
        <v>0</v>
      </c>
      <c r="BI1018">
        <v>0</v>
      </c>
      <c r="BJ1018">
        <v>0</v>
      </c>
      <c r="BK1018">
        <v>0</v>
      </c>
      <c r="BL1018">
        <v>0</v>
      </c>
      <c r="BM1018">
        <v>0</v>
      </c>
      <c r="BN1018">
        <v>0</v>
      </c>
      <c r="BO1018">
        <v>0</v>
      </c>
      <c r="BP1018">
        <v>0</v>
      </c>
      <c r="BQ1018">
        <v>0</v>
      </c>
      <c r="BR1018">
        <v>0</v>
      </c>
      <c r="BS1018">
        <v>0</v>
      </c>
      <c r="BT1018">
        <v>0</v>
      </c>
      <c r="BU1018">
        <v>0</v>
      </c>
      <c r="BV1018">
        <v>0</v>
      </c>
      <c r="BW1018">
        <v>0</v>
      </c>
      <c r="CX1018">
        <f>Y1018*Source!I217</f>
        <v>0.56999999999999995</v>
      </c>
      <c r="CY1018">
        <f>AA1018</f>
        <v>238.57</v>
      </c>
      <c r="CZ1018">
        <f>AE1018</f>
        <v>45.79</v>
      </c>
      <c r="DA1018">
        <f>AI1018</f>
        <v>5.21</v>
      </c>
      <c r="DB1018">
        <v>0</v>
      </c>
    </row>
    <row r="1019" spans="1:106" x14ac:dyDescent="0.2">
      <c r="A1019">
        <f>ROW(Source!A222)</f>
        <v>222</v>
      </c>
      <c r="B1019">
        <v>28925307</v>
      </c>
      <c r="C1019">
        <v>28927376</v>
      </c>
      <c r="D1019">
        <v>28424219</v>
      </c>
      <c r="E1019">
        <v>1</v>
      </c>
      <c r="F1019">
        <v>1</v>
      </c>
      <c r="G1019">
        <v>1</v>
      </c>
      <c r="H1019">
        <v>1</v>
      </c>
      <c r="I1019" t="s">
        <v>648</v>
      </c>
      <c r="J1019" t="s">
        <v>719</v>
      </c>
      <c r="K1019" t="s">
        <v>649</v>
      </c>
      <c r="L1019">
        <v>1191</v>
      </c>
      <c r="N1019">
        <v>1013</v>
      </c>
      <c r="O1019" t="s">
        <v>360</v>
      </c>
      <c r="P1019" t="s">
        <v>360</v>
      </c>
      <c r="Q1019">
        <v>1</v>
      </c>
      <c r="W1019">
        <v>0</v>
      </c>
      <c r="X1019">
        <v>-1263083077</v>
      </c>
      <c r="Y1019">
        <v>96.875999999999991</v>
      </c>
      <c r="AA1019">
        <v>0</v>
      </c>
      <c r="AB1019">
        <v>0</v>
      </c>
      <c r="AC1019">
        <v>0</v>
      </c>
      <c r="AD1019">
        <v>7.71</v>
      </c>
      <c r="AE1019">
        <v>0</v>
      </c>
      <c r="AF1019">
        <v>0</v>
      </c>
      <c r="AG1019">
        <v>0</v>
      </c>
      <c r="AH1019">
        <v>7.71</v>
      </c>
      <c r="AI1019">
        <v>1</v>
      </c>
      <c r="AJ1019">
        <v>1</v>
      </c>
      <c r="AK1019">
        <v>1</v>
      </c>
      <c r="AL1019">
        <v>1</v>
      </c>
      <c r="AN1019">
        <v>0</v>
      </c>
      <c r="AO1019">
        <v>1</v>
      </c>
      <c r="AP1019">
        <v>1</v>
      </c>
      <c r="AQ1019">
        <v>0</v>
      </c>
      <c r="AR1019">
        <v>0</v>
      </c>
      <c r="AS1019" t="s">
        <v>719</v>
      </c>
      <c r="AT1019">
        <v>70.2</v>
      </c>
      <c r="AU1019" t="s">
        <v>141</v>
      </c>
      <c r="AV1019">
        <v>1</v>
      </c>
      <c r="AW1019">
        <v>2</v>
      </c>
      <c r="AX1019">
        <v>28927387</v>
      </c>
      <c r="AY1019">
        <v>1</v>
      </c>
      <c r="AZ1019">
        <v>0</v>
      </c>
      <c r="BA1019">
        <v>1041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  <c r="BH1019">
        <v>0</v>
      </c>
      <c r="BI1019">
        <v>0</v>
      </c>
      <c r="BJ1019">
        <v>0</v>
      </c>
      <c r="BK1019">
        <v>0</v>
      </c>
      <c r="BL1019">
        <v>0</v>
      </c>
      <c r="BM1019">
        <v>0</v>
      </c>
      <c r="BN1019">
        <v>0</v>
      </c>
      <c r="BO1019">
        <v>0</v>
      </c>
      <c r="BP1019">
        <v>0</v>
      </c>
      <c r="BQ1019">
        <v>0</v>
      </c>
      <c r="BR1019">
        <v>0</v>
      </c>
      <c r="BS1019">
        <v>0</v>
      </c>
      <c r="BT1019">
        <v>0</v>
      </c>
      <c r="BU1019">
        <v>0</v>
      </c>
      <c r="BV1019">
        <v>0</v>
      </c>
      <c r="BW1019">
        <v>0</v>
      </c>
      <c r="CX1019">
        <f>Y1019*Source!I222</f>
        <v>14.531399999999998</v>
      </c>
      <c r="CY1019">
        <f>AD1019</f>
        <v>7.71</v>
      </c>
      <c r="CZ1019">
        <f>AH1019</f>
        <v>7.71</v>
      </c>
      <c r="DA1019">
        <f>AL1019</f>
        <v>1</v>
      </c>
      <c r="DB1019">
        <v>0</v>
      </c>
    </row>
    <row r="1020" spans="1:106" x14ac:dyDescent="0.2">
      <c r="A1020">
        <f>ROW(Source!A222)</f>
        <v>222</v>
      </c>
      <c r="B1020">
        <v>28925307</v>
      </c>
      <c r="C1020">
        <v>28927376</v>
      </c>
      <c r="D1020">
        <v>28419515</v>
      </c>
      <c r="E1020">
        <v>1</v>
      </c>
      <c r="F1020">
        <v>1</v>
      </c>
      <c r="G1020">
        <v>1</v>
      </c>
      <c r="H1020">
        <v>1</v>
      </c>
      <c r="I1020" t="s">
        <v>361</v>
      </c>
      <c r="J1020" t="s">
        <v>719</v>
      </c>
      <c r="K1020" t="s">
        <v>362</v>
      </c>
      <c r="L1020">
        <v>1191</v>
      </c>
      <c r="N1020">
        <v>1013</v>
      </c>
      <c r="O1020" t="s">
        <v>360</v>
      </c>
      <c r="P1020" t="s">
        <v>360</v>
      </c>
      <c r="Q1020">
        <v>1</v>
      </c>
      <c r="W1020">
        <v>0</v>
      </c>
      <c r="X1020">
        <v>-383101862</v>
      </c>
      <c r="Y1020">
        <v>0.18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1</v>
      </c>
      <c r="AJ1020">
        <v>1</v>
      </c>
      <c r="AK1020">
        <v>1</v>
      </c>
      <c r="AL1020">
        <v>1</v>
      </c>
      <c r="AN1020">
        <v>0</v>
      </c>
      <c r="AO1020">
        <v>1</v>
      </c>
      <c r="AP1020">
        <v>0</v>
      </c>
      <c r="AQ1020">
        <v>0</v>
      </c>
      <c r="AR1020">
        <v>0</v>
      </c>
      <c r="AS1020" t="s">
        <v>719</v>
      </c>
      <c r="AT1020">
        <v>0.18</v>
      </c>
      <c r="AU1020" t="s">
        <v>719</v>
      </c>
      <c r="AV1020">
        <v>2</v>
      </c>
      <c r="AW1020">
        <v>2</v>
      </c>
      <c r="AX1020">
        <v>28927388</v>
      </c>
      <c r="AY1020">
        <v>1</v>
      </c>
      <c r="AZ1020">
        <v>2048</v>
      </c>
      <c r="BA1020">
        <v>1042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0</v>
      </c>
      <c r="BI1020">
        <v>0</v>
      </c>
      <c r="BJ1020">
        <v>0</v>
      </c>
      <c r="BK1020">
        <v>0</v>
      </c>
      <c r="BL1020">
        <v>0</v>
      </c>
      <c r="BM1020">
        <v>0</v>
      </c>
      <c r="BN1020">
        <v>0</v>
      </c>
      <c r="BO1020">
        <v>0</v>
      </c>
      <c r="BP1020">
        <v>0</v>
      </c>
      <c r="BQ1020">
        <v>0</v>
      </c>
      <c r="BR1020">
        <v>0</v>
      </c>
      <c r="BS1020">
        <v>0</v>
      </c>
      <c r="BT1020">
        <v>0</v>
      </c>
      <c r="BU1020">
        <v>0</v>
      </c>
      <c r="BV1020">
        <v>0</v>
      </c>
      <c r="BW1020">
        <v>0</v>
      </c>
      <c r="CX1020">
        <f>Y1020*Source!I222</f>
        <v>2.7E-2</v>
      </c>
      <c r="CY1020">
        <f>AD1020</f>
        <v>0</v>
      </c>
      <c r="CZ1020">
        <f>AH1020</f>
        <v>0</v>
      </c>
      <c r="DA1020">
        <f>AL1020</f>
        <v>1</v>
      </c>
      <c r="DB1020">
        <v>0</v>
      </c>
    </row>
    <row r="1021" spans="1:106" x14ac:dyDescent="0.2">
      <c r="A1021">
        <f>ROW(Source!A222)</f>
        <v>222</v>
      </c>
      <c r="B1021">
        <v>28925307</v>
      </c>
      <c r="C1021">
        <v>28927376</v>
      </c>
      <c r="D1021">
        <v>28337840</v>
      </c>
      <c r="E1021">
        <v>1</v>
      </c>
      <c r="F1021">
        <v>1</v>
      </c>
      <c r="G1021">
        <v>1</v>
      </c>
      <c r="H1021">
        <v>2</v>
      </c>
      <c r="I1021" t="s">
        <v>465</v>
      </c>
      <c r="J1021" t="s">
        <v>466</v>
      </c>
      <c r="K1021" t="s">
        <v>467</v>
      </c>
      <c r="L1021">
        <v>1368</v>
      </c>
      <c r="N1021">
        <v>1011</v>
      </c>
      <c r="O1021" t="s">
        <v>366</v>
      </c>
      <c r="P1021" t="s">
        <v>366</v>
      </c>
      <c r="Q1021">
        <v>1</v>
      </c>
      <c r="W1021">
        <v>0</v>
      </c>
      <c r="X1021">
        <v>1171957361</v>
      </c>
      <c r="Y1021">
        <v>0.27</v>
      </c>
      <c r="AA1021">
        <v>0</v>
      </c>
      <c r="AB1021">
        <v>86.79</v>
      </c>
      <c r="AC1021">
        <v>10.130000000000001</v>
      </c>
      <c r="AD1021">
        <v>0</v>
      </c>
      <c r="AE1021">
        <v>0</v>
      </c>
      <c r="AF1021">
        <v>86.79</v>
      </c>
      <c r="AG1021">
        <v>10.130000000000001</v>
      </c>
      <c r="AH1021">
        <v>0</v>
      </c>
      <c r="AI1021">
        <v>1</v>
      </c>
      <c r="AJ1021">
        <v>1</v>
      </c>
      <c r="AK1021">
        <v>1</v>
      </c>
      <c r="AL1021">
        <v>1</v>
      </c>
      <c r="AN1021">
        <v>0</v>
      </c>
      <c r="AO1021">
        <v>1</v>
      </c>
      <c r="AP1021">
        <v>1</v>
      </c>
      <c r="AQ1021">
        <v>0</v>
      </c>
      <c r="AR1021">
        <v>0</v>
      </c>
      <c r="AS1021" t="s">
        <v>719</v>
      </c>
      <c r="AT1021">
        <v>0.18</v>
      </c>
      <c r="AU1021" t="s">
        <v>140</v>
      </c>
      <c r="AV1021">
        <v>0</v>
      </c>
      <c r="AW1021">
        <v>2</v>
      </c>
      <c r="AX1021">
        <v>28927389</v>
      </c>
      <c r="AY1021">
        <v>1</v>
      </c>
      <c r="AZ1021">
        <v>0</v>
      </c>
      <c r="BA1021">
        <v>1043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0</v>
      </c>
      <c r="BI1021">
        <v>0</v>
      </c>
      <c r="BJ1021">
        <v>0</v>
      </c>
      <c r="BK1021">
        <v>0</v>
      </c>
      <c r="BL1021">
        <v>0</v>
      </c>
      <c r="BM1021">
        <v>0</v>
      </c>
      <c r="BN1021">
        <v>0</v>
      </c>
      <c r="BO1021">
        <v>0</v>
      </c>
      <c r="BP1021">
        <v>0</v>
      </c>
      <c r="BQ1021">
        <v>0</v>
      </c>
      <c r="BR1021">
        <v>0</v>
      </c>
      <c r="BS1021">
        <v>0</v>
      </c>
      <c r="BT1021">
        <v>0</v>
      </c>
      <c r="BU1021">
        <v>0</v>
      </c>
      <c r="BV1021">
        <v>0</v>
      </c>
      <c r="BW1021">
        <v>0</v>
      </c>
      <c r="CX1021">
        <f>Y1021*Source!I222</f>
        <v>4.0500000000000001E-2</v>
      </c>
      <c r="CY1021">
        <f>AB1021</f>
        <v>86.79</v>
      </c>
      <c r="CZ1021">
        <f>AF1021</f>
        <v>86.79</v>
      </c>
      <c r="DA1021">
        <f>AJ1021</f>
        <v>1</v>
      </c>
      <c r="DB1021">
        <v>0</v>
      </c>
    </row>
    <row r="1022" spans="1:106" x14ac:dyDescent="0.2">
      <c r="A1022">
        <f>ROW(Source!A222)</f>
        <v>222</v>
      </c>
      <c r="B1022">
        <v>28925307</v>
      </c>
      <c r="C1022">
        <v>28927376</v>
      </c>
      <c r="D1022">
        <v>28285122</v>
      </c>
      <c r="E1022">
        <v>1</v>
      </c>
      <c r="F1022">
        <v>1</v>
      </c>
      <c r="G1022">
        <v>1</v>
      </c>
      <c r="H1022">
        <v>3</v>
      </c>
      <c r="I1022" t="s">
        <v>650</v>
      </c>
      <c r="J1022" t="s">
        <v>651</v>
      </c>
      <c r="K1022" t="s">
        <v>652</v>
      </c>
      <c r="L1022">
        <v>1327</v>
      </c>
      <c r="N1022">
        <v>1005</v>
      </c>
      <c r="O1022" t="s">
        <v>225</v>
      </c>
      <c r="P1022" t="s">
        <v>225</v>
      </c>
      <c r="Q1022">
        <v>1</v>
      </c>
      <c r="W1022">
        <v>0</v>
      </c>
      <c r="X1022">
        <v>-757274924</v>
      </c>
      <c r="Y1022">
        <v>5.5</v>
      </c>
      <c r="AA1022">
        <v>45.79</v>
      </c>
      <c r="AB1022">
        <v>0</v>
      </c>
      <c r="AC1022">
        <v>0</v>
      </c>
      <c r="AD1022">
        <v>0</v>
      </c>
      <c r="AE1022">
        <v>45.79</v>
      </c>
      <c r="AF1022">
        <v>0</v>
      </c>
      <c r="AG1022">
        <v>0</v>
      </c>
      <c r="AH1022">
        <v>0</v>
      </c>
      <c r="AI1022">
        <v>1</v>
      </c>
      <c r="AJ1022">
        <v>1</v>
      </c>
      <c r="AK1022">
        <v>1</v>
      </c>
      <c r="AL1022">
        <v>1</v>
      </c>
      <c r="AN1022">
        <v>0</v>
      </c>
      <c r="AO1022">
        <v>1</v>
      </c>
      <c r="AP1022">
        <v>0</v>
      </c>
      <c r="AQ1022">
        <v>0</v>
      </c>
      <c r="AR1022">
        <v>0</v>
      </c>
      <c r="AS1022" t="s">
        <v>719</v>
      </c>
      <c r="AT1022">
        <v>5.5</v>
      </c>
      <c r="AU1022" t="s">
        <v>719</v>
      </c>
      <c r="AV1022">
        <v>0</v>
      </c>
      <c r="AW1022">
        <v>2</v>
      </c>
      <c r="AX1022">
        <v>28927392</v>
      </c>
      <c r="AY1022">
        <v>1</v>
      </c>
      <c r="AZ1022">
        <v>0</v>
      </c>
      <c r="BA1022">
        <v>1046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0</v>
      </c>
      <c r="BI1022">
        <v>0</v>
      </c>
      <c r="BJ1022">
        <v>0</v>
      </c>
      <c r="BK1022">
        <v>0</v>
      </c>
      <c r="BL1022">
        <v>0</v>
      </c>
      <c r="BM1022">
        <v>0</v>
      </c>
      <c r="BN1022">
        <v>0</v>
      </c>
      <c r="BO1022">
        <v>0</v>
      </c>
      <c r="BP1022">
        <v>0</v>
      </c>
      <c r="BQ1022">
        <v>0</v>
      </c>
      <c r="BR1022">
        <v>0</v>
      </c>
      <c r="BS1022">
        <v>0</v>
      </c>
      <c r="BT1022">
        <v>0</v>
      </c>
      <c r="BU1022">
        <v>0</v>
      </c>
      <c r="BV1022">
        <v>0</v>
      </c>
      <c r="BW1022">
        <v>0</v>
      </c>
      <c r="CX1022">
        <f>Y1022*Source!I222</f>
        <v>0.82499999999999996</v>
      </c>
      <c r="CY1022">
        <f>AA1022</f>
        <v>45.79</v>
      </c>
      <c r="CZ1022">
        <f>AE1022</f>
        <v>45.79</v>
      </c>
      <c r="DA1022">
        <f>AI1022</f>
        <v>1</v>
      </c>
      <c r="DB1022">
        <v>0</v>
      </c>
    </row>
    <row r="1023" spans="1:106" x14ac:dyDescent="0.2">
      <c r="A1023">
        <f>ROW(Source!A223)</f>
        <v>223</v>
      </c>
      <c r="B1023">
        <v>28925308</v>
      </c>
      <c r="C1023">
        <v>28927376</v>
      </c>
      <c r="D1023">
        <v>28424219</v>
      </c>
      <c r="E1023">
        <v>1</v>
      </c>
      <c r="F1023">
        <v>1</v>
      </c>
      <c r="G1023">
        <v>1</v>
      </c>
      <c r="H1023">
        <v>1</v>
      </c>
      <c r="I1023" t="s">
        <v>648</v>
      </c>
      <c r="J1023" t="s">
        <v>719</v>
      </c>
      <c r="K1023" t="s">
        <v>649</v>
      </c>
      <c r="L1023">
        <v>1191</v>
      </c>
      <c r="N1023">
        <v>1013</v>
      </c>
      <c r="O1023" t="s">
        <v>360</v>
      </c>
      <c r="P1023" t="s">
        <v>360</v>
      </c>
      <c r="Q1023">
        <v>1</v>
      </c>
      <c r="W1023">
        <v>0</v>
      </c>
      <c r="X1023">
        <v>-1263083077</v>
      </c>
      <c r="Y1023">
        <v>96.875999999999991</v>
      </c>
      <c r="AA1023">
        <v>0</v>
      </c>
      <c r="AB1023">
        <v>0</v>
      </c>
      <c r="AC1023">
        <v>0</v>
      </c>
      <c r="AD1023">
        <v>143.1</v>
      </c>
      <c r="AE1023">
        <v>0</v>
      </c>
      <c r="AF1023">
        <v>0</v>
      </c>
      <c r="AG1023">
        <v>0</v>
      </c>
      <c r="AH1023">
        <v>7.71</v>
      </c>
      <c r="AI1023">
        <v>1</v>
      </c>
      <c r="AJ1023">
        <v>1</v>
      </c>
      <c r="AK1023">
        <v>1</v>
      </c>
      <c r="AL1023">
        <v>18.559999999999999</v>
      </c>
      <c r="AN1023">
        <v>0</v>
      </c>
      <c r="AO1023">
        <v>1</v>
      </c>
      <c r="AP1023">
        <v>1</v>
      </c>
      <c r="AQ1023">
        <v>0</v>
      </c>
      <c r="AR1023">
        <v>0</v>
      </c>
      <c r="AS1023" t="s">
        <v>719</v>
      </c>
      <c r="AT1023">
        <v>70.2</v>
      </c>
      <c r="AU1023" t="s">
        <v>141</v>
      </c>
      <c r="AV1023">
        <v>1</v>
      </c>
      <c r="AW1023">
        <v>2</v>
      </c>
      <c r="AX1023">
        <v>28927387</v>
      </c>
      <c r="AY1023">
        <v>1</v>
      </c>
      <c r="AZ1023">
        <v>0</v>
      </c>
      <c r="BA1023">
        <v>1047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0</v>
      </c>
      <c r="BI1023">
        <v>0</v>
      </c>
      <c r="BJ1023">
        <v>0</v>
      </c>
      <c r="BK1023">
        <v>0</v>
      </c>
      <c r="BL1023">
        <v>0</v>
      </c>
      <c r="BM1023">
        <v>0</v>
      </c>
      <c r="BN1023">
        <v>0</v>
      </c>
      <c r="BO1023">
        <v>0</v>
      </c>
      <c r="BP1023">
        <v>0</v>
      </c>
      <c r="BQ1023">
        <v>0</v>
      </c>
      <c r="BR1023">
        <v>0</v>
      </c>
      <c r="BS1023">
        <v>0</v>
      </c>
      <c r="BT1023">
        <v>0</v>
      </c>
      <c r="BU1023">
        <v>0</v>
      </c>
      <c r="BV1023">
        <v>0</v>
      </c>
      <c r="BW1023">
        <v>0</v>
      </c>
      <c r="CX1023">
        <f>Y1023*Source!I223</f>
        <v>14.531399999999998</v>
      </c>
      <c r="CY1023">
        <f>AD1023</f>
        <v>143.1</v>
      </c>
      <c r="CZ1023">
        <f>AH1023</f>
        <v>7.71</v>
      </c>
      <c r="DA1023">
        <f>AL1023</f>
        <v>18.559999999999999</v>
      </c>
      <c r="DB1023">
        <v>0</v>
      </c>
    </row>
    <row r="1024" spans="1:106" x14ac:dyDescent="0.2">
      <c r="A1024">
        <f>ROW(Source!A223)</f>
        <v>223</v>
      </c>
      <c r="B1024">
        <v>28925308</v>
      </c>
      <c r="C1024">
        <v>28927376</v>
      </c>
      <c r="D1024">
        <v>28419515</v>
      </c>
      <c r="E1024">
        <v>1</v>
      </c>
      <c r="F1024">
        <v>1</v>
      </c>
      <c r="G1024">
        <v>1</v>
      </c>
      <c r="H1024">
        <v>1</v>
      </c>
      <c r="I1024" t="s">
        <v>361</v>
      </c>
      <c r="J1024" t="s">
        <v>719</v>
      </c>
      <c r="K1024" t="s">
        <v>362</v>
      </c>
      <c r="L1024">
        <v>1191</v>
      </c>
      <c r="N1024">
        <v>1013</v>
      </c>
      <c r="O1024" t="s">
        <v>360</v>
      </c>
      <c r="P1024" t="s">
        <v>360</v>
      </c>
      <c r="Q1024">
        <v>1</v>
      </c>
      <c r="W1024">
        <v>0</v>
      </c>
      <c r="X1024">
        <v>-383101862</v>
      </c>
      <c r="Y1024">
        <v>0.18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1</v>
      </c>
      <c r="AJ1024">
        <v>1</v>
      </c>
      <c r="AK1024">
        <v>18.559999999999999</v>
      </c>
      <c r="AL1024">
        <v>1</v>
      </c>
      <c r="AN1024">
        <v>0</v>
      </c>
      <c r="AO1024">
        <v>1</v>
      </c>
      <c r="AP1024">
        <v>0</v>
      </c>
      <c r="AQ1024">
        <v>0</v>
      </c>
      <c r="AR1024">
        <v>0</v>
      </c>
      <c r="AS1024" t="s">
        <v>719</v>
      </c>
      <c r="AT1024">
        <v>0.18</v>
      </c>
      <c r="AU1024" t="s">
        <v>719</v>
      </c>
      <c r="AV1024">
        <v>2</v>
      </c>
      <c r="AW1024">
        <v>2</v>
      </c>
      <c r="AX1024">
        <v>28927388</v>
      </c>
      <c r="AY1024">
        <v>1</v>
      </c>
      <c r="AZ1024">
        <v>2048</v>
      </c>
      <c r="BA1024">
        <v>1048</v>
      </c>
      <c r="BB1024">
        <v>0</v>
      </c>
      <c r="BC1024">
        <v>0</v>
      </c>
      <c r="BD1024">
        <v>0</v>
      </c>
      <c r="BE1024">
        <v>0</v>
      </c>
      <c r="BF1024">
        <v>0</v>
      </c>
      <c r="BG1024">
        <v>0</v>
      </c>
      <c r="BH1024">
        <v>0</v>
      </c>
      <c r="BI1024">
        <v>0</v>
      </c>
      <c r="BJ1024">
        <v>0</v>
      </c>
      <c r="BK1024">
        <v>0</v>
      </c>
      <c r="BL1024">
        <v>0</v>
      </c>
      <c r="BM1024">
        <v>0</v>
      </c>
      <c r="BN1024">
        <v>0</v>
      </c>
      <c r="BO1024">
        <v>0</v>
      </c>
      <c r="BP1024">
        <v>0</v>
      </c>
      <c r="BQ1024">
        <v>0</v>
      </c>
      <c r="BR1024">
        <v>0</v>
      </c>
      <c r="BS1024">
        <v>0</v>
      </c>
      <c r="BT1024">
        <v>0</v>
      </c>
      <c r="BU1024">
        <v>0</v>
      </c>
      <c r="BV1024">
        <v>0</v>
      </c>
      <c r="BW1024">
        <v>0</v>
      </c>
      <c r="CX1024">
        <f>Y1024*Source!I223</f>
        <v>2.7E-2</v>
      </c>
      <c r="CY1024">
        <f>AD1024</f>
        <v>0</v>
      </c>
      <c r="CZ1024">
        <f>AH1024</f>
        <v>0</v>
      </c>
      <c r="DA1024">
        <f>AL1024</f>
        <v>1</v>
      </c>
      <c r="DB1024">
        <v>0</v>
      </c>
    </row>
    <row r="1025" spans="1:106" x14ac:dyDescent="0.2">
      <c r="A1025">
        <f>ROW(Source!A223)</f>
        <v>223</v>
      </c>
      <c r="B1025">
        <v>28925308</v>
      </c>
      <c r="C1025">
        <v>28927376</v>
      </c>
      <c r="D1025">
        <v>28337840</v>
      </c>
      <c r="E1025">
        <v>1</v>
      </c>
      <c r="F1025">
        <v>1</v>
      </c>
      <c r="G1025">
        <v>1</v>
      </c>
      <c r="H1025">
        <v>2</v>
      </c>
      <c r="I1025" t="s">
        <v>465</v>
      </c>
      <c r="J1025" t="s">
        <v>466</v>
      </c>
      <c r="K1025" t="s">
        <v>467</v>
      </c>
      <c r="L1025">
        <v>1368</v>
      </c>
      <c r="N1025">
        <v>1011</v>
      </c>
      <c r="O1025" t="s">
        <v>366</v>
      </c>
      <c r="P1025" t="s">
        <v>366</v>
      </c>
      <c r="Q1025">
        <v>1</v>
      </c>
      <c r="W1025">
        <v>0</v>
      </c>
      <c r="X1025">
        <v>1171957361</v>
      </c>
      <c r="Y1025">
        <v>0.27</v>
      </c>
      <c r="AA1025">
        <v>0</v>
      </c>
      <c r="AB1025">
        <v>668.28</v>
      </c>
      <c r="AC1025">
        <v>188.01</v>
      </c>
      <c r="AD1025">
        <v>0</v>
      </c>
      <c r="AE1025">
        <v>0</v>
      </c>
      <c r="AF1025">
        <v>86.79</v>
      </c>
      <c r="AG1025">
        <v>10.130000000000001</v>
      </c>
      <c r="AH1025">
        <v>0</v>
      </c>
      <c r="AI1025">
        <v>1</v>
      </c>
      <c r="AJ1025">
        <v>7.7</v>
      </c>
      <c r="AK1025">
        <v>18.559999999999999</v>
      </c>
      <c r="AL1025">
        <v>1</v>
      </c>
      <c r="AN1025">
        <v>0</v>
      </c>
      <c r="AO1025">
        <v>1</v>
      </c>
      <c r="AP1025">
        <v>1</v>
      </c>
      <c r="AQ1025">
        <v>0</v>
      </c>
      <c r="AR1025">
        <v>0</v>
      </c>
      <c r="AS1025" t="s">
        <v>719</v>
      </c>
      <c r="AT1025">
        <v>0.18</v>
      </c>
      <c r="AU1025" t="s">
        <v>140</v>
      </c>
      <c r="AV1025">
        <v>0</v>
      </c>
      <c r="AW1025">
        <v>2</v>
      </c>
      <c r="AX1025">
        <v>28927389</v>
      </c>
      <c r="AY1025">
        <v>1</v>
      </c>
      <c r="AZ1025">
        <v>0</v>
      </c>
      <c r="BA1025">
        <v>1049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0</v>
      </c>
      <c r="BI1025">
        <v>0</v>
      </c>
      <c r="BJ1025">
        <v>0</v>
      </c>
      <c r="BK1025">
        <v>0</v>
      </c>
      <c r="BL1025">
        <v>0</v>
      </c>
      <c r="BM1025">
        <v>0</v>
      </c>
      <c r="BN1025">
        <v>0</v>
      </c>
      <c r="BO1025">
        <v>0</v>
      </c>
      <c r="BP1025">
        <v>0</v>
      </c>
      <c r="BQ1025">
        <v>0</v>
      </c>
      <c r="BR1025">
        <v>0</v>
      </c>
      <c r="BS1025">
        <v>0</v>
      </c>
      <c r="BT1025">
        <v>0</v>
      </c>
      <c r="BU1025">
        <v>0</v>
      </c>
      <c r="BV1025">
        <v>0</v>
      </c>
      <c r="BW1025">
        <v>0</v>
      </c>
      <c r="CX1025">
        <f>Y1025*Source!I223</f>
        <v>4.0500000000000001E-2</v>
      </c>
      <c r="CY1025">
        <f>AB1025</f>
        <v>668.28</v>
      </c>
      <c r="CZ1025">
        <f>AF1025</f>
        <v>86.79</v>
      </c>
      <c r="DA1025">
        <f>AJ1025</f>
        <v>7.7</v>
      </c>
      <c r="DB1025">
        <v>0</v>
      </c>
    </row>
    <row r="1026" spans="1:106" x14ac:dyDescent="0.2">
      <c r="A1026">
        <f>ROW(Source!A223)</f>
        <v>223</v>
      </c>
      <c r="B1026">
        <v>28925308</v>
      </c>
      <c r="C1026">
        <v>28927376</v>
      </c>
      <c r="D1026">
        <v>28285122</v>
      </c>
      <c r="E1026">
        <v>1</v>
      </c>
      <c r="F1026">
        <v>1</v>
      </c>
      <c r="G1026">
        <v>1</v>
      </c>
      <c r="H1026">
        <v>3</v>
      </c>
      <c r="I1026" t="s">
        <v>650</v>
      </c>
      <c r="J1026" t="s">
        <v>651</v>
      </c>
      <c r="K1026" t="s">
        <v>652</v>
      </c>
      <c r="L1026">
        <v>1327</v>
      </c>
      <c r="N1026">
        <v>1005</v>
      </c>
      <c r="O1026" t="s">
        <v>225</v>
      </c>
      <c r="P1026" t="s">
        <v>225</v>
      </c>
      <c r="Q1026">
        <v>1</v>
      </c>
      <c r="W1026">
        <v>0</v>
      </c>
      <c r="X1026">
        <v>-757274924</v>
      </c>
      <c r="Y1026">
        <v>5.5</v>
      </c>
      <c r="AA1026">
        <v>238.57</v>
      </c>
      <c r="AB1026">
        <v>0</v>
      </c>
      <c r="AC1026">
        <v>0</v>
      </c>
      <c r="AD1026">
        <v>0</v>
      </c>
      <c r="AE1026">
        <v>45.79</v>
      </c>
      <c r="AF1026">
        <v>0</v>
      </c>
      <c r="AG1026">
        <v>0</v>
      </c>
      <c r="AH1026">
        <v>0</v>
      </c>
      <c r="AI1026">
        <v>5.21</v>
      </c>
      <c r="AJ1026">
        <v>1</v>
      </c>
      <c r="AK1026">
        <v>1</v>
      </c>
      <c r="AL1026">
        <v>1</v>
      </c>
      <c r="AN1026">
        <v>0</v>
      </c>
      <c r="AO1026">
        <v>1</v>
      </c>
      <c r="AP1026">
        <v>0</v>
      </c>
      <c r="AQ1026">
        <v>0</v>
      </c>
      <c r="AR1026">
        <v>0</v>
      </c>
      <c r="AS1026" t="s">
        <v>719</v>
      </c>
      <c r="AT1026">
        <v>5.5</v>
      </c>
      <c r="AU1026" t="s">
        <v>719</v>
      </c>
      <c r="AV1026">
        <v>0</v>
      </c>
      <c r="AW1026">
        <v>2</v>
      </c>
      <c r="AX1026">
        <v>28927392</v>
      </c>
      <c r="AY1026">
        <v>1</v>
      </c>
      <c r="AZ1026">
        <v>0</v>
      </c>
      <c r="BA1026">
        <v>1052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  <c r="BH1026">
        <v>0</v>
      </c>
      <c r="BI1026">
        <v>0</v>
      </c>
      <c r="BJ1026">
        <v>0</v>
      </c>
      <c r="BK1026">
        <v>0</v>
      </c>
      <c r="BL1026">
        <v>0</v>
      </c>
      <c r="BM1026">
        <v>0</v>
      </c>
      <c r="BN1026">
        <v>0</v>
      </c>
      <c r="BO1026">
        <v>0</v>
      </c>
      <c r="BP1026">
        <v>0</v>
      </c>
      <c r="BQ1026">
        <v>0</v>
      </c>
      <c r="BR1026">
        <v>0</v>
      </c>
      <c r="BS1026">
        <v>0</v>
      </c>
      <c r="BT1026">
        <v>0</v>
      </c>
      <c r="BU1026">
        <v>0</v>
      </c>
      <c r="BV1026">
        <v>0</v>
      </c>
      <c r="BW1026">
        <v>0</v>
      </c>
      <c r="CX1026">
        <f>Y1026*Source!I223</f>
        <v>0.82499999999999996</v>
      </c>
      <c r="CY1026">
        <f>AA1026</f>
        <v>238.57</v>
      </c>
      <c r="CZ1026">
        <f>AE1026</f>
        <v>45.79</v>
      </c>
      <c r="DA1026">
        <f>AI1026</f>
        <v>5.21</v>
      </c>
      <c r="DB1026">
        <v>0</v>
      </c>
    </row>
    <row r="1027" spans="1:106" x14ac:dyDescent="0.2">
      <c r="A1027">
        <f>ROW(Source!A228)</f>
        <v>228</v>
      </c>
      <c r="B1027">
        <v>28925307</v>
      </c>
      <c r="C1027">
        <v>28927395</v>
      </c>
      <c r="D1027">
        <v>28441916</v>
      </c>
      <c r="E1027">
        <v>1</v>
      </c>
      <c r="F1027">
        <v>1</v>
      </c>
      <c r="G1027">
        <v>1</v>
      </c>
      <c r="H1027">
        <v>1</v>
      </c>
      <c r="I1027" t="s">
        <v>653</v>
      </c>
      <c r="J1027" t="s">
        <v>719</v>
      </c>
      <c r="K1027" t="s">
        <v>654</v>
      </c>
      <c r="L1027">
        <v>1191</v>
      </c>
      <c r="N1027">
        <v>1013</v>
      </c>
      <c r="O1027" t="s">
        <v>360</v>
      </c>
      <c r="P1027" t="s">
        <v>360</v>
      </c>
      <c r="Q1027">
        <v>1</v>
      </c>
      <c r="W1027">
        <v>0</v>
      </c>
      <c r="X1027">
        <v>-300980612</v>
      </c>
      <c r="Y1027">
        <v>32.057400000000001</v>
      </c>
      <c r="AA1027">
        <v>0</v>
      </c>
      <c r="AB1027">
        <v>0</v>
      </c>
      <c r="AC1027">
        <v>0</v>
      </c>
      <c r="AD1027">
        <v>10.72</v>
      </c>
      <c r="AE1027">
        <v>0</v>
      </c>
      <c r="AF1027">
        <v>0</v>
      </c>
      <c r="AG1027">
        <v>0</v>
      </c>
      <c r="AH1027">
        <v>10.72</v>
      </c>
      <c r="AI1027">
        <v>1</v>
      </c>
      <c r="AJ1027">
        <v>1</v>
      </c>
      <c r="AK1027">
        <v>1</v>
      </c>
      <c r="AL1027">
        <v>1</v>
      </c>
      <c r="AN1027">
        <v>0</v>
      </c>
      <c r="AO1027">
        <v>1</v>
      </c>
      <c r="AP1027">
        <v>1</v>
      </c>
      <c r="AQ1027">
        <v>0</v>
      </c>
      <c r="AR1027">
        <v>0</v>
      </c>
      <c r="AS1027" t="s">
        <v>719</v>
      </c>
      <c r="AT1027">
        <v>23.23</v>
      </c>
      <c r="AU1027" t="s">
        <v>141</v>
      </c>
      <c r="AV1027">
        <v>1</v>
      </c>
      <c r="AW1027">
        <v>2</v>
      </c>
      <c r="AX1027">
        <v>28927396</v>
      </c>
      <c r="AY1027">
        <v>1</v>
      </c>
      <c r="AZ1027">
        <v>0</v>
      </c>
      <c r="BA1027">
        <v>1053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0</v>
      </c>
      <c r="BI1027">
        <v>0</v>
      </c>
      <c r="BJ1027">
        <v>0</v>
      </c>
      <c r="BK1027">
        <v>0</v>
      </c>
      <c r="BL1027">
        <v>0</v>
      </c>
      <c r="BM1027">
        <v>0</v>
      </c>
      <c r="BN1027">
        <v>0</v>
      </c>
      <c r="BO1027">
        <v>0</v>
      </c>
      <c r="BP1027">
        <v>0</v>
      </c>
      <c r="BQ1027">
        <v>0</v>
      </c>
      <c r="BR1027">
        <v>0</v>
      </c>
      <c r="BS1027">
        <v>0</v>
      </c>
      <c r="BT1027">
        <v>0</v>
      </c>
      <c r="BU1027">
        <v>0</v>
      </c>
      <c r="BV1027">
        <v>0</v>
      </c>
      <c r="BW1027">
        <v>0</v>
      </c>
      <c r="CX1027">
        <f>Y1027*Source!I228</f>
        <v>48.086100000000002</v>
      </c>
      <c r="CY1027">
        <f>AD1027</f>
        <v>10.72</v>
      </c>
      <c r="CZ1027">
        <f>AH1027</f>
        <v>10.72</v>
      </c>
      <c r="DA1027">
        <f>AL1027</f>
        <v>1</v>
      </c>
      <c r="DB1027">
        <v>0</v>
      </c>
    </row>
    <row r="1028" spans="1:106" x14ac:dyDescent="0.2">
      <c r="A1028">
        <f>ROW(Source!A228)</f>
        <v>228</v>
      </c>
      <c r="B1028">
        <v>28925307</v>
      </c>
      <c r="C1028">
        <v>28927395</v>
      </c>
      <c r="D1028">
        <v>28419515</v>
      </c>
      <c r="E1028">
        <v>1</v>
      </c>
      <c r="F1028">
        <v>1</v>
      </c>
      <c r="G1028">
        <v>1</v>
      </c>
      <c r="H1028">
        <v>1</v>
      </c>
      <c r="I1028" t="s">
        <v>361</v>
      </c>
      <c r="J1028" t="s">
        <v>719</v>
      </c>
      <c r="K1028" t="s">
        <v>362</v>
      </c>
      <c r="L1028">
        <v>1191</v>
      </c>
      <c r="N1028">
        <v>1013</v>
      </c>
      <c r="O1028" t="s">
        <v>360</v>
      </c>
      <c r="P1028" t="s">
        <v>360</v>
      </c>
      <c r="Q1028">
        <v>1</v>
      </c>
      <c r="W1028">
        <v>0</v>
      </c>
      <c r="X1028">
        <v>-383101862</v>
      </c>
      <c r="Y1028">
        <v>5.34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1</v>
      </c>
      <c r="AJ1028">
        <v>1</v>
      </c>
      <c r="AK1028">
        <v>1</v>
      </c>
      <c r="AL1028">
        <v>1</v>
      </c>
      <c r="AN1028">
        <v>0</v>
      </c>
      <c r="AO1028">
        <v>1</v>
      </c>
      <c r="AP1028">
        <v>0</v>
      </c>
      <c r="AQ1028">
        <v>0</v>
      </c>
      <c r="AR1028">
        <v>0</v>
      </c>
      <c r="AS1028" t="s">
        <v>719</v>
      </c>
      <c r="AT1028">
        <v>5.34</v>
      </c>
      <c r="AU1028" t="s">
        <v>719</v>
      </c>
      <c r="AV1028">
        <v>2</v>
      </c>
      <c r="AW1028">
        <v>2</v>
      </c>
      <c r="AX1028">
        <v>28927397</v>
      </c>
      <c r="AY1028">
        <v>1</v>
      </c>
      <c r="AZ1028">
        <v>2048</v>
      </c>
      <c r="BA1028">
        <v>1054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0</v>
      </c>
      <c r="BK1028">
        <v>0</v>
      </c>
      <c r="BL1028">
        <v>0</v>
      </c>
      <c r="BM1028">
        <v>0</v>
      </c>
      <c r="BN1028">
        <v>0</v>
      </c>
      <c r="BO1028">
        <v>0</v>
      </c>
      <c r="BP1028">
        <v>0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CX1028">
        <f>Y1028*Source!I228</f>
        <v>8.01</v>
      </c>
      <c r="CY1028">
        <f>AD1028</f>
        <v>0</v>
      </c>
      <c r="CZ1028">
        <f>AH1028</f>
        <v>0</v>
      </c>
      <c r="DA1028">
        <f>AL1028</f>
        <v>1</v>
      </c>
      <c r="DB1028">
        <v>0</v>
      </c>
    </row>
    <row r="1029" spans="1:106" x14ac:dyDescent="0.2">
      <c r="A1029">
        <f>ROW(Source!A228)</f>
        <v>228</v>
      </c>
      <c r="B1029">
        <v>28925307</v>
      </c>
      <c r="C1029">
        <v>28927395</v>
      </c>
      <c r="D1029">
        <v>28336629</v>
      </c>
      <c r="E1029">
        <v>1</v>
      </c>
      <c r="F1029">
        <v>1</v>
      </c>
      <c r="G1029">
        <v>1</v>
      </c>
      <c r="H1029">
        <v>2</v>
      </c>
      <c r="I1029" t="s">
        <v>655</v>
      </c>
      <c r="J1029" t="s">
        <v>656</v>
      </c>
      <c r="K1029" t="s">
        <v>657</v>
      </c>
      <c r="L1029">
        <v>1368</v>
      </c>
      <c r="N1029">
        <v>1011</v>
      </c>
      <c r="O1029" t="s">
        <v>366</v>
      </c>
      <c r="P1029" t="s">
        <v>366</v>
      </c>
      <c r="Q1029">
        <v>1</v>
      </c>
      <c r="W1029">
        <v>0</v>
      </c>
      <c r="X1029">
        <v>1431460504</v>
      </c>
      <c r="Y1029">
        <v>0.72</v>
      </c>
      <c r="AA1029">
        <v>0</v>
      </c>
      <c r="AB1029">
        <v>42.06</v>
      </c>
      <c r="AC1029">
        <v>10.130000000000001</v>
      </c>
      <c r="AD1029">
        <v>0</v>
      </c>
      <c r="AE1029">
        <v>0</v>
      </c>
      <c r="AF1029">
        <v>42.06</v>
      </c>
      <c r="AG1029">
        <v>10.130000000000001</v>
      </c>
      <c r="AH1029">
        <v>0</v>
      </c>
      <c r="AI1029">
        <v>1</v>
      </c>
      <c r="AJ1029">
        <v>1</v>
      </c>
      <c r="AK1029">
        <v>1</v>
      </c>
      <c r="AL1029">
        <v>1</v>
      </c>
      <c r="AN1029">
        <v>0</v>
      </c>
      <c r="AO1029">
        <v>1</v>
      </c>
      <c r="AP1029">
        <v>1</v>
      </c>
      <c r="AQ1029">
        <v>0</v>
      </c>
      <c r="AR1029">
        <v>0</v>
      </c>
      <c r="AS1029" t="s">
        <v>719</v>
      </c>
      <c r="AT1029">
        <v>0.48</v>
      </c>
      <c r="AU1029" t="s">
        <v>140</v>
      </c>
      <c r="AV1029">
        <v>0</v>
      </c>
      <c r="AW1029">
        <v>2</v>
      </c>
      <c r="AX1029">
        <v>28927398</v>
      </c>
      <c r="AY1029">
        <v>1</v>
      </c>
      <c r="AZ1029">
        <v>0</v>
      </c>
      <c r="BA1029">
        <v>1055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0</v>
      </c>
      <c r="BI1029">
        <v>0</v>
      </c>
      <c r="BJ1029">
        <v>0</v>
      </c>
      <c r="BK1029">
        <v>0</v>
      </c>
      <c r="BL1029">
        <v>0</v>
      </c>
      <c r="BM1029">
        <v>0</v>
      </c>
      <c r="BN1029">
        <v>0</v>
      </c>
      <c r="BO1029">
        <v>0</v>
      </c>
      <c r="BP1029">
        <v>0</v>
      </c>
      <c r="BQ1029">
        <v>0</v>
      </c>
      <c r="BR1029">
        <v>0</v>
      </c>
      <c r="BS1029">
        <v>0</v>
      </c>
      <c r="BT1029">
        <v>0</v>
      </c>
      <c r="BU1029">
        <v>0</v>
      </c>
      <c r="BV1029">
        <v>0</v>
      </c>
      <c r="BW1029">
        <v>0</v>
      </c>
      <c r="CX1029">
        <f>Y1029*Source!I228</f>
        <v>1.08</v>
      </c>
      <c r="CY1029">
        <f t="shared" ref="CY1029:CY1036" si="234">AB1029</f>
        <v>42.06</v>
      </c>
      <c r="CZ1029">
        <f t="shared" ref="CZ1029:CZ1036" si="235">AF1029</f>
        <v>42.06</v>
      </c>
      <c r="DA1029">
        <f t="shared" ref="DA1029:DA1036" si="236">AJ1029</f>
        <v>1</v>
      </c>
      <c r="DB1029">
        <v>0</v>
      </c>
    </row>
    <row r="1030" spans="1:106" x14ac:dyDescent="0.2">
      <c r="A1030">
        <f>ROW(Source!A228)</f>
        <v>228</v>
      </c>
      <c r="B1030">
        <v>28925307</v>
      </c>
      <c r="C1030">
        <v>28927395</v>
      </c>
      <c r="D1030">
        <v>28336819</v>
      </c>
      <c r="E1030">
        <v>1</v>
      </c>
      <c r="F1030">
        <v>1</v>
      </c>
      <c r="G1030">
        <v>1</v>
      </c>
      <c r="H1030">
        <v>2</v>
      </c>
      <c r="I1030" t="s">
        <v>363</v>
      </c>
      <c r="J1030" t="s">
        <v>364</v>
      </c>
      <c r="K1030" t="s">
        <v>365</v>
      </c>
      <c r="L1030">
        <v>1368</v>
      </c>
      <c r="N1030">
        <v>1011</v>
      </c>
      <c r="O1030" t="s">
        <v>366</v>
      </c>
      <c r="P1030" t="s">
        <v>366</v>
      </c>
      <c r="Q1030">
        <v>1</v>
      </c>
      <c r="W1030">
        <v>0</v>
      </c>
      <c r="X1030">
        <v>1884583504</v>
      </c>
      <c r="Y1030">
        <v>3.27</v>
      </c>
      <c r="AA1030">
        <v>0</v>
      </c>
      <c r="AB1030">
        <v>66.16</v>
      </c>
      <c r="AC1030">
        <v>8.82</v>
      </c>
      <c r="AD1030">
        <v>0</v>
      </c>
      <c r="AE1030">
        <v>0</v>
      </c>
      <c r="AF1030">
        <v>66.16</v>
      </c>
      <c r="AG1030">
        <v>8.82</v>
      </c>
      <c r="AH1030">
        <v>0</v>
      </c>
      <c r="AI1030">
        <v>1</v>
      </c>
      <c r="AJ1030">
        <v>1</v>
      </c>
      <c r="AK1030">
        <v>1</v>
      </c>
      <c r="AL1030">
        <v>1</v>
      </c>
      <c r="AN1030">
        <v>0</v>
      </c>
      <c r="AO1030">
        <v>1</v>
      </c>
      <c r="AP1030">
        <v>1</v>
      </c>
      <c r="AQ1030">
        <v>0</v>
      </c>
      <c r="AR1030">
        <v>0</v>
      </c>
      <c r="AS1030" t="s">
        <v>719</v>
      </c>
      <c r="AT1030">
        <v>2.1800000000000002</v>
      </c>
      <c r="AU1030" t="s">
        <v>140</v>
      </c>
      <c r="AV1030">
        <v>0</v>
      </c>
      <c r="AW1030">
        <v>2</v>
      </c>
      <c r="AX1030">
        <v>28927399</v>
      </c>
      <c r="AY1030">
        <v>1</v>
      </c>
      <c r="AZ1030">
        <v>0</v>
      </c>
      <c r="BA1030">
        <v>1056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>
        <v>0</v>
      </c>
      <c r="BH1030">
        <v>0</v>
      </c>
      <c r="BI1030">
        <v>0</v>
      </c>
      <c r="BJ1030">
        <v>0</v>
      </c>
      <c r="BK1030">
        <v>0</v>
      </c>
      <c r="BL1030">
        <v>0</v>
      </c>
      <c r="BM1030">
        <v>0</v>
      </c>
      <c r="BN1030">
        <v>0</v>
      </c>
      <c r="BO1030">
        <v>0</v>
      </c>
      <c r="BP1030">
        <v>0</v>
      </c>
      <c r="BQ1030">
        <v>0</v>
      </c>
      <c r="BR1030">
        <v>0</v>
      </c>
      <c r="BS1030">
        <v>0</v>
      </c>
      <c r="BT1030">
        <v>0</v>
      </c>
      <c r="BU1030">
        <v>0</v>
      </c>
      <c r="BV1030">
        <v>0</v>
      </c>
      <c r="BW1030">
        <v>0</v>
      </c>
      <c r="CX1030">
        <f>Y1030*Source!I228</f>
        <v>4.9050000000000002</v>
      </c>
      <c r="CY1030">
        <f t="shared" si="234"/>
        <v>66.16</v>
      </c>
      <c r="CZ1030">
        <f t="shared" si="235"/>
        <v>66.16</v>
      </c>
      <c r="DA1030">
        <f t="shared" si="236"/>
        <v>1</v>
      </c>
      <c r="DB1030">
        <v>0</v>
      </c>
    </row>
    <row r="1031" spans="1:106" x14ac:dyDescent="0.2">
      <c r="A1031">
        <f>ROW(Source!A228)</f>
        <v>228</v>
      </c>
      <c r="B1031">
        <v>28925307</v>
      </c>
      <c r="C1031">
        <v>28927395</v>
      </c>
      <c r="D1031">
        <v>28336884</v>
      </c>
      <c r="E1031">
        <v>1</v>
      </c>
      <c r="F1031">
        <v>1</v>
      </c>
      <c r="G1031">
        <v>1</v>
      </c>
      <c r="H1031">
        <v>2</v>
      </c>
      <c r="I1031" t="s">
        <v>375</v>
      </c>
      <c r="J1031" t="s">
        <v>376</v>
      </c>
      <c r="K1031" t="s">
        <v>377</v>
      </c>
      <c r="L1031">
        <v>1368</v>
      </c>
      <c r="N1031">
        <v>1011</v>
      </c>
      <c r="O1031" t="s">
        <v>366</v>
      </c>
      <c r="P1031" t="s">
        <v>366</v>
      </c>
      <c r="Q1031">
        <v>1</v>
      </c>
      <c r="W1031">
        <v>0</v>
      </c>
      <c r="X1031">
        <v>-1700234874</v>
      </c>
      <c r="Y1031">
        <v>0.315</v>
      </c>
      <c r="AA1031">
        <v>0</v>
      </c>
      <c r="AB1031">
        <v>93.73</v>
      </c>
      <c r="AC1031">
        <v>8.82</v>
      </c>
      <c r="AD1031">
        <v>0</v>
      </c>
      <c r="AE1031">
        <v>0</v>
      </c>
      <c r="AF1031">
        <v>93.73</v>
      </c>
      <c r="AG1031">
        <v>8.82</v>
      </c>
      <c r="AH1031">
        <v>0</v>
      </c>
      <c r="AI1031">
        <v>1</v>
      </c>
      <c r="AJ1031">
        <v>1</v>
      </c>
      <c r="AK1031">
        <v>1</v>
      </c>
      <c r="AL1031">
        <v>1</v>
      </c>
      <c r="AN1031">
        <v>0</v>
      </c>
      <c r="AO1031">
        <v>1</v>
      </c>
      <c r="AP1031">
        <v>1</v>
      </c>
      <c r="AQ1031">
        <v>0</v>
      </c>
      <c r="AR1031">
        <v>0</v>
      </c>
      <c r="AS1031" t="s">
        <v>719</v>
      </c>
      <c r="AT1031">
        <v>0.21</v>
      </c>
      <c r="AU1031" t="s">
        <v>140</v>
      </c>
      <c r="AV1031">
        <v>0</v>
      </c>
      <c r="AW1031">
        <v>2</v>
      </c>
      <c r="AX1031">
        <v>28927400</v>
      </c>
      <c r="AY1031">
        <v>1</v>
      </c>
      <c r="AZ1031">
        <v>0</v>
      </c>
      <c r="BA1031">
        <v>1057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0</v>
      </c>
      <c r="BI1031">
        <v>0</v>
      </c>
      <c r="BJ1031">
        <v>0</v>
      </c>
      <c r="BK1031">
        <v>0</v>
      </c>
      <c r="BL1031">
        <v>0</v>
      </c>
      <c r="BM1031">
        <v>0</v>
      </c>
      <c r="BN1031">
        <v>0</v>
      </c>
      <c r="BO1031">
        <v>0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CX1031">
        <f>Y1031*Source!I228</f>
        <v>0.47250000000000003</v>
      </c>
      <c r="CY1031">
        <f t="shared" si="234"/>
        <v>93.73</v>
      </c>
      <c r="CZ1031">
        <f t="shared" si="235"/>
        <v>93.73</v>
      </c>
      <c r="DA1031">
        <f t="shared" si="236"/>
        <v>1</v>
      </c>
      <c r="DB1031">
        <v>0</v>
      </c>
    </row>
    <row r="1032" spans="1:106" x14ac:dyDescent="0.2">
      <c r="A1032">
        <f>ROW(Source!A228)</f>
        <v>228</v>
      </c>
      <c r="B1032">
        <v>28925307</v>
      </c>
      <c r="C1032">
        <v>28927395</v>
      </c>
      <c r="D1032">
        <v>28336931</v>
      </c>
      <c r="E1032">
        <v>1</v>
      </c>
      <c r="F1032">
        <v>1</v>
      </c>
      <c r="G1032">
        <v>1</v>
      </c>
      <c r="H1032">
        <v>2</v>
      </c>
      <c r="I1032" t="s">
        <v>378</v>
      </c>
      <c r="J1032" t="s">
        <v>379</v>
      </c>
      <c r="K1032" t="s">
        <v>380</v>
      </c>
      <c r="L1032">
        <v>1368</v>
      </c>
      <c r="N1032">
        <v>1011</v>
      </c>
      <c r="O1032" t="s">
        <v>366</v>
      </c>
      <c r="P1032" t="s">
        <v>366</v>
      </c>
      <c r="Q1032">
        <v>1</v>
      </c>
      <c r="W1032">
        <v>0</v>
      </c>
      <c r="X1032">
        <v>-271470403</v>
      </c>
      <c r="Y1032">
        <v>0.315</v>
      </c>
      <c r="AA1032">
        <v>0</v>
      </c>
      <c r="AB1032">
        <v>91.79</v>
      </c>
      <c r="AC1032">
        <v>11.84</v>
      </c>
      <c r="AD1032">
        <v>0</v>
      </c>
      <c r="AE1032">
        <v>0</v>
      </c>
      <c r="AF1032">
        <v>91.79</v>
      </c>
      <c r="AG1032">
        <v>11.84</v>
      </c>
      <c r="AH1032">
        <v>0</v>
      </c>
      <c r="AI1032">
        <v>1</v>
      </c>
      <c r="AJ1032">
        <v>1</v>
      </c>
      <c r="AK1032">
        <v>1</v>
      </c>
      <c r="AL1032">
        <v>1</v>
      </c>
      <c r="AN1032">
        <v>0</v>
      </c>
      <c r="AO1032">
        <v>1</v>
      </c>
      <c r="AP1032">
        <v>1</v>
      </c>
      <c r="AQ1032">
        <v>0</v>
      </c>
      <c r="AR1032">
        <v>0</v>
      </c>
      <c r="AS1032" t="s">
        <v>719</v>
      </c>
      <c r="AT1032">
        <v>0.21</v>
      </c>
      <c r="AU1032" t="s">
        <v>140</v>
      </c>
      <c r="AV1032">
        <v>0</v>
      </c>
      <c r="AW1032">
        <v>2</v>
      </c>
      <c r="AX1032">
        <v>28927401</v>
      </c>
      <c r="AY1032">
        <v>1</v>
      </c>
      <c r="AZ1032">
        <v>0</v>
      </c>
      <c r="BA1032">
        <v>1058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0</v>
      </c>
      <c r="BK1032">
        <v>0</v>
      </c>
      <c r="BL1032">
        <v>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CX1032">
        <f>Y1032*Source!I228</f>
        <v>0.47250000000000003</v>
      </c>
      <c r="CY1032">
        <f t="shared" si="234"/>
        <v>91.79</v>
      </c>
      <c r="CZ1032">
        <f t="shared" si="235"/>
        <v>91.79</v>
      </c>
      <c r="DA1032">
        <f t="shared" si="236"/>
        <v>1</v>
      </c>
      <c r="DB1032">
        <v>0</v>
      </c>
    </row>
    <row r="1033" spans="1:106" x14ac:dyDescent="0.2">
      <c r="A1033">
        <f>ROW(Source!A228)</f>
        <v>228</v>
      </c>
      <c r="B1033">
        <v>28925307</v>
      </c>
      <c r="C1033">
        <v>28927395</v>
      </c>
      <c r="D1033">
        <v>28336979</v>
      </c>
      <c r="E1033">
        <v>1</v>
      </c>
      <c r="F1033">
        <v>1</v>
      </c>
      <c r="G1033">
        <v>1</v>
      </c>
      <c r="H1033">
        <v>2</v>
      </c>
      <c r="I1033" t="s">
        <v>658</v>
      </c>
      <c r="J1033" t="s">
        <v>659</v>
      </c>
      <c r="K1033" t="s">
        <v>660</v>
      </c>
      <c r="L1033">
        <v>1368</v>
      </c>
      <c r="N1033">
        <v>1011</v>
      </c>
      <c r="O1033" t="s">
        <v>366</v>
      </c>
      <c r="P1033" t="s">
        <v>366</v>
      </c>
      <c r="Q1033">
        <v>1</v>
      </c>
      <c r="W1033">
        <v>0</v>
      </c>
      <c r="X1033">
        <v>-186926218</v>
      </c>
      <c r="Y1033">
        <v>1.08</v>
      </c>
      <c r="AA1033">
        <v>0</v>
      </c>
      <c r="AB1033">
        <v>5</v>
      </c>
      <c r="AC1033">
        <v>0</v>
      </c>
      <c r="AD1033">
        <v>0</v>
      </c>
      <c r="AE1033">
        <v>0</v>
      </c>
      <c r="AF1033">
        <v>5</v>
      </c>
      <c r="AG1033">
        <v>0</v>
      </c>
      <c r="AH1033">
        <v>0</v>
      </c>
      <c r="AI1033">
        <v>1</v>
      </c>
      <c r="AJ1033">
        <v>1</v>
      </c>
      <c r="AK1033">
        <v>1</v>
      </c>
      <c r="AL1033">
        <v>1</v>
      </c>
      <c r="AN1033">
        <v>0</v>
      </c>
      <c r="AO1033">
        <v>1</v>
      </c>
      <c r="AP1033">
        <v>1</v>
      </c>
      <c r="AQ1033">
        <v>0</v>
      </c>
      <c r="AR1033">
        <v>0</v>
      </c>
      <c r="AS1033" t="s">
        <v>719</v>
      </c>
      <c r="AT1033">
        <v>0.72</v>
      </c>
      <c r="AU1033" t="s">
        <v>140</v>
      </c>
      <c r="AV1033">
        <v>0</v>
      </c>
      <c r="AW1033">
        <v>2</v>
      </c>
      <c r="AX1033">
        <v>28927402</v>
      </c>
      <c r="AY1033">
        <v>1</v>
      </c>
      <c r="AZ1033">
        <v>0</v>
      </c>
      <c r="BA1033">
        <v>1059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0</v>
      </c>
      <c r="BI1033">
        <v>0</v>
      </c>
      <c r="BJ1033">
        <v>0</v>
      </c>
      <c r="BK1033">
        <v>0</v>
      </c>
      <c r="BL1033">
        <v>0</v>
      </c>
      <c r="BM1033">
        <v>0</v>
      </c>
      <c r="BN1033">
        <v>0</v>
      </c>
      <c r="BO1033">
        <v>0</v>
      </c>
      <c r="BP1033">
        <v>0</v>
      </c>
      <c r="BQ1033">
        <v>0</v>
      </c>
      <c r="BR1033">
        <v>0</v>
      </c>
      <c r="BS1033">
        <v>0</v>
      </c>
      <c r="BT1033">
        <v>0</v>
      </c>
      <c r="BU1033">
        <v>0</v>
      </c>
      <c r="BV1033">
        <v>0</v>
      </c>
      <c r="BW1033">
        <v>0</v>
      </c>
      <c r="CX1033">
        <f>Y1033*Source!I228</f>
        <v>1.62</v>
      </c>
      <c r="CY1033">
        <f t="shared" si="234"/>
        <v>5</v>
      </c>
      <c r="CZ1033">
        <f t="shared" si="235"/>
        <v>5</v>
      </c>
      <c r="DA1033">
        <f t="shared" si="236"/>
        <v>1</v>
      </c>
      <c r="DB1033">
        <v>0</v>
      </c>
    </row>
    <row r="1034" spans="1:106" x14ac:dyDescent="0.2">
      <c r="A1034">
        <f>ROW(Source!A228)</f>
        <v>228</v>
      </c>
      <c r="B1034">
        <v>28925307</v>
      </c>
      <c r="C1034">
        <v>28927395</v>
      </c>
      <c r="D1034">
        <v>28337084</v>
      </c>
      <c r="E1034">
        <v>1</v>
      </c>
      <c r="F1034">
        <v>1</v>
      </c>
      <c r="G1034">
        <v>1</v>
      </c>
      <c r="H1034">
        <v>2</v>
      </c>
      <c r="I1034" t="s">
        <v>381</v>
      </c>
      <c r="J1034" t="s">
        <v>382</v>
      </c>
      <c r="K1034" t="s">
        <v>383</v>
      </c>
      <c r="L1034">
        <v>1368</v>
      </c>
      <c r="N1034">
        <v>1011</v>
      </c>
      <c r="O1034" t="s">
        <v>366</v>
      </c>
      <c r="P1034" t="s">
        <v>366</v>
      </c>
      <c r="Q1034">
        <v>1</v>
      </c>
      <c r="W1034">
        <v>0</v>
      </c>
      <c r="X1034">
        <v>-566827484</v>
      </c>
      <c r="Y1034">
        <v>0.24</v>
      </c>
      <c r="AA1034">
        <v>0</v>
      </c>
      <c r="AB1034">
        <v>4.1100000000000003</v>
      </c>
      <c r="AC1034">
        <v>0</v>
      </c>
      <c r="AD1034">
        <v>0</v>
      </c>
      <c r="AE1034">
        <v>0</v>
      </c>
      <c r="AF1034">
        <v>4.1100000000000003</v>
      </c>
      <c r="AG1034">
        <v>0</v>
      </c>
      <c r="AH1034">
        <v>0</v>
      </c>
      <c r="AI1034">
        <v>1</v>
      </c>
      <c r="AJ1034">
        <v>1</v>
      </c>
      <c r="AK1034">
        <v>1</v>
      </c>
      <c r="AL1034">
        <v>1</v>
      </c>
      <c r="AN1034">
        <v>0</v>
      </c>
      <c r="AO1034">
        <v>1</v>
      </c>
      <c r="AP1034">
        <v>1</v>
      </c>
      <c r="AQ1034">
        <v>0</v>
      </c>
      <c r="AR1034">
        <v>0</v>
      </c>
      <c r="AS1034" t="s">
        <v>719</v>
      </c>
      <c r="AT1034">
        <v>0.16</v>
      </c>
      <c r="AU1034" t="s">
        <v>140</v>
      </c>
      <c r="AV1034">
        <v>0</v>
      </c>
      <c r="AW1034">
        <v>2</v>
      </c>
      <c r="AX1034">
        <v>28927403</v>
      </c>
      <c r="AY1034">
        <v>1</v>
      </c>
      <c r="AZ1034">
        <v>0</v>
      </c>
      <c r="BA1034">
        <v>1060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0</v>
      </c>
      <c r="BI1034">
        <v>0</v>
      </c>
      <c r="BJ1034">
        <v>0</v>
      </c>
      <c r="BK1034">
        <v>0</v>
      </c>
      <c r="BL1034">
        <v>0</v>
      </c>
      <c r="BM1034">
        <v>0</v>
      </c>
      <c r="BN1034">
        <v>0</v>
      </c>
      <c r="BO1034">
        <v>0</v>
      </c>
      <c r="BP1034">
        <v>0</v>
      </c>
      <c r="BQ1034">
        <v>0</v>
      </c>
      <c r="BR1034">
        <v>0</v>
      </c>
      <c r="BS1034">
        <v>0</v>
      </c>
      <c r="BT1034">
        <v>0</v>
      </c>
      <c r="BU1034">
        <v>0</v>
      </c>
      <c r="BV1034">
        <v>0</v>
      </c>
      <c r="BW1034">
        <v>0</v>
      </c>
      <c r="CX1034">
        <f>Y1034*Source!I228</f>
        <v>0.36</v>
      </c>
      <c r="CY1034">
        <f t="shared" si="234"/>
        <v>4.1100000000000003</v>
      </c>
      <c r="CZ1034">
        <f t="shared" si="235"/>
        <v>4.1100000000000003</v>
      </c>
      <c r="DA1034">
        <f t="shared" si="236"/>
        <v>1</v>
      </c>
      <c r="DB1034">
        <v>0</v>
      </c>
    </row>
    <row r="1035" spans="1:106" x14ac:dyDescent="0.2">
      <c r="A1035">
        <f>ROW(Source!A228)</f>
        <v>228</v>
      </c>
      <c r="B1035">
        <v>28925307</v>
      </c>
      <c r="C1035">
        <v>28927395</v>
      </c>
      <c r="D1035">
        <v>28337842</v>
      </c>
      <c r="E1035">
        <v>1</v>
      </c>
      <c r="F1035">
        <v>1</v>
      </c>
      <c r="G1035">
        <v>1</v>
      </c>
      <c r="H1035">
        <v>2</v>
      </c>
      <c r="I1035" t="s">
        <v>384</v>
      </c>
      <c r="J1035" t="s">
        <v>385</v>
      </c>
      <c r="K1035" t="s">
        <v>386</v>
      </c>
      <c r="L1035">
        <v>1368</v>
      </c>
      <c r="N1035">
        <v>1011</v>
      </c>
      <c r="O1035" t="s">
        <v>366</v>
      </c>
      <c r="P1035" t="s">
        <v>366</v>
      </c>
      <c r="Q1035">
        <v>1</v>
      </c>
      <c r="W1035">
        <v>0</v>
      </c>
      <c r="X1035">
        <v>1820267133</v>
      </c>
      <c r="Y1035">
        <v>3.27</v>
      </c>
      <c r="AA1035">
        <v>0</v>
      </c>
      <c r="AB1035">
        <v>102.48</v>
      </c>
      <c r="AC1035">
        <v>11.84</v>
      </c>
      <c r="AD1035">
        <v>0</v>
      </c>
      <c r="AE1035">
        <v>0</v>
      </c>
      <c r="AF1035">
        <v>102.48</v>
      </c>
      <c r="AG1035">
        <v>11.84</v>
      </c>
      <c r="AH1035">
        <v>0</v>
      </c>
      <c r="AI1035">
        <v>1</v>
      </c>
      <c r="AJ1035">
        <v>1</v>
      </c>
      <c r="AK1035">
        <v>1</v>
      </c>
      <c r="AL1035">
        <v>1</v>
      </c>
      <c r="AN1035">
        <v>0</v>
      </c>
      <c r="AO1035">
        <v>1</v>
      </c>
      <c r="AP1035">
        <v>1</v>
      </c>
      <c r="AQ1035">
        <v>0</v>
      </c>
      <c r="AR1035">
        <v>0</v>
      </c>
      <c r="AS1035" t="s">
        <v>719</v>
      </c>
      <c r="AT1035">
        <v>2.1800000000000002</v>
      </c>
      <c r="AU1035" t="s">
        <v>140</v>
      </c>
      <c r="AV1035">
        <v>0</v>
      </c>
      <c r="AW1035">
        <v>2</v>
      </c>
      <c r="AX1035">
        <v>28927404</v>
      </c>
      <c r="AY1035">
        <v>1</v>
      </c>
      <c r="AZ1035">
        <v>0</v>
      </c>
      <c r="BA1035">
        <v>1061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0</v>
      </c>
      <c r="BI1035">
        <v>0</v>
      </c>
      <c r="BJ1035">
        <v>0</v>
      </c>
      <c r="BK1035">
        <v>0</v>
      </c>
      <c r="BL1035">
        <v>0</v>
      </c>
      <c r="BM1035">
        <v>0</v>
      </c>
      <c r="BN1035">
        <v>0</v>
      </c>
      <c r="BO1035">
        <v>0</v>
      </c>
      <c r="BP1035">
        <v>0</v>
      </c>
      <c r="BQ1035">
        <v>0</v>
      </c>
      <c r="BR1035">
        <v>0</v>
      </c>
      <c r="BS1035">
        <v>0</v>
      </c>
      <c r="BT1035">
        <v>0</v>
      </c>
      <c r="BU1035">
        <v>0</v>
      </c>
      <c r="BV1035">
        <v>0</v>
      </c>
      <c r="BW1035">
        <v>0</v>
      </c>
      <c r="CX1035">
        <f>Y1035*Source!I228</f>
        <v>4.9050000000000002</v>
      </c>
      <c r="CY1035">
        <f t="shared" si="234"/>
        <v>102.48</v>
      </c>
      <c r="CZ1035">
        <f t="shared" si="235"/>
        <v>102.48</v>
      </c>
      <c r="DA1035">
        <f t="shared" si="236"/>
        <v>1</v>
      </c>
      <c r="DB1035">
        <v>0</v>
      </c>
    </row>
    <row r="1036" spans="1:106" x14ac:dyDescent="0.2">
      <c r="A1036">
        <f>ROW(Source!A228)</f>
        <v>228</v>
      </c>
      <c r="B1036">
        <v>28925307</v>
      </c>
      <c r="C1036">
        <v>28927395</v>
      </c>
      <c r="D1036">
        <v>28338772</v>
      </c>
      <c r="E1036">
        <v>1</v>
      </c>
      <c r="F1036">
        <v>1</v>
      </c>
      <c r="G1036">
        <v>1</v>
      </c>
      <c r="H1036">
        <v>2</v>
      </c>
      <c r="I1036" t="s">
        <v>661</v>
      </c>
      <c r="J1036" t="s">
        <v>662</v>
      </c>
      <c r="K1036" t="s">
        <v>663</v>
      </c>
      <c r="L1036">
        <v>1368</v>
      </c>
      <c r="N1036">
        <v>1011</v>
      </c>
      <c r="O1036" t="s">
        <v>366</v>
      </c>
      <c r="P1036" t="s">
        <v>366</v>
      </c>
      <c r="Q1036">
        <v>1</v>
      </c>
      <c r="W1036">
        <v>0</v>
      </c>
      <c r="X1036">
        <v>102642092</v>
      </c>
      <c r="Y1036">
        <v>0.12</v>
      </c>
      <c r="AA1036">
        <v>0</v>
      </c>
      <c r="AB1036">
        <v>18.46</v>
      </c>
      <c r="AC1036">
        <v>11.84</v>
      </c>
      <c r="AD1036">
        <v>0</v>
      </c>
      <c r="AE1036">
        <v>0</v>
      </c>
      <c r="AF1036">
        <v>18.46</v>
      </c>
      <c r="AG1036">
        <v>11.84</v>
      </c>
      <c r="AH1036">
        <v>0</v>
      </c>
      <c r="AI1036">
        <v>1</v>
      </c>
      <c r="AJ1036">
        <v>1</v>
      </c>
      <c r="AK1036">
        <v>1</v>
      </c>
      <c r="AL1036">
        <v>1</v>
      </c>
      <c r="AN1036">
        <v>0</v>
      </c>
      <c r="AO1036">
        <v>1</v>
      </c>
      <c r="AP1036">
        <v>1</v>
      </c>
      <c r="AQ1036">
        <v>0</v>
      </c>
      <c r="AR1036">
        <v>0</v>
      </c>
      <c r="AS1036" t="s">
        <v>719</v>
      </c>
      <c r="AT1036">
        <v>0.08</v>
      </c>
      <c r="AU1036" t="s">
        <v>140</v>
      </c>
      <c r="AV1036">
        <v>0</v>
      </c>
      <c r="AW1036">
        <v>2</v>
      </c>
      <c r="AX1036">
        <v>28927405</v>
      </c>
      <c r="AY1036">
        <v>1</v>
      </c>
      <c r="AZ1036">
        <v>0</v>
      </c>
      <c r="BA1036">
        <v>1062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0</v>
      </c>
      <c r="BI1036">
        <v>0</v>
      </c>
      <c r="BJ1036">
        <v>0</v>
      </c>
      <c r="BK1036">
        <v>0</v>
      </c>
      <c r="BL1036">
        <v>0</v>
      </c>
      <c r="BM1036">
        <v>0</v>
      </c>
      <c r="BN1036">
        <v>0</v>
      </c>
      <c r="BO1036">
        <v>0</v>
      </c>
      <c r="BP1036">
        <v>0</v>
      </c>
      <c r="BQ1036">
        <v>0</v>
      </c>
      <c r="BR1036">
        <v>0</v>
      </c>
      <c r="BS1036">
        <v>0</v>
      </c>
      <c r="BT1036">
        <v>0</v>
      </c>
      <c r="BU1036">
        <v>0</v>
      </c>
      <c r="BV1036">
        <v>0</v>
      </c>
      <c r="BW1036">
        <v>0</v>
      </c>
      <c r="CX1036">
        <f>Y1036*Source!I228</f>
        <v>0.18</v>
      </c>
      <c r="CY1036">
        <f t="shared" si="234"/>
        <v>18.46</v>
      </c>
      <c r="CZ1036">
        <f t="shared" si="235"/>
        <v>18.46</v>
      </c>
      <c r="DA1036">
        <f t="shared" si="236"/>
        <v>1</v>
      </c>
      <c r="DB1036">
        <v>0</v>
      </c>
    </row>
    <row r="1037" spans="1:106" x14ac:dyDescent="0.2">
      <c r="A1037">
        <f>ROW(Source!A228)</f>
        <v>228</v>
      </c>
      <c r="B1037">
        <v>28925307</v>
      </c>
      <c r="C1037">
        <v>28927395</v>
      </c>
      <c r="D1037">
        <v>28253181</v>
      </c>
      <c r="E1037">
        <v>1</v>
      </c>
      <c r="F1037">
        <v>1</v>
      </c>
      <c r="G1037">
        <v>1</v>
      </c>
      <c r="H1037">
        <v>3</v>
      </c>
      <c r="I1037" t="s">
        <v>404</v>
      </c>
      <c r="J1037" t="s">
        <v>405</v>
      </c>
      <c r="K1037" t="s">
        <v>406</v>
      </c>
      <c r="L1037">
        <v>1339</v>
      </c>
      <c r="N1037">
        <v>1007</v>
      </c>
      <c r="O1037" t="s">
        <v>742</v>
      </c>
      <c r="P1037" t="s">
        <v>742</v>
      </c>
      <c r="Q1037">
        <v>1</v>
      </c>
      <c r="W1037">
        <v>0</v>
      </c>
      <c r="X1037">
        <v>82350058</v>
      </c>
      <c r="Y1037">
        <v>3.4000000000000002E-2</v>
      </c>
      <c r="AA1037">
        <v>2.44</v>
      </c>
      <c r="AB1037">
        <v>0</v>
      </c>
      <c r="AC1037">
        <v>0</v>
      </c>
      <c r="AD1037">
        <v>0</v>
      </c>
      <c r="AE1037">
        <v>2.44</v>
      </c>
      <c r="AF1037">
        <v>0</v>
      </c>
      <c r="AG1037">
        <v>0</v>
      </c>
      <c r="AH1037">
        <v>0</v>
      </c>
      <c r="AI1037">
        <v>1</v>
      </c>
      <c r="AJ1037">
        <v>1</v>
      </c>
      <c r="AK1037">
        <v>1</v>
      </c>
      <c r="AL1037">
        <v>1</v>
      </c>
      <c r="AN1037">
        <v>0</v>
      </c>
      <c r="AO1037">
        <v>1</v>
      </c>
      <c r="AP1037">
        <v>0</v>
      </c>
      <c r="AQ1037">
        <v>0</v>
      </c>
      <c r="AR1037">
        <v>0</v>
      </c>
      <c r="AS1037" t="s">
        <v>719</v>
      </c>
      <c r="AT1037">
        <v>3.4000000000000002E-2</v>
      </c>
      <c r="AU1037" t="s">
        <v>719</v>
      </c>
      <c r="AV1037">
        <v>0</v>
      </c>
      <c r="AW1037">
        <v>2</v>
      </c>
      <c r="AX1037">
        <v>28927406</v>
      </c>
      <c r="AY1037">
        <v>1</v>
      </c>
      <c r="AZ1037">
        <v>0</v>
      </c>
      <c r="BA1037">
        <v>1063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>
        <v>0</v>
      </c>
      <c r="BH1037">
        <v>0</v>
      </c>
      <c r="BI1037">
        <v>0</v>
      </c>
      <c r="BJ1037">
        <v>0</v>
      </c>
      <c r="BK1037">
        <v>0</v>
      </c>
      <c r="BL1037">
        <v>0</v>
      </c>
      <c r="BM1037">
        <v>0</v>
      </c>
      <c r="BN1037">
        <v>0</v>
      </c>
      <c r="BO1037">
        <v>0</v>
      </c>
      <c r="BP1037">
        <v>0</v>
      </c>
      <c r="BQ1037">
        <v>0</v>
      </c>
      <c r="BR1037">
        <v>0</v>
      </c>
      <c r="BS1037">
        <v>0</v>
      </c>
      <c r="BT1037">
        <v>0</v>
      </c>
      <c r="BU1037">
        <v>0</v>
      </c>
      <c r="BV1037">
        <v>0</v>
      </c>
      <c r="BW1037">
        <v>0</v>
      </c>
      <c r="CX1037">
        <f>Y1037*Source!I228</f>
        <v>5.1000000000000004E-2</v>
      </c>
      <c r="CY1037">
        <f>AA1037</f>
        <v>2.44</v>
      </c>
      <c r="CZ1037">
        <f>AE1037</f>
        <v>2.44</v>
      </c>
      <c r="DA1037">
        <f>AI1037</f>
        <v>1</v>
      </c>
      <c r="DB1037">
        <v>0</v>
      </c>
    </row>
    <row r="1038" spans="1:106" x14ac:dyDescent="0.2">
      <c r="A1038">
        <f>ROW(Source!A228)</f>
        <v>228</v>
      </c>
      <c r="B1038">
        <v>28925307</v>
      </c>
      <c r="C1038">
        <v>28927395</v>
      </c>
      <c r="D1038">
        <v>28297139</v>
      </c>
      <c r="E1038">
        <v>1</v>
      </c>
      <c r="F1038">
        <v>1</v>
      </c>
      <c r="G1038">
        <v>1</v>
      </c>
      <c r="H1038">
        <v>3</v>
      </c>
      <c r="I1038" t="s">
        <v>664</v>
      </c>
      <c r="J1038" t="s">
        <v>665</v>
      </c>
      <c r="K1038" t="s">
        <v>666</v>
      </c>
      <c r="L1038">
        <v>1348</v>
      </c>
      <c r="N1038">
        <v>1009</v>
      </c>
      <c r="O1038" t="s">
        <v>61</v>
      </c>
      <c r="P1038" t="s">
        <v>61</v>
      </c>
      <c r="Q1038">
        <v>1000</v>
      </c>
      <c r="W1038">
        <v>0</v>
      </c>
      <c r="X1038">
        <v>-468305079</v>
      </c>
      <c r="Y1038">
        <v>0.11</v>
      </c>
      <c r="AA1038">
        <v>736.29</v>
      </c>
      <c r="AB1038">
        <v>0</v>
      </c>
      <c r="AC1038">
        <v>0</v>
      </c>
      <c r="AD1038">
        <v>0</v>
      </c>
      <c r="AE1038">
        <v>736.29</v>
      </c>
      <c r="AF1038">
        <v>0</v>
      </c>
      <c r="AG1038">
        <v>0</v>
      </c>
      <c r="AH1038">
        <v>0</v>
      </c>
      <c r="AI1038">
        <v>1</v>
      </c>
      <c r="AJ1038">
        <v>1</v>
      </c>
      <c r="AK1038">
        <v>1</v>
      </c>
      <c r="AL1038">
        <v>1</v>
      </c>
      <c r="AN1038">
        <v>0</v>
      </c>
      <c r="AO1038">
        <v>1</v>
      </c>
      <c r="AP1038">
        <v>0</v>
      </c>
      <c r="AQ1038">
        <v>0</v>
      </c>
      <c r="AR1038">
        <v>0</v>
      </c>
      <c r="AS1038" t="s">
        <v>719</v>
      </c>
      <c r="AT1038">
        <v>0.11</v>
      </c>
      <c r="AU1038" t="s">
        <v>719</v>
      </c>
      <c r="AV1038">
        <v>0</v>
      </c>
      <c r="AW1038">
        <v>2</v>
      </c>
      <c r="AX1038">
        <v>28927408</v>
      </c>
      <c r="AY1038">
        <v>1</v>
      </c>
      <c r="AZ1038">
        <v>0</v>
      </c>
      <c r="BA1038">
        <v>1065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0</v>
      </c>
      <c r="BI1038">
        <v>0</v>
      </c>
      <c r="BJ1038">
        <v>0</v>
      </c>
      <c r="BK1038">
        <v>0</v>
      </c>
      <c r="BL1038">
        <v>0</v>
      </c>
      <c r="BM1038">
        <v>0</v>
      </c>
      <c r="BN1038">
        <v>0</v>
      </c>
      <c r="BO1038">
        <v>0</v>
      </c>
      <c r="BP1038">
        <v>0</v>
      </c>
      <c r="BQ1038">
        <v>0</v>
      </c>
      <c r="BR1038">
        <v>0</v>
      </c>
      <c r="BS1038">
        <v>0</v>
      </c>
      <c r="BT1038">
        <v>0</v>
      </c>
      <c r="BU1038">
        <v>0</v>
      </c>
      <c r="BV1038">
        <v>0</v>
      </c>
      <c r="BW1038">
        <v>0</v>
      </c>
      <c r="CX1038">
        <f>Y1038*Source!I228</f>
        <v>0.16500000000000001</v>
      </c>
      <c r="CY1038">
        <f>AA1038</f>
        <v>736.29</v>
      </c>
      <c r="CZ1038">
        <f>AE1038</f>
        <v>736.29</v>
      </c>
      <c r="DA1038">
        <f>AI1038</f>
        <v>1</v>
      </c>
      <c r="DB1038">
        <v>0</v>
      </c>
    </row>
    <row r="1039" spans="1:106" x14ac:dyDescent="0.2">
      <c r="A1039">
        <f>ROW(Source!A229)</f>
        <v>229</v>
      </c>
      <c r="B1039">
        <v>28925308</v>
      </c>
      <c r="C1039">
        <v>28927395</v>
      </c>
      <c r="D1039">
        <v>28441916</v>
      </c>
      <c r="E1039">
        <v>1</v>
      </c>
      <c r="F1039">
        <v>1</v>
      </c>
      <c r="G1039">
        <v>1</v>
      </c>
      <c r="H1039">
        <v>1</v>
      </c>
      <c r="I1039" t="s">
        <v>653</v>
      </c>
      <c r="J1039" t="s">
        <v>719</v>
      </c>
      <c r="K1039" t="s">
        <v>654</v>
      </c>
      <c r="L1039">
        <v>1191</v>
      </c>
      <c r="N1039">
        <v>1013</v>
      </c>
      <c r="O1039" t="s">
        <v>360</v>
      </c>
      <c r="P1039" t="s">
        <v>360</v>
      </c>
      <c r="Q1039">
        <v>1</v>
      </c>
      <c r="W1039">
        <v>0</v>
      </c>
      <c r="X1039">
        <v>-300980612</v>
      </c>
      <c r="Y1039">
        <v>32.057400000000001</v>
      </c>
      <c r="AA1039">
        <v>0</v>
      </c>
      <c r="AB1039">
        <v>0</v>
      </c>
      <c r="AC1039">
        <v>0</v>
      </c>
      <c r="AD1039">
        <v>198.96</v>
      </c>
      <c r="AE1039">
        <v>0</v>
      </c>
      <c r="AF1039">
        <v>0</v>
      </c>
      <c r="AG1039">
        <v>0</v>
      </c>
      <c r="AH1039">
        <v>10.72</v>
      </c>
      <c r="AI1039">
        <v>1</v>
      </c>
      <c r="AJ1039">
        <v>1</v>
      </c>
      <c r="AK1039">
        <v>1</v>
      </c>
      <c r="AL1039">
        <v>18.559999999999999</v>
      </c>
      <c r="AN1039">
        <v>0</v>
      </c>
      <c r="AO1039">
        <v>1</v>
      </c>
      <c r="AP1039">
        <v>1</v>
      </c>
      <c r="AQ1039">
        <v>0</v>
      </c>
      <c r="AR1039">
        <v>0</v>
      </c>
      <c r="AS1039" t="s">
        <v>719</v>
      </c>
      <c r="AT1039">
        <v>23.23</v>
      </c>
      <c r="AU1039" t="s">
        <v>141</v>
      </c>
      <c r="AV1039">
        <v>1</v>
      </c>
      <c r="AW1039">
        <v>2</v>
      </c>
      <c r="AX1039">
        <v>28927396</v>
      </c>
      <c r="AY1039">
        <v>1</v>
      </c>
      <c r="AZ1039">
        <v>0</v>
      </c>
      <c r="BA1039">
        <v>1066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0</v>
      </c>
      <c r="BI1039">
        <v>0</v>
      </c>
      <c r="BJ1039">
        <v>0</v>
      </c>
      <c r="BK1039">
        <v>0</v>
      </c>
      <c r="BL1039">
        <v>0</v>
      </c>
      <c r="BM1039">
        <v>0</v>
      </c>
      <c r="BN1039">
        <v>0</v>
      </c>
      <c r="BO1039">
        <v>0</v>
      </c>
      <c r="BP1039">
        <v>0</v>
      </c>
      <c r="BQ1039">
        <v>0</v>
      </c>
      <c r="BR1039">
        <v>0</v>
      </c>
      <c r="BS1039">
        <v>0</v>
      </c>
      <c r="BT1039">
        <v>0</v>
      </c>
      <c r="BU1039">
        <v>0</v>
      </c>
      <c r="BV1039">
        <v>0</v>
      </c>
      <c r="BW1039">
        <v>0</v>
      </c>
      <c r="CX1039">
        <f>Y1039*Source!I229</f>
        <v>48.086100000000002</v>
      </c>
      <c r="CY1039">
        <f>AD1039</f>
        <v>198.96</v>
      </c>
      <c r="CZ1039">
        <f>AH1039</f>
        <v>10.72</v>
      </c>
      <c r="DA1039">
        <f>AL1039</f>
        <v>18.559999999999999</v>
      </c>
      <c r="DB1039">
        <v>0</v>
      </c>
    </row>
    <row r="1040" spans="1:106" x14ac:dyDescent="0.2">
      <c r="A1040">
        <f>ROW(Source!A229)</f>
        <v>229</v>
      </c>
      <c r="B1040">
        <v>28925308</v>
      </c>
      <c r="C1040">
        <v>28927395</v>
      </c>
      <c r="D1040">
        <v>28419515</v>
      </c>
      <c r="E1040">
        <v>1</v>
      </c>
      <c r="F1040">
        <v>1</v>
      </c>
      <c r="G1040">
        <v>1</v>
      </c>
      <c r="H1040">
        <v>1</v>
      </c>
      <c r="I1040" t="s">
        <v>361</v>
      </c>
      <c r="J1040" t="s">
        <v>719</v>
      </c>
      <c r="K1040" t="s">
        <v>362</v>
      </c>
      <c r="L1040">
        <v>1191</v>
      </c>
      <c r="N1040">
        <v>1013</v>
      </c>
      <c r="O1040" t="s">
        <v>360</v>
      </c>
      <c r="P1040" t="s">
        <v>360</v>
      </c>
      <c r="Q1040">
        <v>1</v>
      </c>
      <c r="W1040">
        <v>0</v>
      </c>
      <c r="X1040">
        <v>-383101862</v>
      </c>
      <c r="Y1040">
        <v>5.34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1</v>
      </c>
      <c r="AJ1040">
        <v>1</v>
      </c>
      <c r="AK1040">
        <v>18.559999999999999</v>
      </c>
      <c r="AL1040">
        <v>1</v>
      </c>
      <c r="AN1040">
        <v>0</v>
      </c>
      <c r="AO1040">
        <v>1</v>
      </c>
      <c r="AP1040">
        <v>0</v>
      </c>
      <c r="AQ1040">
        <v>0</v>
      </c>
      <c r="AR1040">
        <v>0</v>
      </c>
      <c r="AS1040" t="s">
        <v>719</v>
      </c>
      <c r="AT1040">
        <v>5.34</v>
      </c>
      <c r="AU1040" t="s">
        <v>719</v>
      </c>
      <c r="AV1040">
        <v>2</v>
      </c>
      <c r="AW1040">
        <v>2</v>
      </c>
      <c r="AX1040">
        <v>28927397</v>
      </c>
      <c r="AY1040">
        <v>1</v>
      </c>
      <c r="AZ1040">
        <v>2048</v>
      </c>
      <c r="BA1040">
        <v>1067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0</v>
      </c>
      <c r="BI1040">
        <v>0</v>
      </c>
      <c r="BJ1040">
        <v>0</v>
      </c>
      <c r="BK1040">
        <v>0</v>
      </c>
      <c r="BL1040">
        <v>0</v>
      </c>
      <c r="BM1040">
        <v>0</v>
      </c>
      <c r="BN1040">
        <v>0</v>
      </c>
      <c r="BO1040">
        <v>0</v>
      </c>
      <c r="BP1040">
        <v>0</v>
      </c>
      <c r="BQ1040">
        <v>0</v>
      </c>
      <c r="BR1040">
        <v>0</v>
      </c>
      <c r="BS1040">
        <v>0</v>
      </c>
      <c r="BT1040">
        <v>0</v>
      </c>
      <c r="BU1040">
        <v>0</v>
      </c>
      <c r="BV1040">
        <v>0</v>
      </c>
      <c r="BW1040">
        <v>0</v>
      </c>
      <c r="CX1040">
        <f>Y1040*Source!I229</f>
        <v>8.01</v>
      </c>
      <c r="CY1040">
        <f>AD1040</f>
        <v>0</v>
      </c>
      <c r="CZ1040">
        <f>AH1040</f>
        <v>0</v>
      </c>
      <c r="DA1040">
        <f>AL1040</f>
        <v>1</v>
      </c>
      <c r="DB1040">
        <v>0</v>
      </c>
    </row>
    <row r="1041" spans="1:106" x14ac:dyDescent="0.2">
      <c r="A1041">
        <f>ROW(Source!A229)</f>
        <v>229</v>
      </c>
      <c r="B1041">
        <v>28925308</v>
      </c>
      <c r="C1041">
        <v>28927395</v>
      </c>
      <c r="D1041">
        <v>28336629</v>
      </c>
      <c r="E1041">
        <v>1</v>
      </c>
      <c r="F1041">
        <v>1</v>
      </c>
      <c r="G1041">
        <v>1</v>
      </c>
      <c r="H1041">
        <v>2</v>
      </c>
      <c r="I1041" t="s">
        <v>655</v>
      </c>
      <c r="J1041" t="s">
        <v>656</v>
      </c>
      <c r="K1041" t="s">
        <v>657</v>
      </c>
      <c r="L1041">
        <v>1368</v>
      </c>
      <c r="N1041">
        <v>1011</v>
      </c>
      <c r="O1041" t="s">
        <v>366</v>
      </c>
      <c r="P1041" t="s">
        <v>366</v>
      </c>
      <c r="Q1041">
        <v>1</v>
      </c>
      <c r="W1041">
        <v>0</v>
      </c>
      <c r="X1041">
        <v>1431460504</v>
      </c>
      <c r="Y1041">
        <v>0.72</v>
      </c>
      <c r="AA1041">
        <v>0</v>
      </c>
      <c r="AB1041">
        <v>323.86</v>
      </c>
      <c r="AC1041">
        <v>188.01</v>
      </c>
      <c r="AD1041">
        <v>0</v>
      </c>
      <c r="AE1041">
        <v>0</v>
      </c>
      <c r="AF1041">
        <v>42.06</v>
      </c>
      <c r="AG1041">
        <v>10.130000000000001</v>
      </c>
      <c r="AH1041">
        <v>0</v>
      </c>
      <c r="AI1041">
        <v>1</v>
      </c>
      <c r="AJ1041">
        <v>7.7</v>
      </c>
      <c r="AK1041">
        <v>18.559999999999999</v>
      </c>
      <c r="AL1041">
        <v>1</v>
      </c>
      <c r="AN1041">
        <v>0</v>
      </c>
      <c r="AO1041">
        <v>1</v>
      </c>
      <c r="AP1041">
        <v>1</v>
      </c>
      <c r="AQ1041">
        <v>0</v>
      </c>
      <c r="AR1041">
        <v>0</v>
      </c>
      <c r="AS1041" t="s">
        <v>719</v>
      </c>
      <c r="AT1041">
        <v>0.48</v>
      </c>
      <c r="AU1041" t="s">
        <v>140</v>
      </c>
      <c r="AV1041">
        <v>0</v>
      </c>
      <c r="AW1041">
        <v>2</v>
      </c>
      <c r="AX1041">
        <v>28927398</v>
      </c>
      <c r="AY1041">
        <v>1</v>
      </c>
      <c r="AZ1041">
        <v>0</v>
      </c>
      <c r="BA1041">
        <v>1068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0</v>
      </c>
      <c r="BI1041">
        <v>0</v>
      </c>
      <c r="BJ1041">
        <v>0</v>
      </c>
      <c r="BK1041">
        <v>0</v>
      </c>
      <c r="BL1041">
        <v>0</v>
      </c>
      <c r="BM1041">
        <v>0</v>
      </c>
      <c r="BN1041">
        <v>0</v>
      </c>
      <c r="BO1041">
        <v>0</v>
      </c>
      <c r="BP1041">
        <v>0</v>
      </c>
      <c r="BQ1041">
        <v>0</v>
      </c>
      <c r="BR1041">
        <v>0</v>
      </c>
      <c r="BS1041">
        <v>0</v>
      </c>
      <c r="BT1041">
        <v>0</v>
      </c>
      <c r="BU1041">
        <v>0</v>
      </c>
      <c r="BV1041">
        <v>0</v>
      </c>
      <c r="BW1041">
        <v>0</v>
      </c>
      <c r="CX1041">
        <f>Y1041*Source!I229</f>
        <v>1.08</v>
      </c>
      <c r="CY1041">
        <f t="shared" ref="CY1041:CY1048" si="237">AB1041</f>
        <v>323.86</v>
      </c>
      <c r="CZ1041">
        <f t="shared" ref="CZ1041:CZ1048" si="238">AF1041</f>
        <v>42.06</v>
      </c>
      <c r="DA1041">
        <f t="shared" ref="DA1041:DA1048" si="239">AJ1041</f>
        <v>7.7</v>
      </c>
      <c r="DB1041">
        <v>0</v>
      </c>
    </row>
    <row r="1042" spans="1:106" x14ac:dyDescent="0.2">
      <c r="A1042">
        <f>ROW(Source!A229)</f>
        <v>229</v>
      </c>
      <c r="B1042">
        <v>28925308</v>
      </c>
      <c r="C1042">
        <v>28927395</v>
      </c>
      <c r="D1042">
        <v>28336819</v>
      </c>
      <c r="E1042">
        <v>1</v>
      </c>
      <c r="F1042">
        <v>1</v>
      </c>
      <c r="G1042">
        <v>1</v>
      </c>
      <c r="H1042">
        <v>2</v>
      </c>
      <c r="I1042" t="s">
        <v>363</v>
      </c>
      <c r="J1042" t="s">
        <v>364</v>
      </c>
      <c r="K1042" t="s">
        <v>365</v>
      </c>
      <c r="L1042">
        <v>1368</v>
      </c>
      <c r="N1042">
        <v>1011</v>
      </c>
      <c r="O1042" t="s">
        <v>366</v>
      </c>
      <c r="P1042" t="s">
        <v>366</v>
      </c>
      <c r="Q1042">
        <v>1</v>
      </c>
      <c r="W1042">
        <v>0</v>
      </c>
      <c r="X1042">
        <v>1884583504</v>
      </c>
      <c r="Y1042">
        <v>3.27</v>
      </c>
      <c r="AA1042">
        <v>0</v>
      </c>
      <c r="AB1042">
        <v>509.43</v>
      </c>
      <c r="AC1042">
        <v>163.69999999999999</v>
      </c>
      <c r="AD1042">
        <v>0</v>
      </c>
      <c r="AE1042">
        <v>0</v>
      </c>
      <c r="AF1042">
        <v>66.16</v>
      </c>
      <c r="AG1042">
        <v>8.82</v>
      </c>
      <c r="AH1042">
        <v>0</v>
      </c>
      <c r="AI1042">
        <v>1</v>
      </c>
      <c r="AJ1042">
        <v>7.7</v>
      </c>
      <c r="AK1042">
        <v>18.559999999999999</v>
      </c>
      <c r="AL1042">
        <v>1</v>
      </c>
      <c r="AN1042">
        <v>0</v>
      </c>
      <c r="AO1042">
        <v>1</v>
      </c>
      <c r="AP1042">
        <v>1</v>
      </c>
      <c r="AQ1042">
        <v>0</v>
      </c>
      <c r="AR1042">
        <v>0</v>
      </c>
      <c r="AS1042" t="s">
        <v>719</v>
      </c>
      <c r="AT1042">
        <v>2.1800000000000002</v>
      </c>
      <c r="AU1042" t="s">
        <v>140</v>
      </c>
      <c r="AV1042">
        <v>0</v>
      </c>
      <c r="AW1042">
        <v>2</v>
      </c>
      <c r="AX1042">
        <v>28927399</v>
      </c>
      <c r="AY1042">
        <v>1</v>
      </c>
      <c r="AZ1042">
        <v>0</v>
      </c>
      <c r="BA1042">
        <v>1069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0</v>
      </c>
      <c r="BI1042">
        <v>0</v>
      </c>
      <c r="BJ1042">
        <v>0</v>
      </c>
      <c r="BK1042">
        <v>0</v>
      </c>
      <c r="BL1042">
        <v>0</v>
      </c>
      <c r="BM1042">
        <v>0</v>
      </c>
      <c r="BN1042">
        <v>0</v>
      </c>
      <c r="BO1042">
        <v>0</v>
      </c>
      <c r="BP1042">
        <v>0</v>
      </c>
      <c r="BQ1042">
        <v>0</v>
      </c>
      <c r="BR1042">
        <v>0</v>
      </c>
      <c r="BS1042">
        <v>0</v>
      </c>
      <c r="BT1042">
        <v>0</v>
      </c>
      <c r="BU1042">
        <v>0</v>
      </c>
      <c r="BV1042">
        <v>0</v>
      </c>
      <c r="BW1042">
        <v>0</v>
      </c>
      <c r="CX1042">
        <f>Y1042*Source!I229</f>
        <v>4.9050000000000002</v>
      </c>
      <c r="CY1042">
        <f t="shared" si="237"/>
        <v>509.43</v>
      </c>
      <c r="CZ1042">
        <f t="shared" si="238"/>
        <v>66.16</v>
      </c>
      <c r="DA1042">
        <f t="shared" si="239"/>
        <v>7.7</v>
      </c>
      <c r="DB1042">
        <v>0</v>
      </c>
    </row>
    <row r="1043" spans="1:106" x14ac:dyDescent="0.2">
      <c r="A1043">
        <f>ROW(Source!A229)</f>
        <v>229</v>
      </c>
      <c r="B1043">
        <v>28925308</v>
      </c>
      <c r="C1043">
        <v>28927395</v>
      </c>
      <c r="D1043">
        <v>28336884</v>
      </c>
      <c r="E1043">
        <v>1</v>
      </c>
      <c r="F1043">
        <v>1</v>
      </c>
      <c r="G1043">
        <v>1</v>
      </c>
      <c r="H1043">
        <v>2</v>
      </c>
      <c r="I1043" t="s">
        <v>375</v>
      </c>
      <c r="J1043" t="s">
        <v>376</v>
      </c>
      <c r="K1043" t="s">
        <v>377</v>
      </c>
      <c r="L1043">
        <v>1368</v>
      </c>
      <c r="N1043">
        <v>1011</v>
      </c>
      <c r="O1043" t="s">
        <v>366</v>
      </c>
      <c r="P1043" t="s">
        <v>366</v>
      </c>
      <c r="Q1043">
        <v>1</v>
      </c>
      <c r="W1043">
        <v>0</v>
      </c>
      <c r="X1043">
        <v>-1700234874</v>
      </c>
      <c r="Y1043">
        <v>0.315</v>
      </c>
      <c r="AA1043">
        <v>0</v>
      </c>
      <c r="AB1043">
        <v>721.72</v>
      </c>
      <c r="AC1043">
        <v>163.69999999999999</v>
      </c>
      <c r="AD1043">
        <v>0</v>
      </c>
      <c r="AE1043">
        <v>0</v>
      </c>
      <c r="AF1043">
        <v>93.73</v>
      </c>
      <c r="AG1043">
        <v>8.82</v>
      </c>
      <c r="AH1043">
        <v>0</v>
      </c>
      <c r="AI1043">
        <v>1</v>
      </c>
      <c r="AJ1043">
        <v>7.7</v>
      </c>
      <c r="AK1043">
        <v>18.559999999999999</v>
      </c>
      <c r="AL1043">
        <v>1</v>
      </c>
      <c r="AN1043">
        <v>0</v>
      </c>
      <c r="AO1043">
        <v>1</v>
      </c>
      <c r="AP1043">
        <v>1</v>
      </c>
      <c r="AQ1043">
        <v>0</v>
      </c>
      <c r="AR1043">
        <v>0</v>
      </c>
      <c r="AS1043" t="s">
        <v>719</v>
      </c>
      <c r="AT1043">
        <v>0.21</v>
      </c>
      <c r="AU1043" t="s">
        <v>140</v>
      </c>
      <c r="AV1043">
        <v>0</v>
      </c>
      <c r="AW1043">
        <v>2</v>
      </c>
      <c r="AX1043">
        <v>28927400</v>
      </c>
      <c r="AY1043">
        <v>1</v>
      </c>
      <c r="AZ1043">
        <v>0</v>
      </c>
      <c r="BA1043">
        <v>1070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0</v>
      </c>
      <c r="BI1043">
        <v>0</v>
      </c>
      <c r="BJ1043">
        <v>0</v>
      </c>
      <c r="BK1043">
        <v>0</v>
      </c>
      <c r="BL1043">
        <v>0</v>
      </c>
      <c r="BM1043">
        <v>0</v>
      </c>
      <c r="BN1043">
        <v>0</v>
      </c>
      <c r="BO1043">
        <v>0</v>
      </c>
      <c r="BP1043">
        <v>0</v>
      </c>
      <c r="BQ1043">
        <v>0</v>
      </c>
      <c r="BR1043">
        <v>0</v>
      </c>
      <c r="BS1043">
        <v>0</v>
      </c>
      <c r="BT1043">
        <v>0</v>
      </c>
      <c r="BU1043">
        <v>0</v>
      </c>
      <c r="BV1043">
        <v>0</v>
      </c>
      <c r="BW1043">
        <v>0</v>
      </c>
      <c r="CX1043">
        <f>Y1043*Source!I229</f>
        <v>0.47250000000000003</v>
      </c>
      <c r="CY1043">
        <f t="shared" si="237"/>
        <v>721.72</v>
      </c>
      <c r="CZ1043">
        <f t="shared" si="238"/>
        <v>93.73</v>
      </c>
      <c r="DA1043">
        <f t="shared" si="239"/>
        <v>7.7</v>
      </c>
      <c r="DB1043">
        <v>0</v>
      </c>
    </row>
    <row r="1044" spans="1:106" x14ac:dyDescent="0.2">
      <c r="A1044">
        <f>ROW(Source!A229)</f>
        <v>229</v>
      </c>
      <c r="B1044">
        <v>28925308</v>
      </c>
      <c r="C1044">
        <v>28927395</v>
      </c>
      <c r="D1044">
        <v>28336931</v>
      </c>
      <c r="E1044">
        <v>1</v>
      </c>
      <c r="F1044">
        <v>1</v>
      </c>
      <c r="G1044">
        <v>1</v>
      </c>
      <c r="H1044">
        <v>2</v>
      </c>
      <c r="I1044" t="s">
        <v>378</v>
      </c>
      <c r="J1044" t="s">
        <v>379</v>
      </c>
      <c r="K1044" t="s">
        <v>380</v>
      </c>
      <c r="L1044">
        <v>1368</v>
      </c>
      <c r="N1044">
        <v>1011</v>
      </c>
      <c r="O1044" t="s">
        <v>366</v>
      </c>
      <c r="P1044" t="s">
        <v>366</v>
      </c>
      <c r="Q1044">
        <v>1</v>
      </c>
      <c r="W1044">
        <v>0</v>
      </c>
      <c r="X1044">
        <v>-271470403</v>
      </c>
      <c r="Y1044">
        <v>0.315</v>
      </c>
      <c r="AA1044">
        <v>0</v>
      </c>
      <c r="AB1044">
        <v>706.78</v>
      </c>
      <c r="AC1044">
        <v>219.75</v>
      </c>
      <c r="AD1044">
        <v>0</v>
      </c>
      <c r="AE1044">
        <v>0</v>
      </c>
      <c r="AF1044">
        <v>91.79</v>
      </c>
      <c r="AG1044">
        <v>11.84</v>
      </c>
      <c r="AH1044">
        <v>0</v>
      </c>
      <c r="AI1044">
        <v>1</v>
      </c>
      <c r="AJ1044">
        <v>7.7</v>
      </c>
      <c r="AK1044">
        <v>18.559999999999999</v>
      </c>
      <c r="AL1044">
        <v>1</v>
      </c>
      <c r="AN1044">
        <v>0</v>
      </c>
      <c r="AO1044">
        <v>1</v>
      </c>
      <c r="AP1044">
        <v>1</v>
      </c>
      <c r="AQ1044">
        <v>0</v>
      </c>
      <c r="AR1044">
        <v>0</v>
      </c>
      <c r="AS1044" t="s">
        <v>719</v>
      </c>
      <c r="AT1044">
        <v>0.21</v>
      </c>
      <c r="AU1044" t="s">
        <v>140</v>
      </c>
      <c r="AV1044">
        <v>0</v>
      </c>
      <c r="AW1044">
        <v>2</v>
      </c>
      <c r="AX1044">
        <v>28927401</v>
      </c>
      <c r="AY1044">
        <v>1</v>
      </c>
      <c r="AZ1044">
        <v>0</v>
      </c>
      <c r="BA1044">
        <v>1071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0</v>
      </c>
      <c r="BI1044">
        <v>0</v>
      </c>
      <c r="BJ1044">
        <v>0</v>
      </c>
      <c r="BK1044">
        <v>0</v>
      </c>
      <c r="BL1044">
        <v>0</v>
      </c>
      <c r="BM1044">
        <v>0</v>
      </c>
      <c r="BN1044">
        <v>0</v>
      </c>
      <c r="BO1044">
        <v>0</v>
      </c>
      <c r="BP1044">
        <v>0</v>
      </c>
      <c r="BQ1044">
        <v>0</v>
      </c>
      <c r="BR1044">
        <v>0</v>
      </c>
      <c r="BS1044">
        <v>0</v>
      </c>
      <c r="BT1044">
        <v>0</v>
      </c>
      <c r="BU1044">
        <v>0</v>
      </c>
      <c r="BV1044">
        <v>0</v>
      </c>
      <c r="BW1044">
        <v>0</v>
      </c>
      <c r="CX1044">
        <f>Y1044*Source!I229</f>
        <v>0.47250000000000003</v>
      </c>
      <c r="CY1044">
        <f t="shared" si="237"/>
        <v>706.78</v>
      </c>
      <c r="CZ1044">
        <f t="shared" si="238"/>
        <v>91.79</v>
      </c>
      <c r="DA1044">
        <f t="shared" si="239"/>
        <v>7.7</v>
      </c>
      <c r="DB1044">
        <v>0</v>
      </c>
    </row>
    <row r="1045" spans="1:106" x14ac:dyDescent="0.2">
      <c r="A1045">
        <f>ROW(Source!A229)</f>
        <v>229</v>
      </c>
      <c r="B1045">
        <v>28925308</v>
      </c>
      <c r="C1045">
        <v>28927395</v>
      </c>
      <c r="D1045">
        <v>28336979</v>
      </c>
      <c r="E1045">
        <v>1</v>
      </c>
      <c r="F1045">
        <v>1</v>
      </c>
      <c r="G1045">
        <v>1</v>
      </c>
      <c r="H1045">
        <v>2</v>
      </c>
      <c r="I1045" t="s">
        <v>658</v>
      </c>
      <c r="J1045" t="s">
        <v>659</v>
      </c>
      <c r="K1045" t="s">
        <v>660</v>
      </c>
      <c r="L1045">
        <v>1368</v>
      </c>
      <c r="N1045">
        <v>1011</v>
      </c>
      <c r="O1045" t="s">
        <v>366</v>
      </c>
      <c r="P1045" t="s">
        <v>366</v>
      </c>
      <c r="Q1045">
        <v>1</v>
      </c>
      <c r="W1045">
        <v>0</v>
      </c>
      <c r="X1045">
        <v>-186926218</v>
      </c>
      <c r="Y1045">
        <v>1.08</v>
      </c>
      <c r="AA1045">
        <v>0</v>
      </c>
      <c r="AB1045">
        <v>38.5</v>
      </c>
      <c r="AC1045">
        <v>0</v>
      </c>
      <c r="AD1045">
        <v>0</v>
      </c>
      <c r="AE1045">
        <v>0</v>
      </c>
      <c r="AF1045">
        <v>5</v>
      </c>
      <c r="AG1045">
        <v>0</v>
      </c>
      <c r="AH1045">
        <v>0</v>
      </c>
      <c r="AI1045">
        <v>1</v>
      </c>
      <c r="AJ1045">
        <v>7.7</v>
      </c>
      <c r="AK1045">
        <v>18.559999999999999</v>
      </c>
      <c r="AL1045">
        <v>1</v>
      </c>
      <c r="AN1045">
        <v>0</v>
      </c>
      <c r="AO1045">
        <v>1</v>
      </c>
      <c r="AP1045">
        <v>1</v>
      </c>
      <c r="AQ1045">
        <v>0</v>
      </c>
      <c r="AR1045">
        <v>0</v>
      </c>
      <c r="AS1045" t="s">
        <v>719</v>
      </c>
      <c r="AT1045">
        <v>0.72</v>
      </c>
      <c r="AU1045" t="s">
        <v>140</v>
      </c>
      <c r="AV1045">
        <v>0</v>
      </c>
      <c r="AW1045">
        <v>2</v>
      </c>
      <c r="AX1045">
        <v>28927402</v>
      </c>
      <c r="AY1045">
        <v>1</v>
      </c>
      <c r="AZ1045">
        <v>0</v>
      </c>
      <c r="BA1045">
        <v>1072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0</v>
      </c>
      <c r="BK1045">
        <v>0</v>
      </c>
      <c r="BL1045">
        <v>0</v>
      </c>
      <c r="BM1045">
        <v>0</v>
      </c>
      <c r="BN1045">
        <v>0</v>
      </c>
      <c r="BO1045">
        <v>0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0</v>
      </c>
      <c r="BV1045">
        <v>0</v>
      </c>
      <c r="BW1045">
        <v>0</v>
      </c>
      <c r="CX1045">
        <f>Y1045*Source!I229</f>
        <v>1.62</v>
      </c>
      <c r="CY1045">
        <f t="shared" si="237"/>
        <v>38.5</v>
      </c>
      <c r="CZ1045">
        <f t="shared" si="238"/>
        <v>5</v>
      </c>
      <c r="DA1045">
        <f t="shared" si="239"/>
        <v>7.7</v>
      </c>
      <c r="DB1045">
        <v>0</v>
      </c>
    </row>
    <row r="1046" spans="1:106" x14ac:dyDescent="0.2">
      <c r="A1046">
        <f>ROW(Source!A229)</f>
        <v>229</v>
      </c>
      <c r="B1046">
        <v>28925308</v>
      </c>
      <c r="C1046">
        <v>28927395</v>
      </c>
      <c r="D1046">
        <v>28337084</v>
      </c>
      <c r="E1046">
        <v>1</v>
      </c>
      <c r="F1046">
        <v>1</v>
      </c>
      <c r="G1046">
        <v>1</v>
      </c>
      <c r="H1046">
        <v>2</v>
      </c>
      <c r="I1046" t="s">
        <v>381</v>
      </c>
      <c r="J1046" t="s">
        <v>382</v>
      </c>
      <c r="K1046" t="s">
        <v>383</v>
      </c>
      <c r="L1046">
        <v>1368</v>
      </c>
      <c r="N1046">
        <v>1011</v>
      </c>
      <c r="O1046" t="s">
        <v>366</v>
      </c>
      <c r="P1046" t="s">
        <v>366</v>
      </c>
      <c r="Q1046">
        <v>1</v>
      </c>
      <c r="W1046">
        <v>0</v>
      </c>
      <c r="X1046">
        <v>-566827484</v>
      </c>
      <c r="Y1046">
        <v>0.24</v>
      </c>
      <c r="AA1046">
        <v>0</v>
      </c>
      <c r="AB1046">
        <v>31.65</v>
      </c>
      <c r="AC1046">
        <v>0</v>
      </c>
      <c r="AD1046">
        <v>0</v>
      </c>
      <c r="AE1046">
        <v>0</v>
      </c>
      <c r="AF1046">
        <v>4.1100000000000003</v>
      </c>
      <c r="AG1046">
        <v>0</v>
      </c>
      <c r="AH1046">
        <v>0</v>
      </c>
      <c r="AI1046">
        <v>1</v>
      </c>
      <c r="AJ1046">
        <v>7.7</v>
      </c>
      <c r="AK1046">
        <v>18.559999999999999</v>
      </c>
      <c r="AL1046">
        <v>1</v>
      </c>
      <c r="AN1046">
        <v>0</v>
      </c>
      <c r="AO1046">
        <v>1</v>
      </c>
      <c r="AP1046">
        <v>1</v>
      </c>
      <c r="AQ1046">
        <v>0</v>
      </c>
      <c r="AR1046">
        <v>0</v>
      </c>
      <c r="AS1046" t="s">
        <v>719</v>
      </c>
      <c r="AT1046">
        <v>0.16</v>
      </c>
      <c r="AU1046" t="s">
        <v>140</v>
      </c>
      <c r="AV1046">
        <v>0</v>
      </c>
      <c r="AW1046">
        <v>2</v>
      </c>
      <c r="AX1046">
        <v>28927403</v>
      </c>
      <c r="AY1046">
        <v>1</v>
      </c>
      <c r="AZ1046">
        <v>0</v>
      </c>
      <c r="BA1046">
        <v>1073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0</v>
      </c>
      <c r="CX1046">
        <f>Y1046*Source!I229</f>
        <v>0.36</v>
      </c>
      <c r="CY1046">
        <f t="shared" si="237"/>
        <v>31.65</v>
      </c>
      <c r="CZ1046">
        <f t="shared" si="238"/>
        <v>4.1100000000000003</v>
      </c>
      <c r="DA1046">
        <f t="shared" si="239"/>
        <v>7.7</v>
      </c>
      <c r="DB1046">
        <v>0</v>
      </c>
    </row>
    <row r="1047" spans="1:106" x14ac:dyDescent="0.2">
      <c r="A1047">
        <f>ROW(Source!A229)</f>
        <v>229</v>
      </c>
      <c r="B1047">
        <v>28925308</v>
      </c>
      <c r="C1047">
        <v>28927395</v>
      </c>
      <c r="D1047">
        <v>28337842</v>
      </c>
      <c r="E1047">
        <v>1</v>
      </c>
      <c r="F1047">
        <v>1</v>
      </c>
      <c r="G1047">
        <v>1</v>
      </c>
      <c r="H1047">
        <v>2</v>
      </c>
      <c r="I1047" t="s">
        <v>384</v>
      </c>
      <c r="J1047" t="s">
        <v>385</v>
      </c>
      <c r="K1047" t="s">
        <v>386</v>
      </c>
      <c r="L1047">
        <v>1368</v>
      </c>
      <c r="N1047">
        <v>1011</v>
      </c>
      <c r="O1047" t="s">
        <v>366</v>
      </c>
      <c r="P1047" t="s">
        <v>366</v>
      </c>
      <c r="Q1047">
        <v>1</v>
      </c>
      <c r="W1047">
        <v>0</v>
      </c>
      <c r="X1047">
        <v>1820267133</v>
      </c>
      <c r="Y1047">
        <v>3.27</v>
      </c>
      <c r="AA1047">
        <v>0</v>
      </c>
      <c r="AB1047">
        <v>789.1</v>
      </c>
      <c r="AC1047">
        <v>219.75</v>
      </c>
      <c r="AD1047">
        <v>0</v>
      </c>
      <c r="AE1047">
        <v>0</v>
      </c>
      <c r="AF1047">
        <v>102.48</v>
      </c>
      <c r="AG1047">
        <v>11.84</v>
      </c>
      <c r="AH1047">
        <v>0</v>
      </c>
      <c r="AI1047">
        <v>1</v>
      </c>
      <c r="AJ1047">
        <v>7.7</v>
      </c>
      <c r="AK1047">
        <v>18.559999999999999</v>
      </c>
      <c r="AL1047">
        <v>1</v>
      </c>
      <c r="AN1047">
        <v>0</v>
      </c>
      <c r="AO1047">
        <v>1</v>
      </c>
      <c r="AP1047">
        <v>1</v>
      </c>
      <c r="AQ1047">
        <v>0</v>
      </c>
      <c r="AR1047">
        <v>0</v>
      </c>
      <c r="AS1047" t="s">
        <v>719</v>
      </c>
      <c r="AT1047">
        <v>2.1800000000000002</v>
      </c>
      <c r="AU1047" t="s">
        <v>140</v>
      </c>
      <c r="AV1047">
        <v>0</v>
      </c>
      <c r="AW1047">
        <v>2</v>
      </c>
      <c r="AX1047">
        <v>28927404</v>
      </c>
      <c r="AY1047">
        <v>1</v>
      </c>
      <c r="AZ1047">
        <v>0</v>
      </c>
      <c r="BA1047">
        <v>1074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0</v>
      </c>
      <c r="BI1047">
        <v>0</v>
      </c>
      <c r="BJ1047">
        <v>0</v>
      </c>
      <c r="BK1047">
        <v>0</v>
      </c>
      <c r="BL1047">
        <v>0</v>
      </c>
      <c r="BM1047">
        <v>0</v>
      </c>
      <c r="BN1047">
        <v>0</v>
      </c>
      <c r="BO1047">
        <v>0</v>
      </c>
      <c r="BP1047">
        <v>0</v>
      </c>
      <c r="BQ1047">
        <v>0</v>
      </c>
      <c r="BR1047">
        <v>0</v>
      </c>
      <c r="BS1047">
        <v>0</v>
      </c>
      <c r="BT1047">
        <v>0</v>
      </c>
      <c r="BU1047">
        <v>0</v>
      </c>
      <c r="BV1047">
        <v>0</v>
      </c>
      <c r="BW1047">
        <v>0</v>
      </c>
      <c r="CX1047">
        <f>Y1047*Source!I229</f>
        <v>4.9050000000000002</v>
      </c>
      <c r="CY1047">
        <f t="shared" si="237"/>
        <v>789.1</v>
      </c>
      <c r="CZ1047">
        <f t="shared" si="238"/>
        <v>102.48</v>
      </c>
      <c r="DA1047">
        <f t="shared" si="239"/>
        <v>7.7</v>
      </c>
      <c r="DB1047">
        <v>0</v>
      </c>
    </row>
    <row r="1048" spans="1:106" x14ac:dyDescent="0.2">
      <c r="A1048">
        <f>ROW(Source!A229)</f>
        <v>229</v>
      </c>
      <c r="B1048">
        <v>28925308</v>
      </c>
      <c r="C1048">
        <v>28927395</v>
      </c>
      <c r="D1048">
        <v>28338772</v>
      </c>
      <c r="E1048">
        <v>1</v>
      </c>
      <c r="F1048">
        <v>1</v>
      </c>
      <c r="G1048">
        <v>1</v>
      </c>
      <c r="H1048">
        <v>2</v>
      </c>
      <c r="I1048" t="s">
        <v>661</v>
      </c>
      <c r="J1048" t="s">
        <v>662</v>
      </c>
      <c r="K1048" t="s">
        <v>663</v>
      </c>
      <c r="L1048">
        <v>1368</v>
      </c>
      <c r="N1048">
        <v>1011</v>
      </c>
      <c r="O1048" t="s">
        <v>366</v>
      </c>
      <c r="P1048" t="s">
        <v>366</v>
      </c>
      <c r="Q1048">
        <v>1</v>
      </c>
      <c r="W1048">
        <v>0</v>
      </c>
      <c r="X1048">
        <v>102642092</v>
      </c>
      <c r="Y1048">
        <v>0.12</v>
      </c>
      <c r="AA1048">
        <v>0</v>
      </c>
      <c r="AB1048">
        <v>142.13999999999999</v>
      </c>
      <c r="AC1048">
        <v>219.75</v>
      </c>
      <c r="AD1048">
        <v>0</v>
      </c>
      <c r="AE1048">
        <v>0</v>
      </c>
      <c r="AF1048">
        <v>18.46</v>
      </c>
      <c r="AG1048">
        <v>11.84</v>
      </c>
      <c r="AH1048">
        <v>0</v>
      </c>
      <c r="AI1048">
        <v>1</v>
      </c>
      <c r="AJ1048">
        <v>7.7</v>
      </c>
      <c r="AK1048">
        <v>18.559999999999999</v>
      </c>
      <c r="AL1048">
        <v>1</v>
      </c>
      <c r="AN1048">
        <v>0</v>
      </c>
      <c r="AO1048">
        <v>1</v>
      </c>
      <c r="AP1048">
        <v>1</v>
      </c>
      <c r="AQ1048">
        <v>0</v>
      </c>
      <c r="AR1048">
        <v>0</v>
      </c>
      <c r="AS1048" t="s">
        <v>719</v>
      </c>
      <c r="AT1048">
        <v>0.08</v>
      </c>
      <c r="AU1048" t="s">
        <v>140</v>
      </c>
      <c r="AV1048">
        <v>0</v>
      </c>
      <c r="AW1048">
        <v>2</v>
      </c>
      <c r="AX1048">
        <v>28927405</v>
      </c>
      <c r="AY1048">
        <v>1</v>
      </c>
      <c r="AZ1048">
        <v>0</v>
      </c>
      <c r="BA1048">
        <v>1075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0</v>
      </c>
      <c r="BI1048">
        <v>0</v>
      </c>
      <c r="BJ1048">
        <v>0</v>
      </c>
      <c r="BK1048">
        <v>0</v>
      </c>
      <c r="BL1048">
        <v>0</v>
      </c>
      <c r="BM1048">
        <v>0</v>
      </c>
      <c r="BN1048">
        <v>0</v>
      </c>
      <c r="BO1048">
        <v>0</v>
      </c>
      <c r="BP1048">
        <v>0</v>
      </c>
      <c r="BQ1048">
        <v>0</v>
      </c>
      <c r="BR1048">
        <v>0</v>
      </c>
      <c r="BS1048">
        <v>0</v>
      </c>
      <c r="BT1048">
        <v>0</v>
      </c>
      <c r="BU1048">
        <v>0</v>
      </c>
      <c r="BV1048">
        <v>0</v>
      </c>
      <c r="BW1048">
        <v>0</v>
      </c>
      <c r="CX1048">
        <f>Y1048*Source!I229</f>
        <v>0.18</v>
      </c>
      <c r="CY1048">
        <f t="shared" si="237"/>
        <v>142.13999999999999</v>
      </c>
      <c r="CZ1048">
        <f t="shared" si="238"/>
        <v>18.46</v>
      </c>
      <c r="DA1048">
        <f t="shared" si="239"/>
        <v>7.7</v>
      </c>
      <c r="DB1048">
        <v>0</v>
      </c>
    </row>
    <row r="1049" spans="1:106" x14ac:dyDescent="0.2">
      <c r="A1049">
        <f>ROW(Source!A229)</f>
        <v>229</v>
      </c>
      <c r="B1049">
        <v>28925308</v>
      </c>
      <c r="C1049">
        <v>28927395</v>
      </c>
      <c r="D1049">
        <v>28253181</v>
      </c>
      <c r="E1049">
        <v>1</v>
      </c>
      <c r="F1049">
        <v>1</v>
      </c>
      <c r="G1049">
        <v>1</v>
      </c>
      <c r="H1049">
        <v>3</v>
      </c>
      <c r="I1049" t="s">
        <v>404</v>
      </c>
      <c r="J1049" t="s">
        <v>405</v>
      </c>
      <c r="K1049" t="s">
        <v>406</v>
      </c>
      <c r="L1049">
        <v>1339</v>
      </c>
      <c r="N1049">
        <v>1007</v>
      </c>
      <c r="O1049" t="s">
        <v>742</v>
      </c>
      <c r="P1049" t="s">
        <v>742</v>
      </c>
      <c r="Q1049">
        <v>1</v>
      </c>
      <c r="W1049">
        <v>0</v>
      </c>
      <c r="X1049">
        <v>82350058</v>
      </c>
      <c r="Y1049">
        <v>3.4000000000000002E-2</v>
      </c>
      <c r="AA1049">
        <v>12.71</v>
      </c>
      <c r="AB1049">
        <v>0</v>
      </c>
      <c r="AC1049">
        <v>0</v>
      </c>
      <c r="AD1049">
        <v>0</v>
      </c>
      <c r="AE1049">
        <v>2.44</v>
      </c>
      <c r="AF1049">
        <v>0</v>
      </c>
      <c r="AG1049">
        <v>0</v>
      </c>
      <c r="AH1049">
        <v>0</v>
      </c>
      <c r="AI1049">
        <v>5.21</v>
      </c>
      <c r="AJ1049">
        <v>1</v>
      </c>
      <c r="AK1049">
        <v>1</v>
      </c>
      <c r="AL1049">
        <v>1</v>
      </c>
      <c r="AN1049">
        <v>0</v>
      </c>
      <c r="AO1049">
        <v>1</v>
      </c>
      <c r="AP1049">
        <v>0</v>
      </c>
      <c r="AQ1049">
        <v>0</v>
      </c>
      <c r="AR1049">
        <v>0</v>
      </c>
      <c r="AS1049" t="s">
        <v>719</v>
      </c>
      <c r="AT1049">
        <v>3.4000000000000002E-2</v>
      </c>
      <c r="AU1049" t="s">
        <v>719</v>
      </c>
      <c r="AV1049">
        <v>0</v>
      </c>
      <c r="AW1049">
        <v>2</v>
      </c>
      <c r="AX1049">
        <v>28927406</v>
      </c>
      <c r="AY1049">
        <v>1</v>
      </c>
      <c r="AZ1049">
        <v>0</v>
      </c>
      <c r="BA1049">
        <v>1076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0</v>
      </c>
      <c r="BI1049">
        <v>0</v>
      </c>
      <c r="BJ1049">
        <v>0</v>
      </c>
      <c r="BK1049">
        <v>0</v>
      </c>
      <c r="BL1049">
        <v>0</v>
      </c>
      <c r="BM1049">
        <v>0</v>
      </c>
      <c r="BN1049">
        <v>0</v>
      </c>
      <c r="BO1049">
        <v>0</v>
      </c>
      <c r="BP1049">
        <v>0</v>
      </c>
      <c r="BQ1049">
        <v>0</v>
      </c>
      <c r="BR1049">
        <v>0</v>
      </c>
      <c r="BS1049">
        <v>0</v>
      </c>
      <c r="BT1049">
        <v>0</v>
      </c>
      <c r="BU1049">
        <v>0</v>
      </c>
      <c r="BV1049">
        <v>0</v>
      </c>
      <c r="BW1049">
        <v>0</v>
      </c>
      <c r="CX1049">
        <f>Y1049*Source!I229</f>
        <v>5.1000000000000004E-2</v>
      </c>
      <c r="CY1049">
        <f>AA1049</f>
        <v>12.71</v>
      </c>
      <c r="CZ1049">
        <f>AE1049</f>
        <v>2.44</v>
      </c>
      <c r="DA1049">
        <f>AI1049</f>
        <v>5.21</v>
      </c>
      <c r="DB1049">
        <v>0</v>
      </c>
    </row>
    <row r="1050" spans="1:106" x14ac:dyDescent="0.2">
      <c r="A1050">
        <f>ROW(Source!A229)</f>
        <v>229</v>
      </c>
      <c r="B1050">
        <v>28925308</v>
      </c>
      <c r="C1050">
        <v>28927395</v>
      </c>
      <c r="D1050">
        <v>28297139</v>
      </c>
      <c r="E1050">
        <v>1</v>
      </c>
      <c r="F1050">
        <v>1</v>
      </c>
      <c r="G1050">
        <v>1</v>
      </c>
      <c r="H1050">
        <v>3</v>
      </c>
      <c r="I1050" t="s">
        <v>664</v>
      </c>
      <c r="J1050" t="s">
        <v>665</v>
      </c>
      <c r="K1050" t="s">
        <v>666</v>
      </c>
      <c r="L1050">
        <v>1348</v>
      </c>
      <c r="N1050">
        <v>1009</v>
      </c>
      <c r="O1050" t="s">
        <v>61</v>
      </c>
      <c r="P1050" t="s">
        <v>61</v>
      </c>
      <c r="Q1050">
        <v>1000</v>
      </c>
      <c r="W1050">
        <v>0</v>
      </c>
      <c r="X1050">
        <v>-468305079</v>
      </c>
      <c r="Y1050">
        <v>0.11</v>
      </c>
      <c r="AA1050">
        <v>3836.07</v>
      </c>
      <c r="AB1050">
        <v>0</v>
      </c>
      <c r="AC1050">
        <v>0</v>
      </c>
      <c r="AD1050">
        <v>0</v>
      </c>
      <c r="AE1050">
        <v>736.29</v>
      </c>
      <c r="AF1050">
        <v>0</v>
      </c>
      <c r="AG1050">
        <v>0</v>
      </c>
      <c r="AH1050">
        <v>0</v>
      </c>
      <c r="AI1050">
        <v>5.21</v>
      </c>
      <c r="AJ1050">
        <v>1</v>
      </c>
      <c r="AK1050">
        <v>1</v>
      </c>
      <c r="AL1050">
        <v>1</v>
      </c>
      <c r="AN1050">
        <v>0</v>
      </c>
      <c r="AO1050">
        <v>1</v>
      </c>
      <c r="AP1050">
        <v>0</v>
      </c>
      <c r="AQ1050">
        <v>0</v>
      </c>
      <c r="AR1050">
        <v>0</v>
      </c>
      <c r="AS1050" t="s">
        <v>719</v>
      </c>
      <c r="AT1050">
        <v>0.11</v>
      </c>
      <c r="AU1050" t="s">
        <v>719</v>
      </c>
      <c r="AV1050">
        <v>0</v>
      </c>
      <c r="AW1050">
        <v>2</v>
      </c>
      <c r="AX1050">
        <v>28927408</v>
      </c>
      <c r="AY1050">
        <v>1</v>
      </c>
      <c r="AZ1050">
        <v>0</v>
      </c>
      <c r="BA1050">
        <v>1078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0</v>
      </c>
      <c r="BI1050">
        <v>0</v>
      </c>
      <c r="BJ1050">
        <v>0</v>
      </c>
      <c r="BK1050">
        <v>0</v>
      </c>
      <c r="BL1050">
        <v>0</v>
      </c>
      <c r="BM1050">
        <v>0</v>
      </c>
      <c r="BN1050">
        <v>0</v>
      </c>
      <c r="BO1050">
        <v>0</v>
      </c>
      <c r="BP1050">
        <v>0</v>
      </c>
      <c r="BQ1050">
        <v>0</v>
      </c>
      <c r="BR1050">
        <v>0</v>
      </c>
      <c r="BS1050">
        <v>0</v>
      </c>
      <c r="BT1050">
        <v>0</v>
      </c>
      <c r="BU1050">
        <v>0</v>
      </c>
      <c r="BV1050">
        <v>0</v>
      </c>
      <c r="BW1050">
        <v>0</v>
      </c>
      <c r="CX1050">
        <f>Y1050*Source!I229</f>
        <v>0.16500000000000001</v>
      </c>
      <c r="CY1050">
        <f>AA1050</f>
        <v>3836.07</v>
      </c>
      <c r="CZ1050">
        <f>AE1050</f>
        <v>736.29</v>
      </c>
      <c r="DA1050">
        <f>AI1050</f>
        <v>5.21</v>
      </c>
      <c r="DB1050">
        <v>0</v>
      </c>
    </row>
    <row r="1051" spans="1:106" x14ac:dyDescent="0.2">
      <c r="A1051">
        <f>ROW(Source!A232)</f>
        <v>232</v>
      </c>
      <c r="B1051">
        <v>28925307</v>
      </c>
      <c r="C1051">
        <v>28927418</v>
      </c>
      <c r="D1051">
        <v>28427647</v>
      </c>
      <c r="E1051">
        <v>1</v>
      </c>
      <c r="F1051">
        <v>1</v>
      </c>
      <c r="G1051">
        <v>1</v>
      </c>
      <c r="H1051">
        <v>1</v>
      </c>
      <c r="I1051" t="s">
        <v>667</v>
      </c>
      <c r="J1051" t="s">
        <v>719</v>
      </c>
      <c r="K1051" t="s">
        <v>668</v>
      </c>
      <c r="L1051">
        <v>1191</v>
      </c>
      <c r="N1051">
        <v>1013</v>
      </c>
      <c r="O1051" t="s">
        <v>360</v>
      </c>
      <c r="P1051" t="s">
        <v>360</v>
      </c>
      <c r="Q1051">
        <v>1</v>
      </c>
      <c r="W1051">
        <v>0</v>
      </c>
      <c r="X1051">
        <v>-1108122096</v>
      </c>
      <c r="Y1051">
        <v>29.642399999999999</v>
      </c>
      <c r="AA1051">
        <v>0</v>
      </c>
      <c r="AB1051">
        <v>0</v>
      </c>
      <c r="AC1051">
        <v>0</v>
      </c>
      <c r="AD1051">
        <v>10.07</v>
      </c>
      <c r="AE1051">
        <v>0</v>
      </c>
      <c r="AF1051">
        <v>0</v>
      </c>
      <c r="AG1051">
        <v>0</v>
      </c>
      <c r="AH1051">
        <v>10.07</v>
      </c>
      <c r="AI1051">
        <v>1</v>
      </c>
      <c r="AJ1051">
        <v>1</v>
      </c>
      <c r="AK1051">
        <v>1</v>
      </c>
      <c r="AL1051">
        <v>1</v>
      </c>
      <c r="AN1051">
        <v>0</v>
      </c>
      <c r="AO1051">
        <v>1</v>
      </c>
      <c r="AP1051">
        <v>1</v>
      </c>
      <c r="AQ1051">
        <v>0</v>
      </c>
      <c r="AR1051">
        <v>0</v>
      </c>
      <c r="AS1051" t="s">
        <v>719</v>
      </c>
      <c r="AT1051">
        <v>21.48</v>
      </c>
      <c r="AU1051" t="s">
        <v>141</v>
      </c>
      <c r="AV1051">
        <v>1</v>
      </c>
      <c r="AW1051">
        <v>2</v>
      </c>
      <c r="AX1051">
        <v>28927419</v>
      </c>
      <c r="AY1051">
        <v>1</v>
      </c>
      <c r="AZ1051">
        <v>0</v>
      </c>
      <c r="BA1051">
        <v>1079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0</v>
      </c>
      <c r="BI1051">
        <v>0</v>
      </c>
      <c r="BJ1051">
        <v>0</v>
      </c>
      <c r="BK1051">
        <v>0</v>
      </c>
      <c r="BL1051">
        <v>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0</v>
      </c>
      <c r="BU1051">
        <v>0</v>
      </c>
      <c r="BV1051">
        <v>0</v>
      </c>
      <c r="BW1051">
        <v>0</v>
      </c>
      <c r="CX1051">
        <f>Y1051*Source!I232</f>
        <v>74.105999999999995</v>
      </c>
      <c r="CY1051">
        <f>AD1051</f>
        <v>10.07</v>
      </c>
      <c r="CZ1051">
        <f>AH1051</f>
        <v>10.07</v>
      </c>
      <c r="DA1051">
        <f>AL1051</f>
        <v>1</v>
      </c>
      <c r="DB1051">
        <v>0</v>
      </c>
    </row>
    <row r="1052" spans="1:106" x14ac:dyDescent="0.2">
      <c r="A1052">
        <f>ROW(Source!A232)</f>
        <v>232</v>
      </c>
      <c r="B1052">
        <v>28925307</v>
      </c>
      <c r="C1052">
        <v>28927418</v>
      </c>
      <c r="D1052">
        <v>28419515</v>
      </c>
      <c r="E1052">
        <v>1</v>
      </c>
      <c r="F1052">
        <v>1</v>
      </c>
      <c r="G1052">
        <v>1</v>
      </c>
      <c r="H1052">
        <v>1</v>
      </c>
      <c r="I1052" t="s">
        <v>361</v>
      </c>
      <c r="J1052" t="s">
        <v>719</v>
      </c>
      <c r="K1052" t="s">
        <v>362</v>
      </c>
      <c r="L1052">
        <v>1191</v>
      </c>
      <c r="N1052">
        <v>1013</v>
      </c>
      <c r="O1052" t="s">
        <v>360</v>
      </c>
      <c r="P1052" t="s">
        <v>360</v>
      </c>
      <c r="Q1052">
        <v>1</v>
      </c>
      <c r="W1052">
        <v>0</v>
      </c>
      <c r="X1052">
        <v>-383101862</v>
      </c>
      <c r="Y1052">
        <v>5.32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1</v>
      </c>
      <c r="AJ1052">
        <v>1</v>
      </c>
      <c r="AK1052">
        <v>1</v>
      </c>
      <c r="AL1052">
        <v>1</v>
      </c>
      <c r="AN1052">
        <v>0</v>
      </c>
      <c r="AO1052">
        <v>1</v>
      </c>
      <c r="AP1052">
        <v>0</v>
      </c>
      <c r="AQ1052">
        <v>0</v>
      </c>
      <c r="AR1052">
        <v>0</v>
      </c>
      <c r="AS1052" t="s">
        <v>719</v>
      </c>
      <c r="AT1052">
        <v>5.32</v>
      </c>
      <c r="AU1052" t="s">
        <v>719</v>
      </c>
      <c r="AV1052">
        <v>2</v>
      </c>
      <c r="AW1052">
        <v>2</v>
      </c>
      <c r="AX1052">
        <v>28927420</v>
      </c>
      <c r="AY1052">
        <v>1</v>
      </c>
      <c r="AZ1052">
        <v>2048</v>
      </c>
      <c r="BA1052">
        <v>1080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0</v>
      </c>
      <c r="BI1052">
        <v>0</v>
      </c>
      <c r="BJ1052">
        <v>0</v>
      </c>
      <c r="BK1052">
        <v>0</v>
      </c>
      <c r="BL1052">
        <v>0</v>
      </c>
      <c r="BM1052">
        <v>0</v>
      </c>
      <c r="BN1052">
        <v>0</v>
      </c>
      <c r="BO1052">
        <v>0</v>
      </c>
      <c r="BP1052">
        <v>0</v>
      </c>
      <c r="BQ1052">
        <v>0</v>
      </c>
      <c r="BR1052">
        <v>0</v>
      </c>
      <c r="BS1052">
        <v>0</v>
      </c>
      <c r="BT1052">
        <v>0</v>
      </c>
      <c r="BU1052">
        <v>0</v>
      </c>
      <c r="BV1052">
        <v>0</v>
      </c>
      <c r="BW1052">
        <v>0</v>
      </c>
      <c r="CX1052">
        <f>Y1052*Source!I232</f>
        <v>13.3</v>
      </c>
      <c r="CY1052">
        <f>AD1052</f>
        <v>0</v>
      </c>
      <c r="CZ1052">
        <f>AH1052</f>
        <v>0</v>
      </c>
      <c r="DA1052">
        <f>AL1052</f>
        <v>1</v>
      </c>
      <c r="DB1052">
        <v>0</v>
      </c>
    </row>
    <row r="1053" spans="1:106" x14ac:dyDescent="0.2">
      <c r="A1053">
        <f>ROW(Source!A232)</f>
        <v>232</v>
      </c>
      <c r="B1053">
        <v>28925307</v>
      </c>
      <c r="C1053">
        <v>28927418</v>
      </c>
      <c r="D1053">
        <v>28336629</v>
      </c>
      <c r="E1053">
        <v>1</v>
      </c>
      <c r="F1053">
        <v>1</v>
      </c>
      <c r="G1053">
        <v>1</v>
      </c>
      <c r="H1053">
        <v>2</v>
      </c>
      <c r="I1053" t="s">
        <v>655</v>
      </c>
      <c r="J1053" t="s">
        <v>656</v>
      </c>
      <c r="K1053" t="s">
        <v>657</v>
      </c>
      <c r="L1053">
        <v>1368</v>
      </c>
      <c r="N1053">
        <v>1011</v>
      </c>
      <c r="O1053" t="s">
        <v>366</v>
      </c>
      <c r="P1053" t="s">
        <v>366</v>
      </c>
      <c r="Q1053">
        <v>1</v>
      </c>
      <c r="W1053">
        <v>0</v>
      </c>
      <c r="X1053">
        <v>1431460504</v>
      </c>
      <c r="Y1053">
        <v>0.72</v>
      </c>
      <c r="AA1053">
        <v>0</v>
      </c>
      <c r="AB1053">
        <v>42.06</v>
      </c>
      <c r="AC1053">
        <v>10.130000000000001</v>
      </c>
      <c r="AD1053">
        <v>0</v>
      </c>
      <c r="AE1053">
        <v>0</v>
      </c>
      <c r="AF1053">
        <v>42.06</v>
      </c>
      <c r="AG1053">
        <v>10.130000000000001</v>
      </c>
      <c r="AH1053">
        <v>0</v>
      </c>
      <c r="AI1053">
        <v>1</v>
      </c>
      <c r="AJ1053">
        <v>1</v>
      </c>
      <c r="AK1053">
        <v>1</v>
      </c>
      <c r="AL1053">
        <v>1</v>
      </c>
      <c r="AN1053">
        <v>0</v>
      </c>
      <c r="AO1053">
        <v>1</v>
      </c>
      <c r="AP1053">
        <v>1</v>
      </c>
      <c r="AQ1053">
        <v>0</v>
      </c>
      <c r="AR1053">
        <v>0</v>
      </c>
      <c r="AS1053" t="s">
        <v>719</v>
      </c>
      <c r="AT1053">
        <v>0.48</v>
      </c>
      <c r="AU1053" t="s">
        <v>140</v>
      </c>
      <c r="AV1053">
        <v>0</v>
      </c>
      <c r="AW1053">
        <v>2</v>
      </c>
      <c r="AX1053">
        <v>28927421</v>
      </c>
      <c r="AY1053">
        <v>1</v>
      </c>
      <c r="AZ1053">
        <v>0</v>
      </c>
      <c r="BA1053">
        <v>1081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0</v>
      </c>
      <c r="BI1053">
        <v>0</v>
      </c>
      <c r="BJ1053">
        <v>0</v>
      </c>
      <c r="BK1053">
        <v>0</v>
      </c>
      <c r="BL1053">
        <v>0</v>
      </c>
      <c r="BM1053">
        <v>0</v>
      </c>
      <c r="BN1053">
        <v>0</v>
      </c>
      <c r="BO1053">
        <v>0</v>
      </c>
      <c r="BP1053">
        <v>0</v>
      </c>
      <c r="BQ1053">
        <v>0</v>
      </c>
      <c r="BR1053">
        <v>0</v>
      </c>
      <c r="BS1053">
        <v>0</v>
      </c>
      <c r="BT1053">
        <v>0</v>
      </c>
      <c r="BU1053">
        <v>0</v>
      </c>
      <c r="BV1053">
        <v>0</v>
      </c>
      <c r="BW1053">
        <v>0</v>
      </c>
      <c r="CX1053">
        <f>Y1053*Source!I232</f>
        <v>1.7999999999999998</v>
      </c>
      <c r="CY1053">
        <f t="shared" ref="CY1053:CY1060" si="240">AB1053</f>
        <v>42.06</v>
      </c>
      <c r="CZ1053">
        <f t="shared" ref="CZ1053:CZ1060" si="241">AF1053</f>
        <v>42.06</v>
      </c>
      <c r="DA1053">
        <f t="shared" ref="DA1053:DA1060" si="242">AJ1053</f>
        <v>1</v>
      </c>
      <c r="DB1053">
        <v>0</v>
      </c>
    </row>
    <row r="1054" spans="1:106" x14ac:dyDescent="0.2">
      <c r="A1054">
        <f>ROW(Source!A232)</f>
        <v>232</v>
      </c>
      <c r="B1054">
        <v>28925307</v>
      </c>
      <c r="C1054">
        <v>28927418</v>
      </c>
      <c r="D1054">
        <v>28336819</v>
      </c>
      <c r="E1054">
        <v>1</v>
      </c>
      <c r="F1054">
        <v>1</v>
      </c>
      <c r="G1054">
        <v>1</v>
      </c>
      <c r="H1054">
        <v>2</v>
      </c>
      <c r="I1054" t="s">
        <v>363</v>
      </c>
      <c r="J1054" t="s">
        <v>364</v>
      </c>
      <c r="K1054" t="s">
        <v>365</v>
      </c>
      <c r="L1054">
        <v>1368</v>
      </c>
      <c r="N1054">
        <v>1011</v>
      </c>
      <c r="O1054" t="s">
        <v>366</v>
      </c>
      <c r="P1054" t="s">
        <v>366</v>
      </c>
      <c r="Q1054">
        <v>1</v>
      </c>
      <c r="W1054">
        <v>0</v>
      </c>
      <c r="X1054">
        <v>1884583504</v>
      </c>
      <c r="Y1054">
        <v>3.27</v>
      </c>
      <c r="AA1054">
        <v>0</v>
      </c>
      <c r="AB1054">
        <v>66.16</v>
      </c>
      <c r="AC1054">
        <v>8.82</v>
      </c>
      <c r="AD1054">
        <v>0</v>
      </c>
      <c r="AE1054">
        <v>0</v>
      </c>
      <c r="AF1054">
        <v>66.16</v>
      </c>
      <c r="AG1054">
        <v>8.82</v>
      </c>
      <c r="AH1054">
        <v>0</v>
      </c>
      <c r="AI1054">
        <v>1</v>
      </c>
      <c r="AJ1054">
        <v>1</v>
      </c>
      <c r="AK1054">
        <v>1</v>
      </c>
      <c r="AL1054">
        <v>1</v>
      </c>
      <c r="AN1054">
        <v>0</v>
      </c>
      <c r="AO1054">
        <v>1</v>
      </c>
      <c r="AP1054">
        <v>1</v>
      </c>
      <c r="AQ1054">
        <v>0</v>
      </c>
      <c r="AR1054">
        <v>0</v>
      </c>
      <c r="AS1054" t="s">
        <v>719</v>
      </c>
      <c r="AT1054">
        <v>2.1800000000000002</v>
      </c>
      <c r="AU1054" t="s">
        <v>140</v>
      </c>
      <c r="AV1054">
        <v>0</v>
      </c>
      <c r="AW1054">
        <v>2</v>
      </c>
      <c r="AX1054">
        <v>28927422</v>
      </c>
      <c r="AY1054">
        <v>1</v>
      </c>
      <c r="AZ1054">
        <v>0</v>
      </c>
      <c r="BA1054">
        <v>1082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0</v>
      </c>
      <c r="BI1054">
        <v>0</v>
      </c>
      <c r="BJ1054">
        <v>0</v>
      </c>
      <c r="BK1054">
        <v>0</v>
      </c>
      <c r="BL1054">
        <v>0</v>
      </c>
      <c r="BM1054">
        <v>0</v>
      </c>
      <c r="BN1054">
        <v>0</v>
      </c>
      <c r="BO1054">
        <v>0</v>
      </c>
      <c r="BP1054">
        <v>0</v>
      </c>
      <c r="BQ1054">
        <v>0</v>
      </c>
      <c r="BR1054">
        <v>0</v>
      </c>
      <c r="BS1054">
        <v>0</v>
      </c>
      <c r="BT1054">
        <v>0</v>
      </c>
      <c r="BU1054">
        <v>0</v>
      </c>
      <c r="BV1054">
        <v>0</v>
      </c>
      <c r="BW1054">
        <v>0</v>
      </c>
      <c r="CX1054">
        <f>Y1054*Source!I232</f>
        <v>8.1750000000000007</v>
      </c>
      <c r="CY1054">
        <f t="shared" si="240"/>
        <v>66.16</v>
      </c>
      <c r="CZ1054">
        <f t="shared" si="241"/>
        <v>66.16</v>
      </c>
      <c r="DA1054">
        <f t="shared" si="242"/>
        <v>1</v>
      </c>
      <c r="DB1054">
        <v>0</v>
      </c>
    </row>
    <row r="1055" spans="1:106" x14ac:dyDescent="0.2">
      <c r="A1055">
        <f>ROW(Source!A232)</f>
        <v>232</v>
      </c>
      <c r="B1055">
        <v>28925307</v>
      </c>
      <c r="C1055">
        <v>28927418</v>
      </c>
      <c r="D1055">
        <v>28336884</v>
      </c>
      <c r="E1055">
        <v>1</v>
      </c>
      <c r="F1055">
        <v>1</v>
      </c>
      <c r="G1055">
        <v>1</v>
      </c>
      <c r="H1055">
        <v>2</v>
      </c>
      <c r="I1055" t="s">
        <v>375</v>
      </c>
      <c r="J1055" t="s">
        <v>376</v>
      </c>
      <c r="K1055" t="s">
        <v>377</v>
      </c>
      <c r="L1055">
        <v>1368</v>
      </c>
      <c r="N1055">
        <v>1011</v>
      </c>
      <c r="O1055" t="s">
        <v>366</v>
      </c>
      <c r="P1055" t="s">
        <v>366</v>
      </c>
      <c r="Q1055">
        <v>1</v>
      </c>
      <c r="W1055">
        <v>0</v>
      </c>
      <c r="X1055">
        <v>-1700234874</v>
      </c>
      <c r="Y1055">
        <v>0.315</v>
      </c>
      <c r="AA1055">
        <v>0</v>
      </c>
      <c r="AB1055">
        <v>93.73</v>
      </c>
      <c r="AC1055">
        <v>8.82</v>
      </c>
      <c r="AD1055">
        <v>0</v>
      </c>
      <c r="AE1055">
        <v>0</v>
      </c>
      <c r="AF1055">
        <v>93.73</v>
      </c>
      <c r="AG1055">
        <v>8.82</v>
      </c>
      <c r="AH1055">
        <v>0</v>
      </c>
      <c r="AI1055">
        <v>1</v>
      </c>
      <c r="AJ1055">
        <v>1</v>
      </c>
      <c r="AK1055">
        <v>1</v>
      </c>
      <c r="AL1055">
        <v>1</v>
      </c>
      <c r="AN1055">
        <v>0</v>
      </c>
      <c r="AO1055">
        <v>1</v>
      </c>
      <c r="AP1055">
        <v>1</v>
      </c>
      <c r="AQ1055">
        <v>0</v>
      </c>
      <c r="AR1055">
        <v>0</v>
      </c>
      <c r="AS1055" t="s">
        <v>719</v>
      </c>
      <c r="AT1055">
        <v>0.21</v>
      </c>
      <c r="AU1055" t="s">
        <v>140</v>
      </c>
      <c r="AV1055">
        <v>0</v>
      </c>
      <c r="AW1055">
        <v>2</v>
      </c>
      <c r="AX1055">
        <v>28927423</v>
      </c>
      <c r="AY1055">
        <v>1</v>
      </c>
      <c r="AZ1055">
        <v>0</v>
      </c>
      <c r="BA1055">
        <v>1083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0</v>
      </c>
      <c r="BI1055">
        <v>0</v>
      </c>
      <c r="BJ1055">
        <v>0</v>
      </c>
      <c r="BK1055">
        <v>0</v>
      </c>
      <c r="BL1055">
        <v>0</v>
      </c>
      <c r="BM1055">
        <v>0</v>
      </c>
      <c r="BN1055">
        <v>0</v>
      </c>
      <c r="BO1055">
        <v>0</v>
      </c>
      <c r="BP1055">
        <v>0</v>
      </c>
      <c r="BQ1055">
        <v>0</v>
      </c>
      <c r="BR1055">
        <v>0</v>
      </c>
      <c r="BS1055">
        <v>0</v>
      </c>
      <c r="BT1055">
        <v>0</v>
      </c>
      <c r="BU1055">
        <v>0</v>
      </c>
      <c r="BV1055">
        <v>0</v>
      </c>
      <c r="BW1055">
        <v>0</v>
      </c>
      <c r="CX1055">
        <f>Y1055*Source!I232</f>
        <v>0.78749999999999998</v>
      </c>
      <c r="CY1055">
        <f t="shared" si="240"/>
        <v>93.73</v>
      </c>
      <c r="CZ1055">
        <f t="shared" si="241"/>
        <v>93.73</v>
      </c>
      <c r="DA1055">
        <f t="shared" si="242"/>
        <v>1</v>
      </c>
      <c r="DB1055">
        <v>0</v>
      </c>
    </row>
    <row r="1056" spans="1:106" x14ac:dyDescent="0.2">
      <c r="A1056">
        <f>ROW(Source!A232)</f>
        <v>232</v>
      </c>
      <c r="B1056">
        <v>28925307</v>
      </c>
      <c r="C1056">
        <v>28927418</v>
      </c>
      <c r="D1056">
        <v>28336931</v>
      </c>
      <c r="E1056">
        <v>1</v>
      </c>
      <c r="F1056">
        <v>1</v>
      </c>
      <c r="G1056">
        <v>1</v>
      </c>
      <c r="H1056">
        <v>2</v>
      </c>
      <c r="I1056" t="s">
        <v>378</v>
      </c>
      <c r="J1056" t="s">
        <v>379</v>
      </c>
      <c r="K1056" t="s">
        <v>380</v>
      </c>
      <c r="L1056">
        <v>1368</v>
      </c>
      <c r="N1056">
        <v>1011</v>
      </c>
      <c r="O1056" t="s">
        <v>366</v>
      </c>
      <c r="P1056" t="s">
        <v>366</v>
      </c>
      <c r="Q1056">
        <v>1</v>
      </c>
      <c r="W1056">
        <v>0</v>
      </c>
      <c r="X1056">
        <v>-271470403</v>
      </c>
      <c r="Y1056">
        <v>0.315</v>
      </c>
      <c r="AA1056">
        <v>0</v>
      </c>
      <c r="AB1056">
        <v>91.79</v>
      </c>
      <c r="AC1056">
        <v>11.84</v>
      </c>
      <c r="AD1056">
        <v>0</v>
      </c>
      <c r="AE1056">
        <v>0</v>
      </c>
      <c r="AF1056">
        <v>91.79</v>
      </c>
      <c r="AG1056">
        <v>11.84</v>
      </c>
      <c r="AH1056">
        <v>0</v>
      </c>
      <c r="AI1056">
        <v>1</v>
      </c>
      <c r="AJ1056">
        <v>1</v>
      </c>
      <c r="AK1056">
        <v>1</v>
      </c>
      <c r="AL1056">
        <v>1</v>
      </c>
      <c r="AN1056">
        <v>0</v>
      </c>
      <c r="AO1056">
        <v>1</v>
      </c>
      <c r="AP1056">
        <v>1</v>
      </c>
      <c r="AQ1056">
        <v>0</v>
      </c>
      <c r="AR1056">
        <v>0</v>
      </c>
      <c r="AS1056" t="s">
        <v>719</v>
      </c>
      <c r="AT1056">
        <v>0.21</v>
      </c>
      <c r="AU1056" t="s">
        <v>140</v>
      </c>
      <c r="AV1056">
        <v>0</v>
      </c>
      <c r="AW1056">
        <v>2</v>
      </c>
      <c r="AX1056">
        <v>28927424</v>
      </c>
      <c r="AY1056">
        <v>1</v>
      </c>
      <c r="AZ1056">
        <v>0</v>
      </c>
      <c r="BA1056">
        <v>1084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0</v>
      </c>
      <c r="BI1056">
        <v>0</v>
      </c>
      <c r="BJ1056">
        <v>0</v>
      </c>
      <c r="BK1056">
        <v>0</v>
      </c>
      <c r="BL1056">
        <v>0</v>
      </c>
      <c r="BM1056">
        <v>0</v>
      </c>
      <c r="BN1056">
        <v>0</v>
      </c>
      <c r="BO1056">
        <v>0</v>
      </c>
      <c r="BP1056">
        <v>0</v>
      </c>
      <c r="BQ1056">
        <v>0</v>
      </c>
      <c r="BR1056">
        <v>0</v>
      </c>
      <c r="BS1056">
        <v>0</v>
      </c>
      <c r="BT1056">
        <v>0</v>
      </c>
      <c r="BU1056">
        <v>0</v>
      </c>
      <c r="BV1056">
        <v>0</v>
      </c>
      <c r="BW1056">
        <v>0</v>
      </c>
      <c r="CX1056">
        <f>Y1056*Source!I232</f>
        <v>0.78749999999999998</v>
      </c>
      <c r="CY1056">
        <f t="shared" si="240"/>
        <v>91.79</v>
      </c>
      <c r="CZ1056">
        <f t="shared" si="241"/>
        <v>91.79</v>
      </c>
      <c r="DA1056">
        <f t="shared" si="242"/>
        <v>1</v>
      </c>
      <c r="DB1056">
        <v>0</v>
      </c>
    </row>
    <row r="1057" spans="1:106" x14ac:dyDescent="0.2">
      <c r="A1057">
        <f>ROW(Source!A232)</f>
        <v>232</v>
      </c>
      <c r="B1057">
        <v>28925307</v>
      </c>
      <c r="C1057">
        <v>28927418</v>
      </c>
      <c r="D1057">
        <v>28336979</v>
      </c>
      <c r="E1057">
        <v>1</v>
      </c>
      <c r="F1057">
        <v>1</v>
      </c>
      <c r="G1057">
        <v>1</v>
      </c>
      <c r="H1057">
        <v>2</v>
      </c>
      <c r="I1057" t="s">
        <v>658</v>
      </c>
      <c r="J1057" t="s">
        <v>659</v>
      </c>
      <c r="K1057" t="s">
        <v>660</v>
      </c>
      <c r="L1057">
        <v>1368</v>
      </c>
      <c r="N1057">
        <v>1011</v>
      </c>
      <c r="O1057" t="s">
        <v>366</v>
      </c>
      <c r="P1057" t="s">
        <v>366</v>
      </c>
      <c r="Q1057">
        <v>1</v>
      </c>
      <c r="W1057">
        <v>0</v>
      </c>
      <c r="X1057">
        <v>-186926218</v>
      </c>
      <c r="Y1057">
        <v>0.03</v>
      </c>
      <c r="AA1057">
        <v>0</v>
      </c>
      <c r="AB1057">
        <v>5</v>
      </c>
      <c r="AC1057">
        <v>0</v>
      </c>
      <c r="AD1057">
        <v>0</v>
      </c>
      <c r="AE1057">
        <v>0</v>
      </c>
      <c r="AF1057">
        <v>5</v>
      </c>
      <c r="AG1057">
        <v>0</v>
      </c>
      <c r="AH1057">
        <v>0</v>
      </c>
      <c r="AI1057">
        <v>1</v>
      </c>
      <c r="AJ1057">
        <v>1</v>
      </c>
      <c r="AK1057">
        <v>1</v>
      </c>
      <c r="AL1057">
        <v>1</v>
      </c>
      <c r="AN1057">
        <v>0</v>
      </c>
      <c r="AO1057">
        <v>1</v>
      </c>
      <c r="AP1057">
        <v>1</v>
      </c>
      <c r="AQ1057">
        <v>0</v>
      </c>
      <c r="AR1057">
        <v>0</v>
      </c>
      <c r="AS1057" t="s">
        <v>719</v>
      </c>
      <c r="AT1057">
        <v>0.02</v>
      </c>
      <c r="AU1057" t="s">
        <v>140</v>
      </c>
      <c r="AV1057">
        <v>0</v>
      </c>
      <c r="AW1057">
        <v>2</v>
      </c>
      <c r="AX1057">
        <v>28927425</v>
      </c>
      <c r="AY1057">
        <v>1</v>
      </c>
      <c r="AZ1057">
        <v>0</v>
      </c>
      <c r="BA1057">
        <v>1085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0</v>
      </c>
      <c r="BI1057">
        <v>0</v>
      </c>
      <c r="BJ1057">
        <v>0</v>
      </c>
      <c r="BK1057">
        <v>0</v>
      </c>
      <c r="BL1057">
        <v>0</v>
      </c>
      <c r="BM1057">
        <v>0</v>
      </c>
      <c r="BN1057">
        <v>0</v>
      </c>
      <c r="BO1057">
        <v>0</v>
      </c>
      <c r="BP1057">
        <v>0</v>
      </c>
      <c r="BQ1057">
        <v>0</v>
      </c>
      <c r="BR1057">
        <v>0</v>
      </c>
      <c r="BS1057">
        <v>0</v>
      </c>
      <c r="BT1057">
        <v>0</v>
      </c>
      <c r="BU1057">
        <v>0</v>
      </c>
      <c r="BV1057">
        <v>0</v>
      </c>
      <c r="BW1057">
        <v>0</v>
      </c>
      <c r="CX1057">
        <f>Y1057*Source!I232</f>
        <v>7.4999999999999997E-2</v>
      </c>
      <c r="CY1057">
        <f t="shared" si="240"/>
        <v>5</v>
      </c>
      <c r="CZ1057">
        <f t="shared" si="241"/>
        <v>5</v>
      </c>
      <c r="DA1057">
        <f t="shared" si="242"/>
        <v>1</v>
      </c>
      <c r="DB1057">
        <v>0</v>
      </c>
    </row>
    <row r="1058" spans="1:106" x14ac:dyDescent="0.2">
      <c r="A1058">
        <f>ROW(Source!A232)</f>
        <v>232</v>
      </c>
      <c r="B1058">
        <v>28925307</v>
      </c>
      <c r="C1058">
        <v>28927418</v>
      </c>
      <c r="D1058">
        <v>28337084</v>
      </c>
      <c r="E1058">
        <v>1</v>
      </c>
      <c r="F1058">
        <v>1</v>
      </c>
      <c r="G1058">
        <v>1</v>
      </c>
      <c r="H1058">
        <v>2</v>
      </c>
      <c r="I1058" t="s">
        <v>381</v>
      </c>
      <c r="J1058" t="s">
        <v>382</v>
      </c>
      <c r="K1058" t="s">
        <v>383</v>
      </c>
      <c r="L1058">
        <v>1368</v>
      </c>
      <c r="N1058">
        <v>1011</v>
      </c>
      <c r="O1058" t="s">
        <v>366</v>
      </c>
      <c r="P1058" t="s">
        <v>366</v>
      </c>
      <c r="Q1058">
        <v>1</v>
      </c>
      <c r="W1058">
        <v>0</v>
      </c>
      <c r="X1058">
        <v>-566827484</v>
      </c>
      <c r="Y1058">
        <v>0.24</v>
      </c>
      <c r="AA1058">
        <v>0</v>
      </c>
      <c r="AB1058">
        <v>4.1100000000000003</v>
      </c>
      <c r="AC1058">
        <v>0</v>
      </c>
      <c r="AD1058">
        <v>0</v>
      </c>
      <c r="AE1058">
        <v>0</v>
      </c>
      <c r="AF1058">
        <v>4.1100000000000003</v>
      </c>
      <c r="AG1058">
        <v>0</v>
      </c>
      <c r="AH1058">
        <v>0</v>
      </c>
      <c r="AI1058">
        <v>1</v>
      </c>
      <c r="AJ1058">
        <v>1</v>
      </c>
      <c r="AK1058">
        <v>1</v>
      </c>
      <c r="AL1058">
        <v>1</v>
      </c>
      <c r="AN1058">
        <v>0</v>
      </c>
      <c r="AO1058">
        <v>1</v>
      </c>
      <c r="AP1058">
        <v>1</v>
      </c>
      <c r="AQ1058">
        <v>0</v>
      </c>
      <c r="AR1058">
        <v>0</v>
      </c>
      <c r="AS1058" t="s">
        <v>719</v>
      </c>
      <c r="AT1058">
        <v>0.16</v>
      </c>
      <c r="AU1058" t="s">
        <v>140</v>
      </c>
      <c r="AV1058">
        <v>0</v>
      </c>
      <c r="AW1058">
        <v>2</v>
      </c>
      <c r="AX1058">
        <v>28927426</v>
      </c>
      <c r="AY1058">
        <v>1</v>
      </c>
      <c r="AZ1058">
        <v>0</v>
      </c>
      <c r="BA1058">
        <v>1086</v>
      </c>
      <c r="BB1058">
        <v>0</v>
      </c>
      <c r="BC1058">
        <v>0</v>
      </c>
      <c r="BD1058">
        <v>0</v>
      </c>
      <c r="BE1058">
        <v>0</v>
      </c>
      <c r="BF1058">
        <v>0</v>
      </c>
      <c r="BG1058">
        <v>0</v>
      </c>
      <c r="BH1058">
        <v>0</v>
      </c>
      <c r="BI1058">
        <v>0</v>
      </c>
      <c r="BJ1058">
        <v>0</v>
      </c>
      <c r="BK1058">
        <v>0</v>
      </c>
      <c r="BL1058">
        <v>0</v>
      </c>
      <c r="BM1058">
        <v>0</v>
      </c>
      <c r="BN1058">
        <v>0</v>
      </c>
      <c r="BO1058">
        <v>0</v>
      </c>
      <c r="BP1058">
        <v>0</v>
      </c>
      <c r="BQ1058">
        <v>0</v>
      </c>
      <c r="BR1058">
        <v>0</v>
      </c>
      <c r="BS1058">
        <v>0</v>
      </c>
      <c r="BT1058">
        <v>0</v>
      </c>
      <c r="BU1058">
        <v>0</v>
      </c>
      <c r="BV1058">
        <v>0</v>
      </c>
      <c r="BW1058">
        <v>0</v>
      </c>
      <c r="CX1058">
        <f>Y1058*Source!I232</f>
        <v>0.6</v>
      </c>
      <c r="CY1058">
        <f t="shared" si="240"/>
        <v>4.1100000000000003</v>
      </c>
      <c r="CZ1058">
        <f t="shared" si="241"/>
        <v>4.1100000000000003</v>
      </c>
      <c r="DA1058">
        <f t="shared" si="242"/>
        <v>1</v>
      </c>
      <c r="DB1058">
        <v>0</v>
      </c>
    </row>
    <row r="1059" spans="1:106" x14ac:dyDescent="0.2">
      <c r="A1059">
        <f>ROW(Source!A232)</f>
        <v>232</v>
      </c>
      <c r="B1059">
        <v>28925307</v>
      </c>
      <c r="C1059">
        <v>28927418</v>
      </c>
      <c r="D1059">
        <v>28337842</v>
      </c>
      <c r="E1059">
        <v>1</v>
      </c>
      <c r="F1059">
        <v>1</v>
      </c>
      <c r="G1059">
        <v>1</v>
      </c>
      <c r="H1059">
        <v>2</v>
      </c>
      <c r="I1059" t="s">
        <v>384</v>
      </c>
      <c r="J1059" t="s">
        <v>385</v>
      </c>
      <c r="K1059" t="s">
        <v>386</v>
      </c>
      <c r="L1059">
        <v>1368</v>
      </c>
      <c r="N1059">
        <v>1011</v>
      </c>
      <c r="O1059" t="s">
        <v>366</v>
      </c>
      <c r="P1059" t="s">
        <v>366</v>
      </c>
      <c r="Q1059">
        <v>1</v>
      </c>
      <c r="W1059">
        <v>0</v>
      </c>
      <c r="X1059">
        <v>1820267133</v>
      </c>
      <c r="Y1059">
        <v>3.27</v>
      </c>
      <c r="AA1059">
        <v>0</v>
      </c>
      <c r="AB1059">
        <v>102.48</v>
      </c>
      <c r="AC1059">
        <v>11.84</v>
      </c>
      <c r="AD1059">
        <v>0</v>
      </c>
      <c r="AE1059">
        <v>0</v>
      </c>
      <c r="AF1059">
        <v>102.48</v>
      </c>
      <c r="AG1059">
        <v>11.84</v>
      </c>
      <c r="AH1059">
        <v>0</v>
      </c>
      <c r="AI1059">
        <v>1</v>
      </c>
      <c r="AJ1059">
        <v>1</v>
      </c>
      <c r="AK1059">
        <v>1</v>
      </c>
      <c r="AL1059">
        <v>1</v>
      </c>
      <c r="AN1059">
        <v>0</v>
      </c>
      <c r="AO1059">
        <v>1</v>
      </c>
      <c r="AP1059">
        <v>1</v>
      </c>
      <c r="AQ1059">
        <v>0</v>
      </c>
      <c r="AR1059">
        <v>0</v>
      </c>
      <c r="AS1059" t="s">
        <v>719</v>
      </c>
      <c r="AT1059">
        <v>2.1800000000000002</v>
      </c>
      <c r="AU1059" t="s">
        <v>140</v>
      </c>
      <c r="AV1059">
        <v>0</v>
      </c>
      <c r="AW1059">
        <v>2</v>
      </c>
      <c r="AX1059">
        <v>28927427</v>
      </c>
      <c r="AY1059">
        <v>1</v>
      </c>
      <c r="AZ1059">
        <v>0</v>
      </c>
      <c r="BA1059">
        <v>1087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0</v>
      </c>
      <c r="BI1059">
        <v>0</v>
      </c>
      <c r="BJ1059">
        <v>0</v>
      </c>
      <c r="BK1059">
        <v>0</v>
      </c>
      <c r="BL1059">
        <v>0</v>
      </c>
      <c r="BM1059">
        <v>0</v>
      </c>
      <c r="BN1059">
        <v>0</v>
      </c>
      <c r="BO1059">
        <v>0</v>
      </c>
      <c r="BP1059">
        <v>0</v>
      </c>
      <c r="BQ1059">
        <v>0</v>
      </c>
      <c r="BR1059">
        <v>0</v>
      </c>
      <c r="BS1059">
        <v>0</v>
      </c>
      <c r="BT1059">
        <v>0</v>
      </c>
      <c r="BU1059">
        <v>0</v>
      </c>
      <c r="BV1059">
        <v>0</v>
      </c>
      <c r="BW1059">
        <v>0</v>
      </c>
      <c r="CX1059">
        <f>Y1059*Source!I232</f>
        <v>8.1750000000000007</v>
      </c>
      <c r="CY1059">
        <f t="shared" si="240"/>
        <v>102.48</v>
      </c>
      <c r="CZ1059">
        <f t="shared" si="241"/>
        <v>102.48</v>
      </c>
      <c r="DA1059">
        <f t="shared" si="242"/>
        <v>1</v>
      </c>
      <c r="DB1059">
        <v>0</v>
      </c>
    </row>
    <row r="1060" spans="1:106" x14ac:dyDescent="0.2">
      <c r="A1060">
        <f>ROW(Source!A232)</f>
        <v>232</v>
      </c>
      <c r="B1060">
        <v>28925307</v>
      </c>
      <c r="C1060">
        <v>28927418</v>
      </c>
      <c r="D1060">
        <v>28338772</v>
      </c>
      <c r="E1060">
        <v>1</v>
      </c>
      <c r="F1060">
        <v>1</v>
      </c>
      <c r="G1060">
        <v>1</v>
      </c>
      <c r="H1060">
        <v>2</v>
      </c>
      <c r="I1060" t="s">
        <v>661</v>
      </c>
      <c r="J1060" t="s">
        <v>662</v>
      </c>
      <c r="K1060" t="s">
        <v>663</v>
      </c>
      <c r="L1060">
        <v>1368</v>
      </c>
      <c r="N1060">
        <v>1011</v>
      </c>
      <c r="O1060" t="s">
        <v>366</v>
      </c>
      <c r="P1060" t="s">
        <v>366</v>
      </c>
      <c r="Q1060">
        <v>1</v>
      </c>
      <c r="W1060">
        <v>0</v>
      </c>
      <c r="X1060">
        <v>102642092</v>
      </c>
      <c r="Y1060">
        <v>0.09</v>
      </c>
      <c r="AA1060">
        <v>0</v>
      </c>
      <c r="AB1060">
        <v>18.46</v>
      </c>
      <c r="AC1060">
        <v>11.84</v>
      </c>
      <c r="AD1060">
        <v>0</v>
      </c>
      <c r="AE1060">
        <v>0</v>
      </c>
      <c r="AF1060">
        <v>18.46</v>
      </c>
      <c r="AG1060">
        <v>11.84</v>
      </c>
      <c r="AH1060">
        <v>0</v>
      </c>
      <c r="AI1060">
        <v>1</v>
      </c>
      <c r="AJ1060">
        <v>1</v>
      </c>
      <c r="AK1060">
        <v>1</v>
      </c>
      <c r="AL1060">
        <v>1</v>
      </c>
      <c r="AN1060">
        <v>0</v>
      </c>
      <c r="AO1060">
        <v>1</v>
      </c>
      <c r="AP1060">
        <v>1</v>
      </c>
      <c r="AQ1060">
        <v>0</v>
      </c>
      <c r="AR1060">
        <v>0</v>
      </c>
      <c r="AS1060" t="s">
        <v>719</v>
      </c>
      <c r="AT1060">
        <v>0.06</v>
      </c>
      <c r="AU1060" t="s">
        <v>140</v>
      </c>
      <c r="AV1060">
        <v>0</v>
      </c>
      <c r="AW1060">
        <v>2</v>
      </c>
      <c r="AX1060">
        <v>28927428</v>
      </c>
      <c r="AY1060">
        <v>1</v>
      </c>
      <c r="AZ1060">
        <v>0</v>
      </c>
      <c r="BA1060">
        <v>1088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0</v>
      </c>
      <c r="BI1060">
        <v>0</v>
      </c>
      <c r="BJ1060">
        <v>0</v>
      </c>
      <c r="BK1060">
        <v>0</v>
      </c>
      <c r="BL1060">
        <v>0</v>
      </c>
      <c r="BM1060">
        <v>0</v>
      </c>
      <c r="BN1060">
        <v>0</v>
      </c>
      <c r="BO1060">
        <v>0</v>
      </c>
      <c r="BP1060">
        <v>0</v>
      </c>
      <c r="BQ1060">
        <v>0</v>
      </c>
      <c r="BR1060">
        <v>0</v>
      </c>
      <c r="BS1060">
        <v>0</v>
      </c>
      <c r="BT1060">
        <v>0</v>
      </c>
      <c r="BU1060">
        <v>0</v>
      </c>
      <c r="BV1060">
        <v>0</v>
      </c>
      <c r="BW1060">
        <v>0</v>
      </c>
      <c r="CX1060">
        <f>Y1060*Source!I232</f>
        <v>0.22499999999999998</v>
      </c>
      <c r="CY1060">
        <f t="shared" si="240"/>
        <v>18.46</v>
      </c>
      <c r="CZ1060">
        <f t="shared" si="241"/>
        <v>18.46</v>
      </c>
      <c r="DA1060">
        <f t="shared" si="242"/>
        <v>1</v>
      </c>
      <c r="DB1060">
        <v>0</v>
      </c>
    </row>
    <row r="1061" spans="1:106" x14ac:dyDescent="0.2">
      <c r="A1061">
        <f>ROW(Source!A232)</f>
        <v>232</v>
      </c>
      <c r="B1061">
        <v>28925307</v>
      </c>
      <c r="C1061">
        <v>28927418</v>
      </c>
      <c r="D1061">
        <v>28253181</v>
      </c>
      <c r="E1061">
        <v>1</v>
      </c>
      <c r="F1061">
        <v>1</v>
      </c>
      <c r="G1061">
        <v>1</v>
      </c>
      <c r="H1061">
        <v>3</v>
      </c>
      <c r="I1061" t="s">
        <v>404</v>
      </c>
      <c r="J1061" t="s">
        <v>405</v>
      </c>
      <c r="K1061" t="s">
        <v>406</v>
      </c>
      <c r="L1061">
        <v>1339</v>
      </c>
      <c r="N1061">
        <v>1007</v>
      </c>
      <c r="O1061" t="s">
        <v>742</v>
      </c>
      <c r="P1061" t="s">
        <v>742</v>
      </c>
      <c r="Q1061">
        <v>1</v>
      </c>
      <c r="W1061">
        <v>0</v>
      </c>
      <c r="X1061">
        <v>82350058</v>
      </c>
      <c r="Y1061">
        <v>4.2999999999999997E-2</v>
      </c>
      <c r="AA1061">
        <v>2.44</v>
      </c>
      <c r="AB1061">
        <v>0</v>
      </c>
      <c r="AC1061">
        <v>0</v>
      </c>
      <c r="AD1061">
        <v>0</v>
      </c>
      <c r="AE1061">
        <v>2.44</v>
      </c>
      <c r="AF1061">
        <v>0</v>
      </c>
      <c r="AG1061">
        <v>0</v>
      </c>
      <c r="AH1061">
        <v>0</v>
      </c>
      <c r="AI1061">
        <v>1</v>
      </c>
      <c r="AJ1061">
        <v>1</v>
      </c>
      <c r="AK1061">
        <v>1</v>
      </c>
      <c r="AL1061">
        <v>1</v>
      </c>
      <c r="AN1061">
        <v>0</v>
      </c>
      <c r="AO1061">
        <v>1</v>
      </c>
      <c r="AP1061">
        <v>0</v>
      </c>
      <c r="AQ1061">
        <v>0</v>
      </c>
      <c r="AR1061">
        <v>0</v>
      </c>
      <c r="AS1061" t="s">
        <v>719</v>
      </c>
      <c r="AT1061">
        <v>4.2999999999999997E-2</v>
      </c>
      <c r="AU1061" t="s">
        <v>719</v>
      </c>
      <c r="AV1061">
        <v>0</v>
      </c>
      <c r="AW1061">
        <v>2</v>
      </c>
      <c r="AX1061">
        <v>28927429</v>
      </c>
      <c r="AY1061">
        <v>1</v>
      </c>
      <c r="AZ1061">
        <v>0</v>
      </c>
      <c r="BA1061">
        <v>1089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0</v>
      </c>
      <c r="BI1061">
        <v>0</v>
      </c>
      <c r="BJ1061">
        <v>0</v>
      </c>
      <c r="BK1061">
        <v>0</v>
      </c>
      <c r="BL1061">
        <v>0</v>
      </c>
      <c r="BM1061">
        <v>0</v>
      </c>
      <c r="BN1061">
        <v>0</v>
      </c>
      <c r="BO1061">
        <v>0</v>
      </c>
      <c r="BP1061">
        <v>0</v>
      </c>
      <c r="BQ1061">
        <v>0</v>
      </c>
      <c r="BR1061">
        <v>0</v>
      </c>
      <c r="BS1061">
        <v>0</v>
      </c>
      <c r="BT1061">
        <v>0</v>
      </c>
      <c r="BU1061">
        <v>0</v>
      </c>
      <c r="BV1061">
        <v>0</v>
      </c>
      <c r="BW1061">
        <v>0</v>
      </c>
      <c r="CX1061">
        <f>Y1061*Source!I232</f>
        <v>0.10749999999999998</v>
      </c>
      <c r="CY1061">
        <f>AA1061</f>
        <v>2.44</v>
      </c>
      <c r="CZ1061">
        <f>AE1061</f>
        <v>2.44</v>
      </c>
      <c r="DA1061">
        <f>AI1061</f>
        <v>1</v>
      </c>
      <c r="DB1061">
        <v>0</v>
      </c>
    </row>
    <row r="1062" spans="1:106" x14ac:dyDescent="0.2">
      <c r="A1062">
        <f>ROW(Source!A232)</f>
        <v>232</v>
      </c>
      <c r="B1062">
        <v>28925307</v>
      </c>
      <c r="C1062">
        <v>28927418</v>
      </c>
      <c r="D1062">
        <v>28297139</v>
      </c>
      <c r="E1062">
        <v>1</v>
      </c>
      <c r="F1062">
        <v>1</v>
      </c>
      <c r="G1062">
        <v>1</v>
      </c>
      <c r="H1062">
        <v>3</v>
      </c>
      <c r="I1062" t="s">
        <v>664</v>
      </c>
      <c r="J1062" t="s">
        <v>665</v>
      </c>
      <c r="K1062" t="s">
        <v>666</v>
      </c>
      <c r="L1062">
        <v>1348</v>
      </c>
      <c r="N1062">
        <v>1009</v>
      </c>
      <c r="O1062" t="s">
        <v>61</v>
      </c>
      <c r="P1062" t="s">
        <v>61</v>
      </c>
      <c r="Q1062">
        <v>1000</v>
      </c>
      <c r="W1062">
        <v>0</v>
      </c>
      <c r="X1062">
        <v>-468305079</v>
      </c>
      <c r="Y1062">
        <v>0.14000000000000001</v>
      </c>
      <c r="AA1062">
        <v>736.29</v>
      </c>
      <c r="AB1062">
        <v>0</v>
      </c>
      <c r="AC1062">
        <v>0</v>
      </c>
      <c r="AD1062">
        <v>0</v>
      </c>
      <c r="AE1062">
        <v>736.29</v>
      </c>
      <c r="AF1062">
        <v>0</v>
      </c>
      <c r="AG1062">
        <v>0</v>
      </c>
      <c r="AH1062">
        <v>0</v>
      </c>
      <c r="AI1062">
        <v>1</v>
      </c>
      <c r="AJ1062">
        <v>1</v>
      </c>
      <c r="AK1062">
        <v>1</v>
      </c>
      <c r="AL1062">
        <v>1</v>
      </c>
      <c r="AN1062">
        <v>0</v>
      </c>
      <c r="AO1062">
        <v>1</v>
      </c>
      <c r="AP1062">
        <v>0</v>
      </c>
      <c r="AQ1062">
        <v>0</v>
      </c>
      <c r="AR1062">
        <v>0</v>
      </c>
      <c r="AS1062" t="s">
        <v>719</v>
      </c>
      <c r="AT1062">
        <v>0.14000000000000001</v>
      </c>
      <c r="AU1062" t="s">
        <v>719</v>
      </c>
      <c r="AV1062">
        <v>0</v>
      </c>
      <c r="AW1062">
        <v>2</v>
      </c>
      <c r="AX1062">
        <v>28927431</v>
      </c>
      <c r="AY1062">
        <v>1</v>
      </c>
      <c r="AZ1062">
        <v>0</v>
      </c>
      <c r="BA1062">
        <v>1091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0</v>
      </c>
      <c r="BI1062">
        <v>0</v>
      </c>
      <c r="BJ1062">
        <v>0</v>
      </c>
      <c r="BK1062">
        <v>0</v>
      </c>
      <c r="BL1062">
        <v>0</v>
      </c>
      <c r="BM1062">
        <v>0</v>
      </c>
      <c r="BN1062">
        <v>0</v>
      </c>
      <c r="BO1062">
        <v>0</v>
      </c>
      <c r="BP1062">
        <v>0</v>
      </c>
      <c r="BQ1062">
        <v>0</v>
      </c>
      <c r="BR1062">
        <v>0</v>
      </c>
      <c r="BS1062">
        <v>0</v>
      </c>
      <c r="BT1062">
        <v>0</v>
      </c>
      <c r="BU1062">
        <v>0</v>
      </c>
      <c r="BV1062">
        <v>0</v>
      </c>
      <c r="BW1062">
        <v>0</v>
      </c>
      <c r="CX1062">
        <f>Y1062*Source!I232</f>
        <v>0.35000000000000003</v>
      </c>
      <c r="CY1062">
        <f>AA1062</f>
        <v>736.29</v>
      </c>
      <c r="CZ1062">
        <f>AE1062</f>
        <v>736.29</v>
      </c>
      <c r="DA1062">
        <f>AI1062</f>
        <v>1</v>
      </c>
      <c r="DB1062">
        <v>0</v>
      </c>
    </row>
    <row r="1063" spans="1:106" x14ac:dyDescent="0.2">
      <c r="A1063">
        <f>ROW(Source!A233)</f>
        <v>233</v>
      </c>
      <c r="B1063">
        <v>28925308</v>
      </c>
      <c r="C1063">
        <v>28927418</v>
      </c>
      <c r="D1063">
        <v>28427647</v>
      </c>
      <c r="E1063">
        <v>1</v>
      </c>
      <c r="F1063">
        <v>1</v>
      </c>
      <c r="G1063">
        <v>1</v>
      </c>
      <c r="H1063">
        <v>1</v>
      </c>
      <c r="I1063" t="s">
        <v>667</v>
      </c>
      <c r="J1063" t="s">
        <v>719</v>
      </c>
      <c r="K1063" t="s">
        <v>668</v>
      </c>
      <c r="L1063">
        <v>1191</v>
      </c>
      <c r="N1063">
        <v>1013</v>
      </c>
      <c r="O1063" t="s">
        <v>360</v>
      </c>
      <c r="P1063" t="s">
        <v>360</v>
      </c>
      <c r="Q1063">
        <v>1</v>
      </c>
      <c r="W1063">
        <v>0</v>
      </c>
      <c r="X1063">
        <v>-1108122096</v>
      </c>
      <c r="Y1063">
        <v>29.642399999999999</v>
      </c>
      <c r="AA1063">
        <v>0</v>
      </c>
      <c r="AB1063">
        <v>0</v>
      </c>
      <c r="AC1063">
        <v>0</v>
      </c>
      <c r="AD1063">
        <v>186.9</v>
      </c>
      <c r="AE1063">
        <v>0</v>
      </c>
      <c r="AF1063">
        <v>0</v>
      </c>
      <c r="AG1063">
        <v>0</v>
      </c>
      <c r="AH1063">
        <v>10.07</v>
      </c>
      <c r="AI1063">
        <v>1</v>
      </c>
      <c r="AJ1063">
        <v>1</v>
      </c>
      <c r="AK1063">
        <v>1</v>
      </c>
      <c r="AL1063">
        <v>18.559999999999999</v>
      </c>
      <c r="AN1063">
        <v>0</v>
      </c>
      <c r="AO1063">
        <v>1</v>
      </c>
      <c r="AP1063">
        <v>1</v>
      </c>
      <c r="AQ1063">
        <v>0</v>
      </c>
      <c r="AR1063">
        <v>0</v>
      </c>
      <c r="AS1063" t="s">
        <v>719</v>
      </c>
      <c r="AT1063">
        <v>21.48</v>
      </c>
      <c r="AU1063" t="s">
        <v>141</v>
      </c>
      <c r="AV1063">
        <v>1</v>
      </c>
      <c r="AW1063">
        <v>2</v>
      </c>
      <c r="AX1063">
        <v>28927419</v>
      </c>
      <c r="AY1063">
        <v>1</v>
      </c>
      <c r="AZ1063">
        <v>0</v>
      </c>
      <c r="BA1063">
        <v>1092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>
        <v>0</v>
      </c>
      <c r="BH1063">
        <v>0</v>
      </c>
      <c r="BI1063">
        <v>0</v>
      </c>
      <c r="BJ1063">
        <v>0</v>
      </c>
      <c r="BK1063">
        <v>0</v>
      </c>
      <c r="BL1063">
        <v>0</v>
      </c>
      <c r="BM1063">
        <v>0</v>
      </c>
      <c r="BN1063">
        <v>0</v>
      </c>
      <c r="BO1063">
        <v>0</v>
      </c>
      <c r="BP1063">
        <v>0</v>
      </c>
      <c r="BQ1063">
        <v>0</v>
      </c>
      <c r="BR1063">
        <v>0</v>
      </c>
      <c r="BS1063">
        <v>0</v>
      </c>
      <c r="BT1063">
        <v>0</v>
      </c>
      <c r="BU1063">
        <v>0</v>
      </c>
      <c r="BV1063">
        <v>0</v>
      </c>
      <c r="BW1063">
        <v>0</v>
      </c>
      <c r="CX1063">
        <f>Y1063*Source!I233</f>
        <v>74.105999999999995</v>
      </c>
      <c r="CY1063">
        <f>AD1063</f>
        <v>186.9</v>
      </c>
      <c r="CZ1063">
        <f>AH1063</f>
        <v>10.07</v>
      </c>
      <c r="DA1063">
        <f>AL1063</f>
        <v>18.559999999999999</v>
      </c>
      <c r="DB1063">
        <v>0</v>
      </c>
    </row>
    <row r="1064" spans="1:106" x14ac:dyDescent="0.2">
      <c r="A1064">
        <f>ROW(Source!A233)</f>
        <v>233</v>
      </c>
      <c r="B1064">
        <v>28925308</v>
      </c>
      <c r="C1064">
        <v>28927418</v>
      </c>
      <c r="D1064">
        <v>28419515</v>
      </c>
      <c r="E1064">
        <v>1</v>
      </c>
      <c r="F1064">
        <v>1</v>
      </c>
      <c r="G1064">
        <v>1</v>
      </c>
      <c r="H1064">
        <v>1</v>
      </c>
      <c r="I1064" t="s">
        <v>361</v>
      </c>
      <c r="J1064" t="s">
        <v>719</v>
      </c>
      <c r="K1064" t="s">
        <v>362</v>
      </c>
      <c r="L1064">
        <v>1191</v>
      </c>
      <c r="N1064">
        <v>1013</v>
      </c>
      <c r="O1064" t="s">
        <v>360</v>
      </c>
      <c r="P1064" t="s">
        <v>360</v>
      </c>
      <c r="Q1064">
        <v>1</v>
      </c>
      <c r="W1064">
        <v>0</v>
      </c>
      <c r="X1064">
        <v>-383101862</v>
      </c>
      <c r="Y1064">
        <v>5.32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1</v>
      </c>
      <c r="AJ1064">
        <v>1</v>
      </c>
      <c r="AK1064">
        <v>18.559999999999999</v>
      </c>
      <c r="AL1064">
        <v>1</v>
      </c>
      <c r="AN1064">
        <v>0</v>
      </c>
      <c r="AO1064">
        <v>1</v>
      </c>
      <c r="AP1064">
        <v>0</v>
      </c>
      <c r="AQ1064">
        <v>0</v>
      </c>
      <c r="AR1064">
        <v>0</v>
      </c>
      <c r="AS1064" t="s">
        <v>719</v>
      </c>
      <c r="AT1064">
        <v>5.32</v>
      </c>
      <c r="AU1064" t="s">
        <v>719</v>
      </c>
      <c r="AV1064">
        <v>2</v>
      </c>
      <c r="AW1064">
        <v>2</v>
      </c>
      <c r="AX1064">
        <v>28927420</v>
      </c>
      <c r="AY1064">
        <v>1</v>
      </c>
      <c r="AZ1064">
        <v>2048</v>
      </c>
      <c r="BA1064">
        <v>1093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>
        <v>0</v>
      </c>
      <c r="BH1064">
        <v>0</v>
      </c>
      <c r="BI1064">
        <v>0</v>
      </c>
      <c r="BJ1064">
        <v>0</v>
      </c>
      <c r="BK1064">
        <v>0</v>
      </c>
      <c r="BL1064">
        <v>0</v>
      </c>
      <c r="BM1064">
        <v>0</v>
      </c>
      <c r="BN1064">
        <v>0</v>
      </c>
      <c r="BO1064">
        <v>0</v>
      </c>
      <c r="BP1064">
        <v>0</v>
      </c>
      <c r="BQ1064">
        <v>0</v>
      </c>
      <c r="BR1064">
        <v>0</v>
      </c>
      <c r="BS1064">
        <v>0</v>
      </c>
      <c r="BT1064">
        <v>0</v>
      </c>
      <c r="BU1064">
        <v>0</v>
      </c>
      <c r="BV1064">
        <v>0</v>
      </c>
      <c r="BW1064">
        <v>0</v>
      </c>
      <c r="CX1064">
        <f>Y1064*Source!I233</f>
        <v>13.3</v>
      </c>
      <c r="CY1064">
        <f>AD1064</f>
        <v>0</v>
      </c>
      <c r="CZ1064">
        <f>AH1064</f>
        <v>0</v>
      </c>
      <c r="DA1064">
        <f>AL1064</f>
        <v>1</v>
      </c>
      <c r="DB1064">
        <v>0</v>
      </c>
    </row>
    <row r="1065" spans="1:106" x14ac:dyDescent="0.2">
      <c r="A1065">
        <f>ROW(Source!A233)</f>
        <v>233</v>
      </c>
      <c r="B1065">
        <v>28925308</v>
      </c>
      <c r="C1065">
        <v>28927418</v>
      </c>
      <c r="D1065">
        <v>28336629</v>
      </c>
      <c r="E1065">
        <v>1</v>
      </c>
      <c r="F1065">
        <v>1</v>
      </c>
      <c r="G1065">
        <v>1</v>
      </c>
      <c r="H1065">
        <v>2</v>
      </c>
      <c r="I1065" t="s">
        <v>655</v>
      </c>
      <c r="J1065" t="s">
        <v>656</v>
      </c>
      <c r="K1065" t="s">
        <v>657</v>
      </c>
      <c r="L1065">
        <v>1368</v>
      </c>
      <c r="N1065">
        <v>1011</v>
      </c>
      <c r="O1065" t="s">
        <v>366</v>
      </c>
      <c r="P1065" t="s">
        <v>366</v>
      </c>
      <c r="Q1065">
        <v>1</v>
      </c>
      <c r="W1065">
        <v>0</v>
      </c>
      <c r="X1065">
        <v>1431460504</v>
      </c>
      <c r="Y1065">
        <v>0.72</v>
      </c>
      <c r="AA1065">
        <v>0</v>
      </c>
      <c r="AB1065">
        <v>323.86</v>
      </c>
      <c r="AC1065">
        <v>188.01</v>
      </c>
      <c r="AD1065">
        <v>0</v>
      </c>
      <c r="AE1065">
        <v>0</v>
      </c>
      <c r="AF1065">
        <v>42.06</v>
      </c>
      <c r="AG1065">
        <v>10.130000000000001</v>
      </c>
      <c r="AH1065">
        <v>0</v>
      </c>
      <c r="AI1065">
        <v>1</v>
      </c>
      <c r="AJ1065">
        <v>7.7</v>
      </c>
      <c r="AK1065">
        <v>18.559999999999999</v>
      </c>
      <c r="AL1065">
        <v>1</v>
      </c>
      <c r="AN1065">
        <v>0</v>
      </c>
      <c r="AO1065">
        <v>1</v>
      </c>
      <c r="AP1065">
        <v>1</v>
      </c>
      <c r="AQ1065">
        <v>0</v>
      </c>
      <c r="AR1065">
        <v>0</v>
      </c>
      <c r="AS1065" t="s">
        <v>719</v>
      </c>
      <c r="AT1065">
        <v>0.48</v>
      </c>
      <c r="AU1065" t="s">
        <v>140</v>
      </c>
      <c r="AV1065">
        <v>0</v>
      </c>
      <c r="AW1065">
        <v>2</v>
      </c>
      <c r="AX1065">
        <v>28927421</v>
      </c>
      <c r="AY1065">
        <v>1</v>
      </c>
      <c r="AZ1065">
        <v>0</v>
      </c>
      <c r="BA1065">
        <v>1094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>
        <v>0</v>
      </c>
      <c r="BH1065">
        <v>0</v>
      </c>
      <c r="BI1065">
        <v>0</v>
      </c>
      <c r="BJ1065">
        <v>0</v>
      </c>
      <c r="BK1065">
        <v>0</v>
      </c>
      <c r="BL1065">
        <v>0</v>
      </c>
      <c r="BM1065">
        <v>0</v>
      </c>
      <c r="BN1065">
        <v>0</v>
      </c>
      <c r="BO1065">
        <v>0</v>
      </c>
      <c r="BP1065">
        <v>0</v>
      </c>
      <c r="BQ1065">
        <v>0</v>
      </c>
      <c r="BR1065">
        <v>0</v>
      </c>
      <c r="BS1065">
        <v>0</v>
      </c>
      <c r="BT1065">
        <v>0</v>
      </c>
      <c r="BU1065">
        <v>0</v>
      </c>
      <c r="BV1065">
        <v>0</v>
      </c>
      <c r="BW1065">
        <v>0</v>
      </c>
      <c r="CX1065">
        <f>Y1065*Source!I233</f>
        <v>1.7999999999999998</v>
      </c>
      <c r="CY1065">
        <f t="shared" ref="CY1065:CY1072" si="243">AB1065</f>
        <v>323.86</v>
      </c>
      <c r="CZ1065">
        <f t="shared" ref="CZ1065:CZ1072" si="244">AF1065</f>
        <v>42.06</v>
      </c>
      <c r="DA1065">
        <f t="shared" ref="DA1065:DA1072" si="245">AJ1065</f>
        <v>7.7</v>
      </c>
      <c r="DB1065">
        <v>0</v>
      </c>
    </row>
    <row r="1066" spans="1:106" x14ac:dyDescent="0.2">
      <c r="A1066">
        <f>ROW(Source!A233)</f>
        <v>233</v>
      </c>
      <c r="B1066">
        <v>28925308</v>
      </c>
      <c r="C1066">
        <v>28927418</v>
      </c>
      <c r="D1066">
        <v>28336819</v>
      </c>
      <c r="E1066">
        <v>1</v>
      </c>
      <c r="F1066">
        <v>1</v>
      </c>
      <c r="G1066">
        <v>1</v>
      </c>
      <c r="H1066">
        <v>2</v>
      </c>
      <c r="I1066" t="s">
        <v>363</v>
      </c>
      <c r="J1066" t="s">
        <v>364</v>
      </c>
      <c r="K1066" t="s">
        <v>365</v>
      </c>
      <c r="L1066">
        <v>1368</v>
      </c>
      <c r="N1066">
        <v>1011</v>
      </c>
      <c r="O1066" t="s">
        <v>366</v>
      </c>
      <c r="P1066" t="s">
        <v>366</v>
      </c>
      <c r="Q1066">
        <v>1</v>
      </c>
      <c r="W1066">
        <v>0</v>
      </c>
      <c r="X1066">
        <v>1884583504</v>
      </c>
      <c r="Y1066">
        <v>3.27</v>
      </c>
      <c r="AA1066">
        <v>0</v>
      </c>
      <c r="AB1066">
        <v>509.43</v>
      </c>
      <c r="AC1066">
        <v>163.69999999999999</v>
      </c>
      <c r="AD1066">
        <v>0</v>
      </c>
      <c r="AE1066">
        <v>0</v>
      </c>
      <c r="AF1066">
        <v>66.16</v>
      </c>
      <c r="AG1066">
        <v>8.82</v>
      </c>
      <c r="AH1066">
        <v>0</v>
      </c>
      <c r="AI1066">
        <v>1</v>
      </c>
      <c r="AJ1066">
        <v>7.7</v>
      </c>
      <c r="AK1066">
        <v>18.559999999999999</v>
      </c>
      <c r="AL1066">
        <v>1</v>
      </c>
      <c r="AN1066">
        <v>0</v>
      </c>
      <c r="AO1066">
        <v>1</v>
      </c>
      <c r="AP1066">
        <v>1</v>
      </c>
      <c r="AQ1066">
        <v>0</v>
      </c>
      <c r="AR1066">
        <v>0</v>
      </c>
      <c r="AS1066" t="s">
        <v>719</v>
      </c>
      <c r="AT1066">
        <v>2.1800000000000002</v>
      </c>
      <c r="AU1066" t="s">
        <v>140</v>
      </c>
      <c r="AV1066">
        <v>0</v>
      </c>
      <c r="AW1066">
        <v>2</v>
      </c>
      <c r="AX1066">
        <v>28927422</v>
      </c>
      <c r="AY1066">
        <v>1</v>
      </c>
      <c r="AZ1066">
        <v>0</v>
      </c>
      <c r="BA1066">
        <v>1095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>
        <v>0</v>
      </c>
      <c r="BH1066">
        <v>0</v>
      </c>
      <c r="BI1066">
        <v>0</v>
      </c>
      <c r="BJ1066">
        <v>0</v>
      </c>
      <c r="BK1066">
        <v>0</v>
      </c>
      <c r="BL1066">
        <v>0</v>
      </c>
      <c r="BM1066">
        <v>0</v>
      </c>
      <c r="BN1066">
        <v>0</v>
      </c>
      <c r="BO1066">
        <v>0</v>
      </c>
      <c r="BP1066">
        <v>0</v>
      </c>
      <c r="BQ1066">
        <v>0</v>
      </c>
      <c r="BR1066">
        <v>0</v>
      </c>
      <c r="BS1066">
        <v>0</v>
      </c>
      <c r="BT1066">
        <v>0</v>
      </c>
      <c r="BU1066">
        <v>0</v>
      </c>
      <c r="BV1066">
        <v>0</v>
      </c>
      <c r="BW1066">
        <v>0</v>
      </c>
      <c r="CX1066">
        <f>Y1066*Source!I233</f>
        <v>8.1750000000000007</v>
      </c>
      <c r="CY1066">
        <f t="shared" si="243"/>
        <v>509.43</v>
      </c>
      <c r="CZ1066">
        <f t="shared" si="244"/>
        <v>66.16</v>
      </c>
      <c r="DA1066">
        <f t="shared" si="245"/>
        <v>7.7</v>
      </c>
      <c r="DB1066">
        <v>0</v>
      </c>
    </row>
    <row r="1067" spans="1:106" x14ac:dyDescent="0.2">
      <c r="A1067">
        <f>ROW(Source!A233)</f>
        <v>233</v>
      </c>
      <c r="B1067">
        <v>28925308</v>
      </c>
      <c r="C1067">
        <v>28927418</v>
      </c>
      <c r="D1067">
        <v>28336884</v>
      </c>
      <c r="E1067">
        <v>1</v>
      </c>
      <c r="F1067">
        <v>1</v>
      </c>
      <c r="G1067">
        <v>1</v>
      </c>
      <c r="H1067">
        <v>2</v>
      </c>
      <c r="I1067" t="s">
        <v>375</v>
      </c>
      <c r="J1067" t="s">
        <v>376</v>
      </c>
      <c r="K1067" t="s">
        <v>377</v>
      </c>
      <c r="L1067">
        <v>1368</v>
      </c>
      <c r="N1067">
        <v>1011</v>
      </c>
      <c r="O1067" t="s">
        <v>366</v>
      </c>
      <c r="P1067" t="s">
        <v>366</v>
      </c>
      <c r="Q1067">
        <v>1</v>
      </c>
      <c r="W1067">
        <v>0</v>
      </c>
      <c r="X1067">
        <v>-1700234874</v>
      </c>
      <c r="Y1067">
        <v>0.315</v>
      </c>
      <c r="AA1067">
        <v>0</v>
      </c>
      <c r="AB1067">
        <v>721.72</v>
      </c>
      <c r="AC1067">
        <v>163.69999999999999</v>
      </c>
      <c r="AD1067">
        <v>0</v>
      </c>
      <c r="AE1067">
        <v>0</v>
      </c>
      <c r="AF1067">
        <v>93.73</v>
      </c>
      <c r="AG1067">
        <v>8.82</v>
      </c>
      <c r="AH1067">
        <v>0</v>
      </c>
      <c r="AI1067">
        <v>1</v>
      </c>
      <c r="AJ1067">
        <v>7.7</v>
      </c>
      <c r="AK1067">
        <v>18.559999999999999</v>
      </c>
      <c r="AL1067">
        <v>1</v>
      </c>
      <c r="AN1067">
        <v>0</v>
      </c>
      <c r="AO1067">
        <v>1</v>
      </c>
      <c r="AP1067">
        <v>1</v>
      </c>
      <c r="AQ1067">
        <v>0</v>
      </c>
      <c r="AR1067">
        <v>0</v>
      </c>
      <c r="AS1067" t="s">
        <v>719</v>
      </c>
      <c r="AT1067">
        <v>0.21</v>
      </c>
      <c r="AU1067" t="s">
        <v>140</v>
      </c>
      <c r="AV1067">
        <v>0</v>
      </c>
      <c r="AW1067">
        <v>2</v>
      </c>
      <c r="AX1067">
        <v>28927423</v>
      </c>
      <c r="AY1067">
        <v>1</v>
      </c>
      <c r="AZ1067">
        <v>0</v>
      </c>
      <c r="BA1067">
        <v>1096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>
        <v>0</v>
      </c>
      <c r="BH1067">
        <v>0</v>
      </c>
      <c r="BI1067">
        <v>0</v>
      </c>
      <c r="BJ1067">
        <v>0</v>
      </c>
      <c r="BK1067">
        <v>0</v>
      </c>
      <c r="BL1067">
        <v>0</v>
      </c>
      <c r="BM1067">
        <v>0</v>
      </c>
      <c r="BN1067">
        <v>0</v>
      </c>
      <c r="BO1067">
        <v>0</v>
      </c>
      <c r="BP1067">
        <v>0</v>
      </c>
      <c r="BQ1067">
        <v>0</v>
      </c>
      <c r="BR1067">
        <v>0</v>
      </c>
      <c r="BS1067">
        <v>0</v>
      </c>
      <c r="BT1067">
        <v>0</v>
      </c>
      <c r="BU1067">
        <v>0</v>
      </c>
      <c r="BV1067">
        <v>0</v>
      </c>
      <c r="BW1067">
        <v>0</v>
      </c>
      <c r="CX1067">
        <f>Y1067*Source!I233</f>
        <v>0.78749999999999998</v>
      </c>
      <c r="CY1067">
        <f t="shared" si="243"/>
        <v>721.72</v>
      </c>
      <c r="CZ1067">
        <f t="shared" si="244"/>
        <v>93.73</v>
      </c>
      <c r="DA1067">
        <f t="shared" si="245"/>
        <v>7.7</v>
      </c>
      <c r="DB1067">
        <v>0</v>
      </c>
    </row>
    <row r="1068" spans="1:106" x14ac:dyDescent="0.2">
      <c r="A1068">
        <f>ROW(Source!A233)</f>
        <v>233</v>
      </c>
      <c r="B1068">
        <v>28925308</v>
      </c>
      <c r="C1068">
        <v>28927418</v>
      </c>
      <c r="D1068">
        <v>28336931</v>
      </c>
      <c r="E1068">
        <v>1</v>
      </c>
      <c r="F1068">
        <v>1</v>
      </c>
      <c r="G1068">
        <v>1</v>
      </c>
      <c r="H1068">
        <v>2</v>
      </c>
      <c r="I1068" t="s">
        <v>378</v>
      </c>
      <c r="J1068" t="s">
        <v>379</v>
      </c>
      <c r="K1068" t="s">
        <v>380</v>
      </c>
      <c r="L1068">
        <v>1368</v>
      </c>
      <c r="N1068">
        <v>1011</v>
      </c>
      <c r="O1068" t="s">
        <v>366</v>
      </c>
      <c r="P1068" t="s">
        <v>366</v>
      </c>
      <c r="Q1068">
        <v>1</v>
      </c>
      <c r="W1068">
        <v>0</v>
      </c>
      <c r="X1068">
        <v>-271470403</v>
      </c>
      <c r="Y1068">
        <v>0.315</v>
      </c>
      <c r="AA1068">
        <v>0</v>
      </c>
      <c r="AB1068">
        <v>706.78</v>
      </c>
      <c r="AC1068">
        <v>219.75</v>
      </c>
      <c r="AD1068">
        <v>0</v>
      </c>
      <c r="AE1068">
        <v>0</v>
      </c>
      <c r="AF1068">
        <v>91.79</v>
      </c>
      <c r="AG1068">
        <v>11.84</v>
      </c>
      <c r="AH1068">
        <v>0</v>
      </c>
      <c r="AI1068">
        <v>1</v>
      </c>
      <c r="AJ1068">
        <v>7.7</v>
      </c>
      <c r="AK1068">
        <v>18.559999999999999</v>
      </c>
      <c r="AL1068">
        <v>1</v>
      </c>
      <c r="AN1068">
        <v>0</v>
      </c>
      <c r="AO1068">
        <v>1</v>
      </c>
      <c r="AP1068">
        <v>1</v>
      </c>
      <c r="AQ1068">
        <v>0</v>
      </c>
      <c r="AR1068">
        <v>0</v>
      </c>
      <c r="AS1068" t="s">
        <v>719</v>
      </c>
      <c r="AT1068">
        <v>0.21</v>
      </c>
      <c r="AU1068" t="s">
        <v>140</v>
      </c>
      <c r="AV1068">
        <v>0</v>
      </c>
      <c r="AW1068">
        <v>2</v>
      </c>
      <c r="AX1068">
        <v>28927424</v>
      </c>
      <c r="AY1068">
        <v>1</v>
      </c>
      <c r="AZ1068">
        <v>0</v>
      </c>
      <c r="BA1068">
        <v>1097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>
        <v>0</v>
      </c>
      <c r="BH1068">
        <v>0</v>
      </c>
      <c r="BI1068">
        <v>0</v>
      </c>
      <c r="BJ1068">
        <v>0</v>
      </c>
      <c r="BK1068">
        <v>0</v>
      </c>
      <c r="BL1068">
        <v>0</v>
      </c>
      <c r="BM1068">
        <v>0</v>
      </c>
      <c r="BN1068">
        <v>0</v>
      </c>
      <c r="BO1068">
        <v>0</v>
      </c>
      <c r="BP1068">
        <v>0</v>
      </c>
      <c r="BQ1068">
        <v>0</v>
      </c>
      <c r="BR1068">
        <v>0</v>
      </c>
      <c r="BS1068">
        <v>0</v>
      </c>
      <c r="BT1068">
        <v>0</v>
      </c>
      <c r="BU1068">
        <v>0</v>
      </c>
      <c r="BV1068">
        <v>0</v>
      </c>
      <c r="BW1068">
        <v>0</v>
      </c>
      <c r="CX1068">
        <f>Y1068*Source!I233</f>
        <v>0.78749999999999998</v>
      </c>
      <c r="CY1068">
        <f t="shared" si="243"/>
        <v>706.78</v>
      </c>
      <c r="CZ1068">
        <f t="shared" si="244"/>
        <v>91.79</v>
      </c>
      <c r="DA1068">
        <f t="shared" si="245"/>
        <v>7.7</v>
      </c>
      <c r="DB1068">
        <v>0</v>
      </c>
    </row>
    <row r="1069" spans="1:106" x14ac:dyDescent="0.2">
      <c r="A1069">
        <f>ROW(Source!A233)</f>
        <v>233</v>
      </c>
      <c r="B1069">
        <v>28925308</v>
      </c>
      <c r="C1069">
        <v>28927418</v>
      </c>
      <c r="D1069">
        <v>28336979</v>
      </c>
      <c r="E1069">
        <v>1</v>
      </c>
      <c r="F1069">
        <v>1</v>
      </c>
      <c r="G1069">
        <v>1</v>
      </c>
      <c r="H1069">
        <v>2</v>
      </c>
      <c r="I1069" t="s">
        <v>658</v>
      </c>
      <c r="J1069" t="s">
        <v>659</v>
      </c>
      <c r="K1069" t="s">
        <v>660</v>
      </c>
      <c r="L1069">
        <v>1368</v>
      </c>
      <c r="N1069">
        <v>1011</v>
      </c>
      <c r="O1069" t="s">
        <v>366</v>
      </c>
      <c r="P1069" t="s">
        <v>366</v>
      </c>
      <c r="Q1069">
        <v>1</v>
      </c>
      <c r="W1069">
        <v>0</v>
      </c>
      <c r="X1069">
        <v>-186926218</v>
      </c>
      <c r="Y1069">
        <v>0.03</v>
      </c>
      <c r="AA1069">
        <v>0</v>
      </c>
      <c r="AB1069">
        <v>38.5</v>
      </c>
      <c r="AC1069">
        <v>0</v>
      </c>
      <c r="AD1069">
        <v>0</v>
      </c>
      <c r="AE1069">
        <v>0</v>
      </c>
      <c r="AF1069">
        <v>5</v>
      </c>
      <c r="AG1069">
        <v>0</v>
      </c>
      <c r="AH1069">
        <v>0</v>
      </c>
      <c r="AI1069">
        <v>1</v>
      </c>
      <c r="AJ1069">
        <v>7.7</v>
      </c>
      <c r="AK1069">
        <v>18.559999999999999</v>
      </c>
      <c r="AL1069">
        <v>1</v>
      </c>
      <c r="AN1069">
        <v>0</v>
      </c>
      <c r="AO1069">
        <v>1</v>
      </c>
      <c r="AP1069">
        <v>1</v>
      </c>
      <c r="AQ1069">
        <v>0</v>
      </c>
      <c r="AR1069">
        <v>0</v>
      </c>
      <c r="AS1069" t="s">
        <v>719</v>
      </c>
      <c r="AT1069">
        <v>0.02</v>
      </c>
      <c r="AU1069" t="s">
        <v>140</v>
      </c>
      <c r="AV1069">
        <v>0</v>
      </c>
      <c r="AW1069">
        <v>2</v>
      </c>
      <c r="AX1069">
        <v>28927425</v>
      </c>
      <c r="AY1069">
        <v>1</v>
      </c>
      <c r="AZ1069">
        <v>0</v>
      </c>
      <c r="BA1069">
        <v>1098</v>
      </c>
      <c r="BB1069">
        <v>0</v>
      </c>
      <c r="BC1069">
        <v>0</v>
      </c>
      <c r="BD1069">
        <v>0</v>
      </c>
      <c r="BE1069">
        <v>0</v>
      </c>
      <c r="BF1069">
        <v>0</v>
      </c>
      <c r="BG1069">
        <v>0</v>
      </c>
      <c r="BH1069">
        <v>0</v>
      </c>
      <c r="BI1069">
        <v>0</v>
      </c>
      <c r="BJ1069">
        <v>0</v>
      </c>
      <c r="BK1069">
        <v>0</v>
      </c>
      <c r="BL1069">
        <v>0</v>
      </c>
      <c r="BM1069">
        <v>0</v>
      </c>
      <c r="BN1069">
        <v>0</v>
      </c>
      <c r="BO1069">
        <v>0</v>
      </c>
      <c r="BP1069">
        <v>0</v>
      </c>
      <c r="BQ1069">
        <v>0</v>
      </c>
      <c r="BR1069">
        <v>0</v>
      </c>
      <c r="BS1069">
        <v>0</v>
      </c>
      <c r="BT1069">
        <v>0</v>
      </c>
      <c r="BU1069">
        <v>0</v>
      </c>
      <c r="BV1069">
        <v>0</v>
      </c>
      <c r="BW1069">
        <v>0</v>
      </c>
      <c r="CX1069">
        <f>Y1069*Source!I233</f>
        <v>7.4999999999999997E-2</v>
      </c>
      <c r="CY1069">
        <f t="shared" si="243"/>
        <v>38.5</v>
      </c>
      <c r="CZ1069">
        <f t="shared" si="244"/>
        <v>5</v>
      </c>
      <c r="DA1069">
        <f t="shared" si="245"/>
        <v>7.7</v>
      </c>
      <c r="DB1069">
        <v>0</v>
      </c>
    </row>
    <row r="1070" spans="1:106" x14ac:dyDescent="0.2">
      <c r="A1070">
        <f>ROW(Source!A233)</f>
        <v>233</v>
      </c>
      <c r="B1070">
        <v>28925308</v>
      </c>
      <c r="C1070">
        <v>28927418</v>
      </c>
      <c r="D1070">
        <v>28337084</v>
      </c>
      <c r="E1070">
        <v>1</v>
      </c>
      <c r="F1070">
        <v>1</v>
      </c>
      <c r="G1070">
        <v>1</v>
      </c>
      <c r="H1070">
        <v>2</v>
      </c>
      <c r="I1070" t="s">
        <v>381</v>
      </c>
      <c r="J1070" t="s">
        <v>382</v>
      </c>
      <c r="K1070" t="s">
        <v>383</v>
      </c>
      <c r="L1070">
        <v>1368</v>
      </c>
      <c r="N1070">
        <v>1011</v>
      </c>
      <c r="O1070" t="s">
        <v>366</v>
      </c>
      <c r="P1070" t="s">
        <v>366</v>
      </c>
      <c r="Q1070">
        <v>1</v>
      </c>
      <c r="W1070">
        <v>0</v>
      </c>
      <c r="X1070">
        <v>-566827484</v>
      </c>
      <c r="Y1070">
        <v>0.24</v>
      </c>
      <c r="AA1070">
        <v>0</v>
      </c>
      <c r="AB1070">
        <v>31.65</v>
      </c>
      <c r="AC1070">
        <v>0</v>
      </c>
      <c r="AD1070">
        <v>0</v>
      </c>
      <c r="AE1070">
        <v>0</v>
      </c>
      <c r="AF1070">
        <v>4.1100000000000003</v>
      </c>
      <c r="AG1070">
        <v>0</v>
      </c>
      <c r="AH1070">
        <v>0</v>
      </c>
      <c r="AI1070">
        <v>1</v>
      </c>
      <c r="AJ1070">
        <v>7.7</v>
      </c>
      <c r="AK1070">
        <v>18.559999999999999</v>
      </c>
      <c r="AL1070">
        <v>1</v>
      </c>
      <c r="AN1070">
        <v>0</v>
      </c>
      <c r="AO1070">
        <v>1</v>
      </c>
      <c r="AP1070">
        <v>1</v>
      </c>
      <c r="AQ1070">
        <v>0</v>
      </c>
      <c r="AR1070">
        <v>0</v>
      </c>
      <c r="AS1070" t="s">
        <v>719</v>
      </c>
      <c r="AT1070">
        <v>0.16</v>
      </c>
      <c r="AU1070" t="s">
        <v>140</v>
      </c>
      <c r="AV1070">
        <v>0</v>
      </c>
      <c r="AW1070">
        <v>2</v>
      </c>
      <c r="AX1070">
        <v>28927426</v>
      </c>
      <c r="AY1070">
        <v>1</v>
      </c>
      <c r="AZ1070">
        <v>0</v>
      </c>
      <c r="BA1070">
        <v>1099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>
        <v>0</v>
      </c>
      <c r="BH1070">
        <v>0</v>
      </c>
      <c r="BI1070">
        <v>0</v>
      </c>
      <c r="BJ1070">
        <v>0</v>
      </c>
      <c r="BK1070">
        <v>0</v>
      </c>
      <c r="BL1070">
        <v>0</v>
      </c>
      <c r="BM1070">
        <v>0</v>
      </c>
      <c r="BN1070">
        <v>0</v>
      </c>
      <c r="BO1070">
        <v>0</v>
      </c>
      <c r="BP1070">
        <v>0</v>
      </c>
      <c r="BQ1070">
        <v>0</v>
      </c>
      <c r="BR1070">
        <v>0</v>
      </c>
      <c r="BS1070">
        <v>0</v>
      </c>
      <c r="BT1070">
        <v>0</v>
      </c>
      <c r="BU1070">
        <v>0</v>
      </c>
      <c r="BV1070">
        <v>0</v>
      </c>
      <c r="BW1070">
        <v>0</v>
      </c>
      <c r="CX1070">
        <f>Y1070*Source!I233</f>
        <v>0.6</v>
      </c>
      <c r="CY1070">
        <f t="shared" si="243"/>
        <v>31.65</v>
      </c>
      <c r="CZ1070">
        <f t="shared" si="244"/>
        <v>4.1100000000000003</v>
      </c>
      <c r="DA1070">
        <f t="shared" si="245"/>
        <v>7.7</v>
      </c>
      <c r="DB1070">
        <v>0</v>
      </c>
    </row>
    <row r="1071" spans="1:106" x14ac:dyDescent="0.2">
      <c r="A1071">
        <f>ROW(Source!A233)</f>
        <v>233</v>
      </c>
      <c r="B1071">
        <v>28925308</v>
      </c>
      <c r="C1071">
        <v>28927418</v>
      </c>
      <c r="D1071">
        <v>28337842</v>
      </c>
      <c r="E1071">
        <v>1</v>
      </c>
      <c r="F1071">
        <v>1</v>
      </c>
      <c r="G1071">
        <v>1</v>
      </c>
      <c r="H1071">
        <v>2</v>
      </c>
      <c r="I1071" t="s">
        <v>384</v>
      </c>
      <c r="J1071" t="s">
        <v>385</v>
      </c>
      <c r="K1071" t="s">
        <v>386</v>
      </c>
      <c r="L1071">
        <v>1368</v>
      </c>
      <c r="N1071">
        <v>1011</v>
      </c>
      <c r="O1071" t="s">
        <v>366</v>
      </c>
      <c r="P1071" t="s">
        <v>366</v>
      </c>
      <c r="Q1071">
        <v>1</v>
      </c>
      <c r="W1071">
        <v>0</v>
      </c>
      <c r="X1071">
        <v>1820267133</v>
      </c>
      <c r="Y1071">
        <v>3.27</v>
      </c>
      <c r="AA1071">
        <v>0</v>
      </c>
      <c r="AB1071">
        <v>789.1</v>
      </c>
      <c r="AC1071">
        <v>219.75</v>
      </c>
      <c r="AD1071">
        <v>0</v>
      </c>
      <c r="AE1071">
        <v>0</v>
      </c>
      <c r="AF1071">
        <v>102.48</v>
      </c>
      <c r="AG1071">
        <v>11.84</v>
      </c>
      <c r="AH1071">
        <v>0</v>
      </c>
      <c r="AI1071">
        <v>1</v>
      </c>
      <c r="AJ1071">
        <v>7.7</v>
      </c>
      <c r="AK1071">
        <v>18.559999999999999</v>
      </c>
      <c r="AL1071">
        <v>1</v>
      </c>
      <c r="AN1071">
        <v>0</v>
      </c>
      <c r="AO1071">
        <v>1</v>
      </c>
      <c r="AP1071">
        <v>1</v>
      </c>
      <c r="AQ1071">
        <v>0</v>
      </c>
      <c r="AR1071">
        <v>0</v>
      </c>
      <c r="AS1071" t="s">
        <v>719</v>
      </c>
      <c r="AT1071">
        <v>2.1800000000000002</v>
      </c>
      <c r="AU1071" t="s">
        <v>140</v>
      </c>
      <c r="AV1071">
        <v>0</v>
      </c>
      <c r="AW1071">
        <v>2</v>
      </c>
      <c r="AX1071">
        <v>28927427</v>
      </c>
      <c r="AY1071">
        <v>1</v>
      </c>
      <c r="AZ1071">
        <v>0</v>
      </c>
      <c r="BA1071">
        <v>1100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>
        <v>0</v>
      </c>
      <c r="BH1071">
        <v>0</v>
      </c>
      <c r="BI1071">
        <v>0</v>
      </c>
      <c r="BJ1071">
        <v>0</v>
      </c>
      <c r="BK1071">
        <v>0</v>
      </c>
      <c r="BL1071">
        <v>0</v>
      </c>
      <c r="BM1071">
        <v>0</v>
      </c>
      <c r="BN1071">
        <v>0</v>
      </c>
      <c r="BO1071">
        <v>0</v>
      </c>
      <c r="BP1071">
        <v>0</v>
      </c>
      <c r="BQ1071">
        <v>0</v>
      </c>
      <c r="BR1071">
        <v>0</v>
      </c>
      <c r="BS1071">
        <v>0</v>
      </c>
      <c r="BT1071">
        <v>0</v>
      </c>
      <c r="BU1071">
        <v>0</v>
      </c>
      <c r="BV1071">
        <v>0</v>
      </c>
      <c r="BW1071">
        <v>0</v>
      </c>
      <c r="CX1071">
        <f>Y1071*Source!I233</f>
        <v>8.1750000000000007</v>
      </c>
      <c r="CY1071">
        <f t="shared" si="243"/>
        <v>789.1</v>
      </c>
      <c r="CZ1071">
        <f t="shared" si="244"/>
        <v>102.48</v>
      </c>
      <c r="DA1071">
        <f t="shared" si="245"/>
        <v>7.7</v>
      </c>
      <c r="DB1071">
        <v>0</v>
      </c>
    </row>
    <row r="1072" spans="1:106" x14ac:dyDescent="0.2">
      <c r="A1072">
        <f>ROW(Source!A233)</f>
        <v>233</v>
      </c>
      <c r="B1072">
        <v>28925308</v>
      </c>
      <c r="C1072">
        <v>28927418</v>
      </c>
      <c r="D1072">
        <v>28338772</v>
      </c>
      <c r="E1072">
        <v>1</v>
      </c>
      <c r="F1072">
        <v>1</v>
      </c>
      <c r="G1072">
        <v>1</v>
      </c>
      <c r="H1072">
        <v>2</v>
      </c>
      <c r="I1072" t="s">
        <v>661</v>
      </c>
      <c r="J1072" t="s">
        <v>662</v>
      </c>
      <c r="K1072" t="s">
        <v>663</v>
      </c>
      <c r="L1072">
        <v>1368</v>
      </c>
      <c r="N1072">
        <v>1011</v>
      </c>
      <c r="O1072" t="s">
        <v>366</v>
      </c>
      <c r="P1072" t="s">
        <v>366</v>
      </c>
      <c r="Q1072">
        <v>1</v>
      </c>
      <c r="W1072">
        <v>0</v>
      </c>
      <c r="X1072">
        <v>102642092</v>
      </c>
      <c r="Y1072">
        <v>0.09</v>
      </c>
      <c r="AA1072">
        <v>0</v>
      </c>
      <c r="AB1072">
        <v>142.13999999999999</v>
      </c>
      <c r="AC1072">
        <v>219.75</v>
      </c>
      <c r="AD1072">
        <v>0</v>
      </c>
      <c r="AE1072">
        <v>0</v>
      </c>
      <c r="AF1072">
        <v>18.46</v>
      </c>
      <c r="AG1072">
        <v>11.84</v>
      </c>
      <c r="AH1072">
        <v>0</v>
      </c>
      <c r="AI1072">
        <v>1</v>
      </c>
      <c r="AJ1072">
        <v>7.7</v>
      </c>
      <c r="AK1072">
        <v>18.559999999999999</v>
      </c>
      <c r="AL1072">
        <v>1</v>
      </c>
      <c r="AN1072">
        <v>0</v>
      </c>
      <c r="AO1072">
        <v>1</v>
      </c>
      <c r="AP1072">
        <v>1</v>
      </c>
      <c r="AQ1072">
        <v>0</v>
      </c>
      <c r="AR1072">
        <v>0</v>
      </c>
      <c r="AS1072" t="s">
        <v>719</v>
      </c>
      <c r="AT1072">
        <v>0.06</v>
      </c>
      <c r="AU1072" t="s">
        <v>140</v>
      </c>
      <c r="AV1072">
        <v>0</v>
      </c>
      <c r="AW1072">
        <v>2</v>
      </c>
      <c r="AX1072">
        <v>28927428</v>
      </c>
      <c r="AY1072">
        <v>1</v>
      </c>
      <c r="AZ1072">
        <v>0</v>
      </c>
      <c r="BA1072">
        <v>1101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>
        <v>0</v>
      </c>
      <c r="BH1072">
        <v>0</v>
      </c>
      <c r="BI1072">
        <v>0</v>
      </c>
      <c r="BJ1072">
        <v>0</v>
      </c>
      <c r="BK1072">
        <v>0</v>
      </c>
      <c r="BL1072">
        <v>0</v>
      </c>
      <c r="BM1072">
        <v>0</v>
      </c>
      <c r="BN1072">
        <v>0</v>
      </c>
      <c r="BO1072">
        <v>0</v>
      </c>
      <c r="BP1072">
        <v>0</v>
      </c>
      <c r="BQ1072">
        <v>0</v>
      </c>
      <c r="BR1072">
        <v>0</v>
      </c>
      <c r="BS1072">
        <v>0</v>
      </c>
      <c r="BT1072">
        <v>0</v>
      </c>
      <c r="BU1072">
        <v>0</v>
      </c>
      <c r="BV1072">
        <v>0</v>
      </c>
      <c r="BW1072">
        <v>0</v>
      </c>
      <c r="CX1072">
        <f>Y1072*Source!I233</f>
        <v>0.22499999999999998</v>
      </c>
      <c r="CY1072">
        <f t="shared" si="243"/>
        <v>142.13999999999999</v>
      </c>
      <c r="CZ1072">
        <f t="shared" si="244"/>
        <v>18.46</v>
      </c>
      <c r="DA1072">
        <f t="shared" si="245"/>
        <v>7.7</v>
      </c>
      <c r="DB1072">
        <v>0</v>
      </c>
    </row>
    <row r="1073" spans="1:106" x14ac:dyDescent="0.2">
      <c r="A1073">
        <f>ROW(Source!A233)</f>
        <v>233</v>
      </c>
      <c r="B1073">
        <v>28925308</v>
      </c>
      <c r="C1073">
        <v>28927418</v>
      </c>
      <c r="D1073">
        <v>28253181</v>
      </c>
      <c r="E1073">
        <v>1</v>
      </c>
      <c r="F1073">
        <v>1</v>
      </c>
      <c r="G1073">
        <v>1</v>
      </c>
      <c r="H1073">
        <v>3</v>
      </c>
      <c r="I1073" t="s">
        <v>404</v>
      </c>
      <c r="J1073" t="s">
        <v>405</v>
      </c>
      <c r="K1073" t="s">
        <v>406</v>
      </c>
      <c r="L1073">
        <v>1339</v>
      </c>
      <c r="N1073">
        <v>1007</v>
      </c>
      <c r="O1073" t="s">
        <v>742</v>
      </c>
      <c r="P1073" t="s">
        <v>742</v>
      </c>
      <c r="Q1073">
        <v>1</v>
      </c>
      <c r="W1073">
        <v>0</v>
      </c>
      <c r="X1073">
        <v>82350058</v>
      </c>
      <c r="Y1073">
        <v>4.2999999999999997E-2</v>
      </c>
      <c r="AA1073">
        <v>12.71</v>
      </c>
      <c r="AB1073">
        <v>0</v>
      </c>
      <c r="AC1073">
        <v>0</v>
      </c>
      <c r="AD1073">
        <v>0</v>
      </c>
      <c r="AE1073">
        <v>2.44</v>
      </c>
      <c r="AF1073">
        <v>0</v>
      </c>
      <c r="AG1073">
        <v>0</v>
      </c>
      <c r="AH1073">
        <v>0</v>
      </c>
      <c r="AI1073">
        <v>5.21</v>
      </c>
      <c r="AJ1073">
        <v>1</v>
      </c>
      <c r="AK1073">
        <v>1</v>
      </c>
      <c r="AL1073">
        <v>1</v>
      </c>
      <c r="AN1073">
        <v>0</v>
      </c>
      <c r="AO1073">
        <v>1</v>
      </c>
      <c r="AP1073">
        <v>0</v>
      </c>
      <c r="AQ1073">
        <v>0</v>
      </c>
      <c r="AR1073">
        <v>0</v>
      </c>
      <c r="AS1073" t="s">
        <v>719</v>
      </c>
      <c r="AT1073">
        <v>4.2999999999999997E-2</v>
      </c>
      <c r="AU1073" t="s">
        <v>719</v>
      </c>
      <c r="AV1073">
        <v>0</v>
      </c>
      <c r="AW1073">
        <v>2</v>
      </c>
      <c r="AX1073">
        <v>28927429</v>
      </c>
      <c r="AY1073">
        <v>1</v>
      </c>
      <c r="AZ1073">
        <v>0</v>
      </c>
      <c r="BA1073">
        <v>1102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>
        <v>0</v>
      </c>
      <c r="BH1073">
        <v>0</v>
      </c>
      <c r="BI1073">
        <v>0</v>
      </c>
      <c r="BJ1073">
        <v>0</v>
      </c>
      <c r="BK1073">
        <v>0</v>
      </c>
      <c r="BL1073">
        <v>0</v>
      </c>
      <c r="BM1073">
        <v>0</v>
      </c>
      <c r="BN1073">
        <v>0</v>
      </c>
      <c r="BO1073">
        <v>0</v>
      </c>
      <c r="BP1073">
        <v>0</v>
      </c>
      <c r="BQ1073">
        <v>0</v>
      </c>
      <c r="BR1073">
        <v>0</v>
      </c>
      <c r="BS1073">
        <v>0</v>
      </c>
      <c r="BT1073">
        <v>0</v>
      </c>
      <c r="BU1073">
        <v>0</v>
      </c>
      <c r="BV1073">
        <v>0</v>
      </c>
      <c r="BW1073">
        <v>0</v>
      </c>
      <c r="CX1073">
        <f>Y1073*Source!I233</f>
        <v>0.10749999999999998</v>
      </c>
      <c r="CY1073">
        <f>AA1073</f>
        <v>12.71</v>
      </c>
      <c r="CZ1073">
        <f>AE1073</f>
        <v>2.44</v>
      </c>
      <c r="DA1073">
        <f>AI1073</f>
        <v>5.21</v>
      </c>
      <c r="DB1073">
        <v>0</v>
      </c>
    </row>
    <row r="1074" spans="1:106" x14ac:dyDescent="0.2">
      <c r="A1074">
        <f>ROW(Source!A233)</f>
        <v>233</v>
      </c>
      <c r="B1074">
        <v>28925308</v>
      </c>
      <c r="C1074">
        <v>28927418</v>
      </c>
      <c r="D1074">
        <v>28297139</v>
      </c>
      <c r="E1074">
        <v>1</v>
      </c>
      <c r="F1074">
        <v>1</v>
      </c>
      <c r="G1074">
        <v>1</v>
      </c>
      <c r="H1074">
        <v>3</v>
      </c>
      <c r="I1074" t="s">
        <v>664</v>
      </c>
      <c r="J1074" t="s">
        <v>665</v>
      </c>
      <c r="K1074" t="s">
        <v>666</v>
      </c>
      <c r="L1074">
        <v>1348</v>
      </c>
      <c r="N1074">
        <v>1009</v>
      </c>
      <c r="O1074" t="s">
        <v>61</v>
      </c>
      <c r="P1074" t="s">
        <v>61</v>
      </c>
      <c r="Q1074">
        <v>1000</v>
      </c>
      <c r="W1074">
        <v>0</v>
      </c>
      <c r="X1074">
        <v>-468305079</v>
      </c>
      <c r="Y1074">
        <v>0.14000000000000001</v>
      </c>
      <c r="AA1074">
        <v>3836.07</v>
      </c>
      <c r="AB1074">
        <v>0</v>
      </c>
      <c r="AC1074">
        <v>0</v>
      </c>
      <c r="AD1074">
        <v>0</v>
      </c>
      <c r="AE1074">
        <v>736.29</v>
      </c>
      <c r="AF1074">
        <v>0</v>
      </c>
      <c r="AG1074">
        <v>0</v>
      </c>
      <c r="AH1074">
        <v>0</v>
      </c>
      <c r="AI1074">
        <v>5.21</v>
      </c>
      <c r="AJ1074">
        <v>1</v>
      </c>
      <c r="AK1074">
        <v>1</v>
      </c>
      <c r="AL1074">
        <v>1</v>
      </c>
      <c r="AN1074">
        <v>0</v>
      </c>
      <c r="AO1074">
        <v>1</v>
      </c>
      <c r="AP1074">
        <v>0</v>
      </c>
      <c r="AQ1074">
        <v>0</v>
      </c>
      <c r="AR1074">
        <v>0</v>
      </c>
      <c r="AS1074" t="s">
        <v>719</v>
      </c>
      <c r="AT1074">
        <v>0.14000000000000001</v>
      </c>
      <c r="AU1074" t="s">
        <v>719</v>
      </c>
      <c r="AV1074">
        <v>0</v>
      </c>
      <c r="AW1074">
        <v>2</v>
      </c>
      <c r="AX1074">
        <v>28927431</v>
      </c>
      <c r="AY1074">
        <v>1</v>
      </c>
      <c r="AZ1074">
        <v>0</v>
      </c>
      <c r="BA1074">
        <v>1104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>
        <v>0</v>
      </c>
      <c r="BH1074">
        <v>0</v>
      </c>
      <c r="BI1074">
        <v>0</v>
      </c>
      <c r="BJ1074">
        <v>0</v>
      </c>
      <c r="BK1074">
        <v>0</v>
      </c>
      <c r="BL1074">
        <v>0</v>
      </c>
      <c r="BM1074">
        <v>0</v>
      </c>
      <c r="BN1074">
        <v>0</v>
      </c>
      <c r="BO1074">
        <v>0</v>
      </c>
      <c r="BP1074">
        <v>0</v>
      </c>
      <c r="BQ1074">
        <v>0</v>
      </c>
      <c r="BR1074">
        <v>0</v>
      </c>
      <c r="BS1074">
        <v>0</v>
      </c>
      <c r="BT1074">
        <v>0</v>
      </c>
      <c r="BU1074">
        <v>0</v>
      </c>
      <c r="BV1074">
        <v>0</v>
      </c>
      <c r="BW1074">
        <v>0</v>
      </c>
      <c r="CX1074">
        <f>Y1074*Source!I233</f>
        <v>0.35000000000000003</v>
      </c>
      <c r="CY1074">
        <f>AA1074</f>
        <v>3836.07</v>
      </c>
      <c r="CZ1074">
        <f>AE1074</f>
        <v>736.29</v>
      </c>
      <c r="DA1074">
        <f>AI1074</f>
        <v>5.21</v>
      </c>
      <c r="DB1074">
        <v>0</v>
      </c>
    </row>
    <row r="1075" spans="1:106" x14ac:dyDescent="0.2">
      <c r="A1075">
        <f>ROW(Source!A236)</f>
        <v>236</v>
      </c>
      <c r="B1075">
        <v>28925307</v>
      </c>
      <c r="C1075">
        <v>28927475</v>
      </c>
      <c r="D1075">
        <v>28424803</v>
      </c>
      <c r="E1075">
        <v>1</v>
      </c>
      <c r="F1075">
        <v>1</v>
      </c>
      <c r="G1075">
        <v>1</v>
      </c>
      <c r="H1075">
        <v>1</v>
      </c>
      <c r="I1075" t="s">
        <v>373</v>
      </c>
      <c r="J1075" t="s">
        <v>719</v>
      </c>
      <c r="K1075" t="s">
        <v>374</v>
      </c>
      <c r="L1075">
        <v>1191</v>
      </c>
      <c r="N1075">
        <v>1013</v>
      </c>
      <c r="O1075" t="s">
        <v>360</v>
      </c>
      <c r="P1075" t="s">
        <v>360</v>
      </c>
      <c r="Q1075">
        <v>1</v>
      </c>
      <c r="W1075">
        <v>0</v>
      </c>
      <c r="X1075">
        <v>2010026284</v>
      </c>
      <c r="Y1075">
        <v>26.730599999999999</v>
      </c>
      <c r="AA1075">
        <v>0</v>
      </c>
      <c r="AB1075">
        <v>0</v>
      </c>
      <c r="AC1075">
        <v>0</v>
      </c>
      <c r="AD1075">
        <v>8.2899999999999991</v>
      </c>
      <c r="AE1075">
        <v>0</v>
      </c>
      <c r="AF1075">
        <v>0</v>
      </c>
      <c r="AG1075">
        <v>0</v>
      </c>
      <c r="AH1075">
        <v>8.2899999999999991</v>
      </c>
      <c r="AI1075">
        <v>1</v>
      </c>
      <c r="AJ1075">
        <v>1</v>
      </c>
      <c r="AK1075">
        <v>1</v>
      </c>
      <c r="AL1075">
        <v>1</v>
      </c>
      <c r="AN1075">
        <v>0</v>
      </c>
      <c r="AO1075">
        <v>1</v>
      </c>
      <c r="AP1075">
        <v>1</v>
      </c>
      <c r="AQ1075">
        <v>0</v>
      </c>
      <c r="AR1075">
        <v>0</v>
      </c>
      <c r="AS1075" t="s">
        <v>719</v>
      </c>
      <c r="AT1075">
        <v>19.37</v>
      </c>
      <c r="AU1075" t="s">
        <v>141</v>
      </c>
      <c r="AV1075">
        <v>1</v>
      </c>
      <c r="AW1075">
        <v>2</v>
      </c>
      <c r="AX1075">
        <v>28927476</v>
      </c>
      <c r="AY1075">
        <v>1</v>
      </c>
      <c r="AZ1075">
        <v>0</v>
      </c>
      <c r="BA1075">
        <v>1105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>
        <v>0</v>
      </c>
      <c r="BH1075">
        <v>0</v>
      </c>
      <c r="BI1075">
        <v>0</v>
      </c>
      <c r="BJ1075">
        <v>0</v>
      </c>
      <c r="BK1075">
        <v>0</v>
      </c>
      <c r="BL1075">
        <v>0</v>
      </c>
      <c r="BM1075">
        <v>0</v>
      </c>
      <c r="BN1075">
        <v>0</v>
      </c>
      <c r="BO1075">
        <v>0</v>
      </c>
      <c r="BP1075">
        <v>0</v>
      </c>
      <c r="BQ1075">
        <v>0</v>
      </c>
      <c r="BR1075">
        <v>0</v>
      </c>
      <c r="BS1075">
        <v>0</v>
      </c>
      <c r="BT1075">
        <v>0</v>
      </c>
      <c r="BU1075">
        <v>0</v>
      </c>
      <c r="BV1075">
        <v>0</v>
      </c>
      <c r="BW1075">
        <v>0</v>
      </c>
      <c r="CX1075">
        <f>Y1075*Source!I236</f>
        <v>144.34524000000002</v>
      </c>
      <c r="CY1075">
        <f>AD1075</f>
        <v>8.2899999999999991</v>
      </c>
      <c r="CZ1075">
        <f>AH1075</f>
        <v>8.2899999999999991</v>
      </c>
      <c r="DA1075">
        <f>AL1075</f>
        <v>1</v>
      </c>
      <c r="DB1075">
        <v>0</v>
      </c>
    </row>
    <row r="1076" spans="1:106" x14ac:dyDescent="0.2">
      <c r="A1076">
        <f>ROW(Source!A236)</f>
        <v>236</v>
      </c>
      <c r="B1076">
        <v>28925307</v>
      </c>
      <c r="C1076">
        <v>28927475</v>
      </c>
      <c r="D1076">
        <v>28419515</v>
      </c>
      <c r="E1076">
        <v>1</v>
      </c>
      <c r="F1076">
        <v>1</v>
      </c>
      <c r="G1076">
        <v>1</v>
      </c>
      <c r="H1076">
        <v>1</v>
      </c>
      <c r="I1076" t="s">
        <v>361</v>
      </c>
      <c r="J1076" t="s">
        <v>719</v>
      </c>
      <c r="K1076" t="s">
        <v>362</v>
      </c>
      <c r="L1076">
        <v>1191</v>
      </c>
      <c r="N1076">
        <v>1013</v>
      </c>
      <c r="O1076" t="s">
        <v>360</v>
      </c>
      <c r="P1076" t="s">
        <v>360</v>
      </c>
      <c r="Q1076">
        <v>1</v>
      </c>
      <c r="W1076">
        <v>0</v>
      </c>
      <c r="X1076">
        <v>-383101862</v>
      </c>
      <c r="Y1076">
        <v>3.83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1</v>
      </c>
      <c r="AJ1076">
        <v>1</v>
      </c>
      <c r="AK1076">
        <v>1</v>
      </c>
      <c r="AL1076">
        <v>1</v>
      </c>
      <c r="AN1076">
        <v>0</v>
      </c>
      <c r="AO1076">
        <v>1</v>
      </c>
      <c r="AP1076">
        <v>0</v>
      </c>
      <c r="AQ1076">
        <v>0</v>
      </c>
      <c r="AR1076">
        <v>0</v>
      </c>
      <c r="AS1076" t="s">
        <v>719</v>
      </c>
      <c r="AT1076">
        <v>3.83</v>
      </c>
      <c r="AU1076" t="s">
        <v>719</v>
      </c>
      <c r="AV1076">
        <v>2</v>
      </c>
      <c r="AW1076">
        <v>2</v>
      </c>
      <c r="AX1076">
        <v>28927477</v>
      </c>
      <c r="AY1076">
        <v>1</v>
      </c>
      <c r="AZ1076">
        <v>2048</v>
      </c>
      <c r="BA1076">
        <v>1106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>
        <v>0</v>
      </c>
      <c r="BH1076">
        <v>0</v>
      </c>
      <c r="BI1076">
        <v>0</v>
      </c>
      <c r="BJ1076">
        <v>0</v>
      </c>
      <c r="BK1076">
        <v>0</v>
      </c>
      <c r="BL1076">
        <v>0</v>
      </c>
      <c r="BM1076">
        <v>0</v>
      </c>
      <c r="BN1076">
        <v>0</v>
      </c>
      <c r="BO1076">
        <v>0</v>
      </c>
      <c r="BP1076">
        <v>0</v>
      </c>
      <c r="BQ1076">
        <v>0</v>
      </c>
      <c r="BR1076">
        <v>0</v>
      </c>
      <c r="BS1076">
        <v>0</v>
      </c>
      <c r="BT1076">
        <v>0</v>
      </c>
      <c r="BU1076">
        <v>0</v>
      </c>
      <c r="BV1076">
        <v>0</v>
      </c>
      <c r="BW1076">
        <v>0</v>
      </c>
      <c r="CX1076">
        <f>Y1076*Source!I236</f>
        <v>20.682000000000002</v>
      </c>
      <c r="CY1076">
        <f>AD1076</f>
        <v>0</v>
      </c>
      <c r="CZ1076">
        <f>AH1076</f>
        <v>0</v>
      </c>
      <c r="DA1076">
        <f>AL1076</f>
        <v>1</v>
      </c>
      <c r="DB1076">
        <v>0</v>
      </c>
    </row>
    <row r="1077" spans="1:106" x14ac:dyDescent="0.2">
      <c r="A1077">
        <f>ROW(Source!A236)</f>
        <v>236</v>
      </c>
      <c r="B1077">
        <v>28925307</v>
      </c>
      <c r="C1077">
        <v>28927475</v>
      </c>
      <c r="D1077">
        <v>28336884</v>
      </c>
      <c r="E1077">
        <v>1</v>
      </c>
      <c r="F1077">
        <v>1</v>
      </c>
      <c r="G1077">
        <v>1</v>
      </c>
      <c r="H1077">
        <v>2</v>
      </c>
      <c r="I1077" t="s">
        <v>375</v>
      </c>
      <c r="J1077" t="s">
        <v>376</v>
      </c>
      <c r="K1077" t="s">
        <v>377</v>
      </c>
      <c r="L1077">
        <v>1368</v>
      </c>
      <c r="N1077">
        <v>1011</v>
      </c>
      <c r="O1077" t="s">
        <v>366</v>
      </c>
      <c r="P1077" t="s">
        <v>366</v>
      </c>
      <c r="Q1077">
        <v>1</v>
      </c>
      <c r="W1077">
        <v>0</v>
      </c>
      <c r="X1077">
        <v>-1700234874</v>
      </c>
      <c r="Y1077">
        <v>0.19500000000000001</v>
      </c>
      <c r="AA1077">
        <v>0</v>
      </c>
      <c r="AB1077">
        <v>93.73</v>
      </c>
      <c r="AC1077">
        <v>8.82</v>
      </c>
      <c r="AD1077">
        <v>0</v>
      </c>
      <c r="AE1077">
        <v>0</v>
      </c>
      <c r="AF1077">
        <v>93.73</v>
      </c>
      <c r="AG1077">
        <v>8.82</v>
      </c>
      <c r="AH1077">
        <v>0</v>
      </c>
      <c r="AI1077">
        <v>1</v>
      </c>
      <c r="AJ1077">
        <v>1</v>
      </c>
      <c r="AK1077">
        <v>1</v>
      </c>
      <c r="AL1077">
        <v>1</v>
      </c>
      <c r="AN1077">
        <v>0</v>
      </c>
      <c r="AO1077">
        <v>1</v>
      </c>
      <c r="AP1077">
        <v>1</v>
      </c>
      <c r="AQ1077">
        <v>0</v>
      </c>
      <c r="AR1077">
        <v>0</v>
      </c>
      <c r="AS1077" t="s">
        <v>719</v>
      </c>
      <c r="AT1077">
        <v>0.13</v>
      </c>
      <c r="AU1077" t="s">
        <v>140</v>
      </c>
      <c r="AV1077">
        <v>0</v>
      </c>
      <c r="AW1077">
        <v>2</v>
      </c>
      <c r="AX1077">
        <v>28927478</v>
      </c>
      <c r="AY1077">
        <v>1</v>
      </c>
      <c r="AZ1077">
        <v>0</v>
      </c>
      <c r="BA1077">
        <v>1107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>
        <v>0</v>
      </c>
      <c r="BH1077">
        <v>0</v>
      </c>
      <c r="BI1077">
        <v>0</v>
      </c>
      <c r="BJ1077">
        <v>0</v>
      </c>
      <c r="BK1077">
        <v>0</v>
      </c>
      <c r="BL1077">
        <v>0</v>
      </c>
      <c r="BM1077">
        <v>0</v>
      </c>
      <c r="BN1077">
        <v>0</v>
      </c>
      <c r="BO1077">
        <v>0</v>
      </c>
      <c r="BP1077">
        <v>0</v>
      </c>
      <c r="BQ1077">
        <v>0</v>
      </c>
      <c r="BR1077">
        <v>0</v>
      </c>
      <c r="BS1077">
        <v>0</v>
      </c>
      <c r="BT1077">
        <v>0</v>
      </c>
      <c r="BU1077">
        <v>0</v>
      </c>
      <c r="BV1077">
        <v>0</v>
      </c>
      <c r="BW1077">
        <v>0</v>
      </c>
      <c r="CX1077">
        <f>Y1077*Source!I236</f>
        <v>1.0530000000000002</v>
      </c>
      <c r="CY1077">
        <f>AB1077</f>
        <v>93.73</v>
      </c>
      <c r="CZ1077">
        <f>AF1077</f>
        <v>93.73</v>
      </c>
      <c r="DA1077">
        <f>AJ1077</f>
        <v>1</v>
      </c>
      <c r="DB1077">
        <v>0</v>
      </c>
    </row>
    <row r="1078" spans="1:106" x14ac:dyDescent="0.2">
      <c r="A1078">
        <f>ROW(Source!A236)</f>
        <v>236</v>
      </c>
      <c r="B1078">
        <v>28925307</v>
      </c>
      <c r="C1078">
        <v>28927475</v>
      </c>
      <c r="D1078">
        <v>28336931</v>
      </c>
      <c r="E1078">
        <v>1</v>
      </c>
      <c r="F1078">
        <v>1</v>
      </c>
      <c r="G1078">
        <v>1</v>
      </c>
      <c r="H1078">
        <v>2</v>
      </c>
      <c r="I1078" t="s">
        <v>378</v>
      </c>
      <c r="J1078" t="s">
        <v>379</v>
      </c>
      <c r="K1078" t="s">
        <v>380</v>
      </c>
      <c r="L1078">
        <v>1368</v>
      </c>
      <c r="N1078">
        <v>1011</v>
      </c>
      <c r="O1078" t="s">
        <v>366</v>
      </c>
      <c r="P1078" t="s">
        <v>366</v>
      </c>
      <c r="Q1078">
        <v>1</v>
      </c>
      <c r="W1078">
        <v>0</v>
      </c>
      <c r="X1078">
        <v>-271470403</v>
      </c>
      <c r="Y1078">
        <v>3.42</v>
      </c>
      <c r="AA1078">
        <v>0</v>
      </c>
      <c r="AB1078">
        <v>91.79</v>
      </c>
      <c r="AC1078">
        <v>11.84</v>
      </c>
      <c r="AD1078">
        <v>0</v>
      </c>
      <c r="AE1078">
        <v>0</v>
      </c>
      <c r="AF1078">
        <v>91.79</v>
      </c>
      <c r="AG1078">
        <v>11.84</v>
      </c>
      <c r="AH1078">
        <v>0</v>
      </c>
      <c r="AI1078">
        <v>1</v>
      </c>
      <c r="AJ1078">
        <v>1</v>
      </c>
      <c r="AK1078">
        <v>1</v>
      </c>
      <c r="AL1078">
        <v>1</v>
      </c>
      <c r="AN1078">
        <v>0</v>
      </c>
      <c r="AO1078">
        <v>1</v>
      </c>
      <c r="AP1078">
        <v>1</v>
      </c>
      <c r="AQ1078">
        <v>0</v>
      </c>
      <c r="AR1078">
        <v>0</v>
      </c>
      <c r="AS1078" t="s">
        <v>719</v>
      </c>
      <c r="AT1078">
        <v>2.2799999999999998</v>
      </c>
      <c r="AU1078" t="s">
        <v>140</v>
      </c>
      <c r="AV1078">
        <v>0</v>
      </c>
      <c r="AW1078">
        <v>2</v>
      </c>
      <c r="AX1078">
        <v>28927479</v>
      </c>
      <c r="AY1078">
        <v>1</v>
      </c>
      <c r="AZ1078">
        <v>0</v>
      </c>
      <c r="BA1078">
        <v>1108</v>
      </c>
      <c r="BB1078">
        <v>0</v>
      </c>
      <c r="BC1078">
        <v>0</v>
      </c>
      <c r="BD1078">
        <v>0</v>
      </c>
      <c r="BE1078">
        <v>0</v>
      </c>
      <c r="BF1078">
        <v>0</v>
      </c>
      <c r="BG1078">
        <v>0</v>
      </c>
      <c r="BH1078">
        <v>0</v>
      </c>
      <c r="BI1078">
        <v>0</v>
      </c>
      <c r="BJ1078">
        <v>0</v>
      </c>
      <c r="BK1078">
        <v>0</v>
      </c>
      <c r="BL1078">
        <v>0</v>
      </c>
      <c r="BM1078">
        <v>0</v>
      </c>
      <c r="BN1078">
        <v>0</v>
      </c>
      <c r="BO1078">
        <v>0</v>
      </c>
      <c r="BP1078">
        <v>0</v>
      </c>
      <c r="BQ1078">
        <v>0</v>
      </c>
      <c r="BR1078">
        <v>0</v>
      </c>
      <c r="BS1078">
        <v>0</v>
      </c>
      <c r="BT1078">
        <v>0</v>
      </c>
      <c r="BU1078">
        <v>0</v>
      </c>
      <c r="BV1078">
        <v>0</v>
      </c>
      <c r="BW1078">
        <v>0</v>
      </c>
      <c r="CX1078">
        <f>Y1078*Source!I236</f>
        <v>18.468</v>
      </c>
      <c r="CY1078">
        <f>AB1078</f>
        <v>91.79</v>
      </c>
      <c r="CZ1078">
        <f>AF1078</f>
        <v>91.79</v>
      </c>
      <c r="DA1078">
        <f>AJ1078</f>
        <v>1</v>
      </c>
      <c r="DB1078">
        <v>0</v>
      </c>
    </row>
    <row r="1079" spans="1:106" x14ac:dyDescent="0.2">
      <c r="A1079">
        <f>ROW(Source!A236)</f>
        <v>236</v>
      </c>
      <c r="B1079">
        <v>28925307</v>
      </c>
      <c r="C1079">
        <v>28927475</v>
      </c>
      <c r="D1079">
        <v>28337084</v>
      </c>
      <c r="E1079">
        <v>1</v>
      </c>
      <c r="F1079">
        <v>1</v>
      </c>
      <c r="G1079">
        <v>1</v>
      </c>
      <c r="H1079">
        <v>2</v>
      </c>
      <c r="I1079" t="s">
        <v>381</v>
      </c>
      <c r="J1079" t="s">
        <v>382</v>
      </c>
      <c r="K1079" t="s">
        <v>383</v>
      </c>
      <c r="L1079">
        <v>1368</v>
      </c>
      <c r="N1079">
        <v>1011</v>
      </c>
      <c r="O1079" t="s">
        <v>366</v>
      </c>
      <c r="P1079" t="s">
        <v>366</v>
      </c>
      <c r="Q1079">
        <v>1</v>
      </c>
      <c r="W1079">
        <v>0</v>
      </c>
      <c r="X1079">
        <v>-566827484</v>
      </c>
      <c r="Y1079">
        <v>0.28499999999999998</v>
      </c>
      <c r="AA1079">
        <v>0</v>
      </c>
      <c r="AB1079">
        <v>4.1100000000000003</v>
      </c>
      <c r="AC1079">
        <v>0</v>
      </c>
      <c r="AD1079">
        <v>0</v>
      </c>
      <c r="AE1079">
        <v>0</v>
      </c>
      <c r="AF1079">
        <v>4.1100000000000003</v>
      </c>
      <c r="AG1079">
        <v>0</v>
      </c>
      <c r="AH1079">
        <v>0</v>
      </c>
      <c r="AI1079">
        <v>1</v>
      </c>
      <c r="AJ1079">
        <v>1</v>
      </c>
      <c r="AK1079">
        <v>1</v>
      </c>
      <c r="AL1079">
        <v>1</v>
      </c>
      <c r="AN1079">
        <v>0</v>
      </c>
      <c r="AO1079">
        <v>1</v>
      </c>
      <c r="AP1079">
        <v>1</v>
      </c>
      <c r="AQ1079">
        <v>0</v>
      </c>
      <c r="AR1079">
        <v>0</v>
      </c>
      <c r="AS1079" t="s">
        <v>719</v>
      </c>
      <c r="AT1079">
        <v>0.19</v>
      </c>
      <c r="AU1079" t="s">
        <v>140</v>
      </c>
      <c r="AV1079">
        <v>0</v>
      </c>
      <c r="AW1079">
        <v>2</v>
      </c>
      <c r="AX1079">
        <v>28927480</v>
      </c>
      <c r="AY1079">
        <v>1</v>
      </c>
      <c r="AZ1079">
        <v>0</v>
      </c>
      <c r="BA1079">
        <v>1109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>
        <v>0</v>
      </c>
      <c r="BH1079">
        <v>0</v>
      </c>
      <c r="BI1079">
        <v>0</v>
      </c>
      <c r="BJ1079">
        <v>0</v>
      </c>
      <c r="BK1079">
        <v>0</v>
      </c>
      <c r="BL1079">
        <v>0</v>
      </c>
      <c r="BM1079">
        <v>0</v>
      </c>
      <c r="BN1079">
        <v>0</v>
      </c>
      <c r="BO1079">
        <v>0</v>
      </c>
      <c r="BP1079">
        <v>0</v>
      </c>
      <c r="BQ1079">
        <v>0</v>
      </c>
      <c r="BR1079">
        <v>0</v>
      </c>
      <c r="BS1079">
        <v>0</v>
      </c>
      <c r="BT1079">
        <v>0</v>
      </c>
      <c r="BU1079">
        <v>0</v>
      </c>
      <c r="BV1079">
        <v>0</v>
      </c>
      <c r="BW1079">
        <v>0</v>
      </c>
      <c r="CX1079">
        <f>Y1079*Source!I236</f>
        <v>1.5389999999999999</v>
      </c>
      <c r="CY1079">
        <f>AB1079</f>
        <v>4.1100000000000003</v>
      </c>
      <c r="CZ1079">
        <f>AF1079</f>
        <v>4.1100000000000003</v>
      </c>
      <c r="DA1079">
        <f>AJ1079</f>
        <v>1</v>
      </c>
      <c r="DB1079">
        <v>0</v>
      </c>
    </row>
    <row r="1080" spans="1:106" x14ac:dyDescent="0.2">
      <c r="A1080">
        <f>ROW(Source!A236)</f>
        <v>236</v>
      </c>
      <c r="B1080">
        <v>28925307</v>
      </c>
      <c r="C1080">
        <v>28927475</v>
      </c>
      <c r="D1080">
        <v>28337842</v>
      </c>
      <c r="E1080">
        <v>1</v>
      </c>
      <c r="F1080">
        <v>1</v>
      </c>
      <c r="G1080">
        <v>1</v>
      </c>
      <c r="H1080">
        <v>2</v>
      </c>
      <c r="I1080" t="s">
        <v>384</v>
      </c>
      <c r="J1080" t="s">
        <v>385</v>
      </c>
      <c r="K1080" t="s">
        <v>386</v>
      </c>
      <c r="L1080">
        <v>1368</v>
      </c>
      <c r="N1080">
        <v>1011</v>
      </c>
      <c r="O1080" t="s">
        <v>366</v>
      </c>
      <c r="P1080" t="s">
        <v>366</v>
      </c>
      <c r="Q1080">
        <v>1</v>
      </c>
      <c r="W1080">
        <v>0</v>
      </c>
      <c r="X1080">
        <v>1820267133</v>
      </c>
      <c r="Y1080">
        <v>2.13</v>
      </c>
      <c r="AA1080">
        <v>0</v>
      </c>
      <c r="AB1080">
        <v>102.48</v>
      </c>
      <c r="AC1080">
        <v>11.84</v>
      </c>
      <c r="AD1080">
        <v>0</v>
      </c>
      <c r="AE1080">
        <v>0</v>
      </c>
      <c r="AF1080">
        <v>102.48</v>
      </c>
      <c r="AG1080">
        <v>11.84</v>
      </c>
      <c r="AH1080">
        <v>0</v>
      </c>
      <c r="AI1080">
        <v>1</v>
      </c>
      <c r="AJ1080">
        <v>1</v>
      </c>
      <c r="AK1080">
        <v>1</v>
      </c>
      <c r="AL1080">
        <v>1</v>
      </c>
      <c r="AN1080">
        <v>0</v>
      </c>
      <c r="AO1080">
        <v>1</v>
      </c>
      <c r="AP1080">
        <v>1</v>
      </c>
      <c r="AQ1080">
        <v>0</v>
      </c>
      <c r="AR1080">
        <v>0</v>
      </c>
      <c r="AS1080" t="s">
        <v>719</v>
      </c>
      <c r="AT1080">
        <v>1.42</v>
      </c>
      <c r="AU1080" t="s">
        <v>140</v>
      </c>
      <c r="AV1080">
        <v>0</v>
      </c>
      <c r="AW1080">
        <v>2</v>
      </c>
      <c r="AX1080">
        <v>28927481</v>
      </c>
      <c r="AY1080">
        <v>1</v>
      </c>
      <c r="AZ1080">
        <v>0</v>
      </c>
      <c r="BA1080">
        <v>1110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>
        <v>0</v>
      </c>
      <c r="BH1080">
        <v>0</v>
      </c>
      <c r="BI1080">
        <v>0</v>
      </c>
      <c r="BJ1080">
        <v>0</v>
      </c>
      <c r="BK1080">
        <v>0</v>
      </c>
      <c r="BL1080">
        <v>0</v>
      </c>
      <c r="BM1080">
        <v>0</v>
      </c>
      <c r="BN1080">
        <v>0</v>
      </c>
      <c r="BO1080">
        <v>0</v>
      </c>
      <c r="BP1080">
        <v>0</v>
      </c>
      <c r="BQ1080">
        <v>0</v>
      </c>
      <c r="BR1080">
        <v>0</v>
      </c>
      <c r="BS1080">
        <v>0</v>
      </c>
      <c r="BT1080">
        <v>0</v>
      </c>
      <c r="BU1080">
        <v>0</v>
      </c>
      <c r="BV1080">
        <v>0</v>
      </c>
      <c r="BW1080">
        <v>0</v>
      </c>
      <c r="CX1080">
        <f>Y1080*Source!I236</f>
        <v>11.502000000000001</v>
      </c>
      <c r="CY1080">
        <f>AB1080</f>
        <v>102.48</v>
      </c>
      <c r="CZ1080">
        <f>AF1080</f>
        <v>102.48</v>
      </c>
      <c r="DA1080">
        <f>AJ1080</f>
        <v>1</v>
      </c>
      <c r="DB1080">
        <v>0</v>
      </c>
    </row>
    <row r="1081" spans="1:106" x14ac:dyDescent="0.2">
      <c r="A1081">
        <f>ROW(Source!A236)</f>
        <v>236</v>
      </c>
      <c r="B1081">
        <v>28925307</v>
      </c>
      <c r="C1081">
        <v>28927475</v>
      </c>
      <c r="D1081">
        <v>28292579</v>
      </c>
      <c r="E1081">
        <v>1</v>
      </c>
      <c r="F1081">
        <v>1</v>
      </c>
      <c r="G1081">
        <v>1</v>
      </c>
      <c r="H1081">
        <v>3</v>
      </c>
      <c r="I1081" t="s">
        <v>387</v>
      </c>
      <c r="J1081" t="s">
        <v>388</v>
      </c>
      <c r="K1081" t="s">
        <v>389</v>
      </c>
      <c r="L1081">
        <v>1339</v>
      </c>
      <c r="N1081">
        <v>1007</v>
      </c>
      <c r="O1081" t="s">
        <v>742</v>
      </c>
      <c r="P1081" t="s">
        <v>742</v>
      </c>
      <c r="Q1081">
        <v>1</v>
      </c>
      <c r="W1081">
        <v>0</v>
      </c>
      <c r="X1081">
        <v>2110117875</v>
      </c>
      <c r="Y1081">
        <v>0.1</v>
      </c>
      <c r="AA1081">
        <v>2893.86</v>
      </c>
      <c r="AB1081">
        <v>0</v>
      </c>
      <c r="AC1081">
        <v>0</v>
      </c>
      <c r="AD1081">
        <v>0</v>
      </c>
      <c r="AE1081">
        <v>2893.86</v>
      </c>
      <c r="AF1081">
        <v>0</v>
      </c>
      <c r="AG1081">
        <v>0</v>
      </c>
      <c r="AH1081">
        <v>0</v>
      </c>
      <c r="AI1081">
        <v>1</v>
      </c>
      <c r="AJ1081">
        <v>1</v>
      </c>
      <c r="AK1081">
        <v>1</v>
      </c>
      <c r="AL1081">
        <v>1</v>
      </c>
      <c r="AN1081">
        <v>0</v>
      </c>
      <c r="AO1081">
        <v>1</v>
      </c>
      <c r="AP1081">
        <v>0</v>
      </c>
      <c r="AQ1081">
        <v>0</v>
      </c>
      <c r="AR1081">
        <v>0</v>
      </c>
      <c r="AS1081" t="s">
        <v>719</v>
      </c>
      <c r="AT1081">
        <v>0.1</v>
      </c>
      <c r="AU1081" t="s">
        <v>719</v>
      </c>
      <c r="AV1081">
        <v>0</v>
      </c>
      <c r="AW1081">
        <v>2</v>
      </c>
      <c r="AX1081">
        <v>28927482</v>
      </c>
      <c r="AY1081">
        <v>1</v>
      </c>
      <c r="AZ1081">
        <v>0</v>
      </c>
      <c r="BA1081">
        <v>1111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>
        <v>0</v>
      </c>
      <c r="BH1081">
        <v>0</v>
      </c>
      <c r="BI1081">
        <v>0</v>
      </c>
      <c r="BJ1081">
        <v>0</v>
      </c>
      <c r="BK1081">
        <v>0</v>
      </c>
      <c r="BL1081">
        <v>0</v>
      </c>
      <c r="BM1081">
        <v>0</v>
      </c>
      <c r="BN1081">
        <v>0</v>
      </c>
      <c r="BO1081">
        <v>0</v>
      </c>
      <c r="BP1081">
        <v>0</v>
      </c>
      <c r="BQ1081">
        <v>0</v>
      </c>
      <c r="BR1081">
        <v>0</v>
      </c>
      <c r="BS1081">
        <v>0</v>
      </c>
      <c r="BT1081">
        <v>0</v>
      </c>
      <c r="BU1081">
        <v>0</v>
      </c>
      <c r="BV1081">
        <v>0</v>
      </c>
      <c r="BW1081">
        <v>0</v>
      </c>
      <c r="CX1081">
        <f>Y1081*Source!I236</f>
        <v>0.54</v>
      </c>
      <c r="CY1081">
        <f>AA1081</f>
        <v>2893.86</v>
      </c>
      <c r="CZ1081">
        <f>AE1081</f>
        <v>2893.86</v>
      </c>
      <c r="DA1081">
        <f>AI1081</f>
        <v>1</v>
      </c>
      <c r="DB1081">
        <v>0</v>
      </c>
    </row>
    <row r="1082" spans="1:106" x14ac:dyDescent="0.2">
      <c r="A1082">
        <f>ROW(Source!A236)</f>
        <v>236</v>
      </c>
      <c r="B1082">
        <v>28925307</v>
      </c>
      <c r="C1082">
        <v>28927475</v>
      </c>
      <c r="D1082">
        <v>28294396</v>
      </c>
      <c r="E1082">
        <v>1</v>
      </c>
      <c r="F1082">
        <v>1</v>
      </c>
      <c r="G1082">
        <v>1</v>
      </c>
      <c r="H1082">
        <v>3</v>
      </c>
      <c r="I1082" t="s">
        <v>209</v>
      </c>
      <c r="J1082" t="s">
        <v>211</v>
      </c>
      <c r="K1082" t="s">
        <v>210</v>
      </c>
      <c r="L1082">
        <v>1348</v>
      </c>
      <c r="N1082">
        <v>1009</v>
      </c>
      <c r="O1082" t="s">
        <v>61</v>
      </c>
      <c r="P1082" t="s">
        <v>61</v>
      </c>
      <c r="Q1082">
        <v>1000</v>
      </c>
      <c r="W1082">
        <v>0</v>
      </c>
      <c r="X1082">
        <v>-1020094800</v>
      </c>
      <c r="Y1082">
        <v>0.18592600000000001</v>
      </c>
      <c r="AA1082">
        <v>32266.14</v>
      </c>
      <c r="AB1082">
        <v>0</v>
      </c>
      <c r="AC1082">
        <v>0</v>
      </c>
      <c r="AD1082">
        <v>0</v>
      </c>
      <c r="AE1082">
        <v>32266.14</v>
      </c>
      <c r="AF1082">
        <v>0</v>
      </c>
      <c r="AG1082">
        <v>0</v>
      </c>
      <c r="AH1082">
        <v>0</v>
      </c>
      <c r="AI1082">
        <v>1</v>
      </c>
      <c r="AJ1082">
        <v>1</v>
      </c>
      <c r="AK1082">
        <v>1</v>
      </c>
      <c r="AL1082">
        <v>1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 t="s">
        <v>719</v>
      </c>
      <c r="AT1082">
        <v>0.18592600000000001</v>
      </c>
      <c r="AU1082" t="s">
        <v>719</v>
      </c>
      <c r="AV1082">
        <v>0</v>
      </c>
      <c r="AW1082">
        <v>1</v>
      </c>
      <c r="AX1082">
        <v>-1</v>
      </c>
      <c r="AY1082">
        <v>0</v>
      </c>
      <c r="AZ1082">
        <v>0</v>
      </c>
      <c r="BA1082" t="s">
        <v>719</v>
      </c>
      <c r="BB1082">
        <v>0</v>
      </c>
      <c r="BC1082">
        <v>0</v>
      </c>
      <c r="BD1082">
        <v>0</v>
      </c>
      <c r="BE1082">
        <v>0</v>
      </c>
      <c r="BF1082">
        <v>0</v>
      </c>
      <c r="BG1082">
        <v>0</v>
      </c>
      <c r="BH1082">
        <v>0</v>
      </c>
      <c r="BI1082">
        <v>0</v>
      </c>
      <c r="BJ1082">
        <v>0</v>
      </c>
      <c r="BK1082">
        <v>0</v>
      </c>
      <c r="BL1082">
        <v>0</v>
      </c>
      <c r="BM1082">
        <v>0</v>
      </c>
      <c r="BN1082">
        <v>0</v>
      </c>
      <c r="BO1082">
        <v>0</v>
      </c>
      <c r="BP1082">
        <v>0</v>
      </c>
      <c r="BQ1082">
        <v>0</v>
      </c>
      <c r="BR1082">
        <v>0</v>
      </c>
      <c r="BS1082">
        <v>0</v>
      </c>
      <c r="BT1082">
        <v>0</v>
      </c>
      <c r="BU1082">
        <v>0</v>
      </c>
      <c r="BV1082">
        <v>0</v>
      </c>
      <c r="BW1082">
        <v>0</v>
      </c>
      <c r="CX1082">
        <f>Y1082*Source!I236</f>
        <v>1.0040004</v>
      </c>
      <c r="CY1082">
        <f>AA1082</f>
        <v>32266.14</v>
      </c>
      <c r="CZ1082">
        <f>AE1082</f>
        <v>32266.14</v>
      </c>
      <c r="DA1082">
        <f>AI1082</f>
        <v>1</v>
      </c>
      <c r="DB1082">
        <v>0</v>
      </c>
    </row>
    <row r="1083" spans="1:106" x14ac:dyDescent="0.2">
      <c r="A1083">
        <f>ROW(Source!A236)</f>
        <v>236</v>
      </c>
      <c r="B1083">
        <v>28925307</v>
      </c>
      <c r="C1083">
        <v>28927475</v>
      </c>
      <c r="D1083">
        <v>28294400</v>
      </c>
      <c r="E1083">
        <v>1</v>
      </c>
      <c r="F1083">
        <v>1</v>
      </c>
      <c r="G1083">
        <v>1</v>
      </c>
      <c r="H1083">
        <v>3</v>
      </c>
      <c r="I1083" t="s">
        <v>390</v>
      </c>
      <c r="J1083" t="s">
        <v>391</v>
      </c>
      <c r="K1083" t="s">
        <v>392</v>
      </c>
      <c r="L1083">
        <v>1348</v>
      </c>
      <c r="N1083">
        <v>1009</v>
      </c>
      <c r="O1083" t="s">
        <v>61</v>
      </c>
      <c r="P1083" t="s">
        <v>61</v>
      </c>
      <c r="Q1083">
        <v>1000</v>
      </c>
      <c r="W1083">
        <v>0</v>
      </c>
      <c r="X1083">
        <v>-196868199</v>
      </c>
      <c r="Y1083">
        <v>0.02</v>
      </c>
      <c r="AA1083">
        <v>11972.17</v>
      </c>
      <c r="AB1083">
        <v>0</v>
      </c>
      <c r="AC1083">
        <v>0</v>
      </c>
      <c r="AD1083">
        <v>0</v>
      </c>
      <c r="AE1083">
        <v>11972.17</v>
      </c>
      <c r="AF1083">
        <v>0</v>
      </c>
      <c r="AG1083">
        <v>0</v>
      </c>
      <c r="AH1083">
        <v>0</v>
      </c>
      <c r="AI1083">
        <v>1</v>
      </c>
      <c r="AJ1083">
        <v>1</v>
      </c>
      <c r="AK1083">
        <v>1</v>
      </c>
      <c r="AL1083">
        <v>1</v>
      </c>
      <c r="AN1083">
        <v>0</v>
      </c>
      <c r="AO1083">
        <v>1</v>
      </c>
      <c r="AP1083">
        <v>0</v>
      </c>
      <c r="AQ1083">
        <v>0</v>
      </c>
      <c r="AR1083">
        <v>0</v>
      </c>
      <c r="AS1083" t="s">
        <v>719</v>
      </c>
      <c r="AT1083">
        <v>0.02</v>
      </c>
      <c r="AU1083" t="s">
        <v>719</v>
      </c>
      <c r="AV1083">
        <v>0</v>
      </c>
      <c r="AW1083">
        <v>2</v>
      </c>
      <c r="AX1083">
        <v>28927483</v>
      </c>
      <c r="AY1083">
        <v>1</v>
      </c>
      <c r="AZ1083">
        <v>0</v>
      </c>
      <c r="BA1083">
        <v>1112</v>
      </c>
      <c r="BB1083">
        <v>0</v>
      </c>
      <c r="BC1083">
        <v>0</v>
      </c>
      <c r="BD1083">
        <v>0</v>
      </c>
      <c r="BE1083">
        <v>0</v>
      </c>
      <c r="BF1083">
        <v>0</v>
      </c>
      <c r="BG1083">
        <v>0</v>
      </c>
      <c r="BH1083">
        <v>0</v>
      </c>
      <c r="BI1083">
        <v>0</v>
      </c>
      <c r="BJ1083">
        <v>0</v>
      </c>
      <c r="BK1083">
        <v>0</v>
      </c>
      <c r="BL1083">
        <v>0</v>
      </c>
      <c r="BM1083">
        <v>0</v>
      </c>
      <c r="BN1083">
        <v>0</v>
      </c>
      <c r="BO1083">
        <v>0</v>
      </c>
      <c r="BP1083">
        <v>0</v>
      </c>
      <c r="BQ1083">
        <v>0</v>
      </c>
      <c r="BR1083">
        <v>0</v>
      </c>
      <c r="BS1083">
        <v>0</v>
      </c>
      <c r="BT1083">
        <v>0</v>
      </c>
      <c r="BU1083">
        <v>0</v>
      </c>
      <c r="BV1083">
        <v>0</v>
      </c>
      <c r="BW1083">
        <v>0</v>
      </c>
      <c r="CX1083">
        <f>Y1083*Source!I236</f>
        <v>0.10800000000000001</v>
      </c>
      <c r="CY1083">
        <f>AA1083</f>
        <v>11972.17</v>
      </c>
      <c r="CZ1083">
        <f>AE1083</f>
        <v>11972.17</v>
      </c>
      <c r="DA1083">
        <f>AI1083</f>
        <v>1</v>
      </c>
      <c r="DB1083">
        <v>0</v>
      </c>
    </row>
    <row r="1084" spans="1:106" x14ac:dyDescent="0.2">
      <c r="A1084">
        <f>ROW(Source!A237)</f>
        <v>237</v>
      </c>
      <c r="B1084">
        <v>28925308</v>
      </c>
      <c r="C1084">
        <v>28927475</v>
      </c>
      <c r="D1084">
        <v>28424803</v>
      </c>
      <c r="E1084">
        <v>1</v>
      </c>
      <c r="F1084">
        <v>1</v>
      </c>
      <c r="G1084">
        <v>1</v>
      </c>
      <c r="H1084">
        <v>1</v>
      </c>
      <c r="I1084" t="s">
        <v>373</v>
      </c>
      <c r="J1084" t="s">
        <v>719</v>
      </c>
      <c r="K1084" t="s">
        <v>374</v>
      </c>
      <c r="L1084">
        <v>1191</v>
      </c>
      <c r="N1084">
        <v>1013</v>
      </c>
      <c r="O1084" t="s">
        <v>360</v>
      </c>
      <c r="P1084" t="s">
        <v>360</v>
      </c>
      <c r="Q1084">
        <v>1</v>
      </c>
      <c r="W1084">
        <v>0</v>
      </c>
      <c r="X1084">
        <v>2010026284</v>
      </c>
      <c r="Y1084">
        <v>26.730599999999999</v>
      </c>
      <c r="AA1084">
        <v>0</v>
      </c>
      <c r="AB1084">
        <v>0</v>
      </c>
      <c r="AC1084">
        <v>0</v>
      </c>
      <c r="AD1084">
        <v>153.86000000000001</v>
      </c>
      <c r="AE1084">
        <v>0</v>
      </c>
      <c r="AF1084">
        <v>0</v>
      </c>
      <c r="AG1084">
        <v>0</v>
      </c>
      <c r="AH1084">
        <v>8.2899999999999991</v>
      </c>
      <c r="AI1084">
        <v>1</v>
      </c>
      <c r="AJ1084">
        <v>1</v>
      </c>
      <c r="AK1084">
        <v>1</v>
      </c>
      <c r="AL1084">
        <v>18.559999999999999</v>
      </c>
      <c r="AN1084">
        <v>0</v>
      </c>
      <c r="AO1084">
        <v>1</v>
      </c>
      <c r="AP1084">
        <v>1</v>
      </c>
      <c r="AQ1084">
        <v>0</v>
      </c>
      <c r="AR1084">
        <v>0</v>
      </c>
      <c r="AS1084" t="s">
        <v>719</v>
      </c>
      <c r="AT1084">
        <v>19.37</v>
      </c>
      <c r="AU1084" t="s">
        <v>141</v>
      </c>
      <c r="AV1084">
        <v>1</v>
      </c>
      <c r="AW1084">
        <v>2</v>
      </c>
      <c r="AX1084">
        <v>28927476</v>
      </c>
      <c r="AY1084">
        <v>1</v>
      </c>
      <c r="AZ1084">
        <v>0</v>
      </c>
      <c r="BA1084">
        <v>1114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>
        <v>0</v>
      </c>
      <c r="BH1084">
        <v>0</v>
      </c>
      <c r="BI1084">
        <v>0</v>
      </c>
      <c r="BJ1084">
        <v>0</v>
      </c>
      <c r="BK1084">
        <v>0</v>
      </c>
      <c r="BL1084">
        <v>0</v>
      </c>
      <c r="BM1084">
        <v>0</v>
      </c>
      <c r="BN1084">
        <v>0</v>
      </c>
      <c r="BO1084">
        <v>0</v>
      </c>
      <c r="BP1084">
        <v>0</v>
      </c>
      <c r="BQ1084">
        <v>0</v>
      </c>
      <c r="BR1084">
        <v>0</v>
      </c>
      <c r="BS1084">
        <v>0</v>
      </c>
      <c r="BT1084">
        <v>0</v>
      </c>
      <c r="BU1084">
        <v>0</v>
      </c>
      <c r="BV1084">
        <v>0</v>
      </c>
      <c r="BW1084">
        <v>0</v>
      </c>
      <c r="CX1084">
        <f>Y1084*Source!I237</f>
        <v>144.34524000000002</v>
      </c>
      <c r="CY1084">
        <f>AD1084</f>
        <v>153.86000000000001</v>
      </c>
      <c r="CZ1084">
        <f>AH1084</f>
        <v>8.2899999999999991</v>
      </c>
      <c r="DA1084">
        <f>AL1084</f>
        <v>18.559999999999999</v>
      </c>
      <c r="DB1084">
        <v>0</v>
      </c>
    </row>
    <row r="1085" spans="1:106" x14ac:dyDescent="0.2">
      <c r="A1085">
        <f>ROW(Source!A237)</f>
        <v>237</v>
      </c>
      <c r="B1085">
        <v>28925308</v>
      </c>
      <c r="C1085">
        <v>28927475</v>
      </c>
      <c r="D1085">
        <v>28419515</v>
      </c>
      <c r="E1085">
        <v>1</v>
      </c>
      <c r="F1085">
        <v>1</v>
      </c>
      <c r="G1085">
        <v>1</v>
      </c>
      <c r="H1085">
        <v>1</v>
      </c>
      <c r="I1085" t="s">
        <v>361</v>
      </c>
      <c r="J1085" t="s">
        <v>719</v>
      </c>
      <c r="K1085" t="s">
        <v>362</v>
      </c>
      <c r="L1085">
        <v>1191</v>
      </c>
      <c r="N1085">
        <v>1013</v>
      </c>
      <c r="O1085" t="s">
        <v>360</v>
      </c>
      <c r="P1085" t="s">
        <v>360</v>
      </c>
      <c r="Q1085">
        <v>1</v>
      </c>
      <c r="W1085">
        <v>0</v>
      </c>
      <c r="X1085">
        <v>-383101862</v>
      </c>
      <c r="Y1085">
        <v>3.83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1</v>
      </c>
      <c r="AJ1085">
        <v>1</v>
      </c>
      <c r="AK1085">
        <v>18.559999999999999</v>
      </c>
      <c r="AL1085">
        <v>1</v>
      </c>
      <c r="AN1085">
        <v>0</v>
      </c>
      <c r="AO1085">
        <v>1</v>
      </c>
      <c r="AP1085">
        <v>0</v>
      </c>
      <c r="AQ1085">
        <v>0</v>
      </c>
      <c r="AR1085">
        <v>0</v>
      </c>
      <c r="AS1085" t="s">
        <v>719</v>
      </c>
      <c r="AT1085">
        <v>3.83</v>
      </c>
      <c r="AU1085" t="s">
        <v>719</v>
      </c>
      <c r="AV1085">
        <v>2</v>
      </c>
      <c r="AW1085">
        <v>2</v>
      </c>
      <c r="AX1085">
        <v>28927477</v>
      </c>
      <c r="AY1085">
        <v>1</v>
      </c>
      <c r="AZ1085">
        <v>2048</v>
      </c>
      <c r="BA1085">
        <v>1115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>
        <v>0</v>
      </c>
      <c r="BH1085">
        <v>0</v>
      </c>
      <c r="BI1085">
        <v>0</v>
      </c>
      <c r="BJ1085">
        <v>0</v>
      </c>
      <c r="BK1085">
        <v>0</v>
      </c>
      <c r="BL1085">
        <v>0</v>
      </c>
      <c r="BM1085">
        <v>0</v>
      </c>
      <c r="BN1085">
        <v>0</v>
      </c>
      <c r="BO1085">
        <v>0</v>
      </c>
      <c r="BP1085">
        <v>0</v>
      </c>
      <c r="BQ1085">
        <v>0</v>
      </c>
      <c r="BR1085">
        <v>0</v>
      </c>
      <c r="BS1085">
        <v>0</v>
      </c>
      <c r="BT1085">
        <v>0</v>
      </c>
      <c r="BU1085">
        <v>0</v>
      </c>
      <c r="BV1085">
        <v>0</v>
      </c>
      <c r="BW1085">
        <v>0</v>
      </c>
      <c r="CX1085">
        <f>Y1085*Source!I237</f>
        <v>20.682000000000002</v>
      </c>
      <c r="CY1085">
        <f>AD1085</f>
        <v>0</v>
      </c>
      <c r="CZ1085">
        <f>AH1085</f>
        <v>0</v>
      </c>
      <c r="DA1085">
        <f>AL1085</f>
        <v>1</v>
      </c>
      <c r="DB1085">
        <v>0</v>
      </c>
    </row>
    <row r="1086" spans="1:106" x14ac:dyDescent="0.2">
      <c r="A1086">
        <f>ROW(Source!A237)</f>
        <v>237</v>
      </c>
      <c r="B1086">
        <v>28925308</v>
      </c>
      <c r="C1086">
        <v>28927475</v>
      </c>
      <c r="D1086">
        <v>28336884</v>
      </c>
      <c r="E1086">
        <v>1</v>
      </c>
      <c r="F1086">
        <v>1</v>
      </c>
      <c r="G1086">
        <v>1</v>
      </c>
      <c r="H1086">
        <v>2</v>
      </c>
      <c r="I1086" t="s">
        <v>375</v>
      </c>
      <c r="J1086" t="s">
        <v>376</v>
      </c>
      <c r="K1086" t="s">
        <v>377</v>
      </c>
      <c r="L1086">
        <v>1368</v>
      </c>
      <c r="N1086">
        <v>1011</v>
      </c>
      <c r="O1086" t="s">
        <v>366</v>
      </c>
      <c r="P1086" t="s">
        <v>366</v>
      </c>
      <c r="Q1086">
        <v>1</v>
      </c>
      <c r="W1086">
        <v>0</v>
      </c>
      <c r="X1086">
        <v>-1700234874</v>
      </c>
      <c r="Y1086">
        <v>0.19500000000000001</v>
      </c>
      <c r="AA1086">
        <v>0</v>
      </c>
      <c r="AB1086">
        <v>721.72</v>
      </c>
      <c r="AC1086">
        <v>163.69999999999999</v>
      </c>
      <c r="AD1086">
        <v>0</v>
      </c>
      <c r="AE1086">
        <v>0</v>
      </c>
      <c r="AF1086">
        <v>93.73</v>
      </c>
      <c r="AG1086">
        <v>8.82</v>
      </c>
      <c r="AH1086">
        <v>0</v>
      </c>
      <c r="AI1086">
        <v>1</v>
      </c>
      <c r="AJ1086">
        <v>7.7</v>
      </c>
      <c r="AK1086">
        <v>18.559999999999999</v>
      </c>
      <c r="AL1086">
        <v>1</v>
      </c>
      <c r="AN1086">
        <v>0</v>
      </c>
      <c r="AO1086">
        <v>1</v>
      </c>
      <c r="AP1086">
        <v>1</v>
      </c>
      <c r="AQ1086">
        <v>0</v>
      </c>
      <c r="AR1086">
        <v>0</v>
      </c>
      <c r="AS1086" t="s">
        <v>719</v>
      </c>
      <c r="AT1086">
        <v>0.13</v>
      </c>
      <c r="AU1086" t="s">
        <v>140</v>
      </c>
      <c r="AV1086">
        <v>0</v>
      </c>
      <c r="AW1086">
        <v>2</v>
      </c>
      <c r="AX1086">
        <v>28927478</v>
      </c>
      <c r="AY1086">
        <v>1</v>
      </c>
      <c r="AZ1086">
        <v>0</v>
      </c>
      <c r="BA1086">
        <v>1116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>
        <v>0</v>
      </c>
      <c r="BH1086">
        <v>0</v>
      </c>
      <c r="BI1086">
        <v>0</v>
      </c>
      <c r="BJ1086">
        <v>0</v>
      </c>
      <c r="BK1086">
        <v>0</v>
      </c>
      <c r="BL1086">
        <v>0</v>
      </c>
      <c r="BM1086">
        <v>0</v>
      </c>
      <c r="BN1086">
        <v>0</v>
      </c>
      <c r="BO1086">
        <v>0</v>
      </c>
      <c r="BP1086">
        <v>0</v>
      </c>
      <c r="BQ1086">
        <v>0</v>
      </c>
      <c r="BR1086">
        <v>0</v>
      </c>
      <c r="BS1086">
        <v>0</v>
      </c>
      <c r="BT1086">
        <v>0</v>
      </c>
      <c r="BU1086">
        <v>0</v>
      </c>
      <c r="BV1086">
        <v>0</v>
      </c>
      <c r="BW1086">
        <v>0</v>
      </c>
      <c r="CX1086">
        <f>Y1086*Source!I237</f>
        <v>1.0530000000000002</v>
      </c>
      <c r="CY1086">
        <f>AB1086</f>
        <v>721.72</v>
      </c>
      <c r="CZ1086">
        <f>AF1086</f>
        <v>93.73</v>
      </c>
      <c r="DA1086">
        <f>AJ1086</f>
        <v>7.7</v>
      </c>
      <c r="DB1086">
        <v>0</v>
      </c>
    </row>
    <row r="1087" spans="1:106" x14ac:dyDescent="0.2">
      <c r="A1087">
        <f>ROW(Source!A237)</f>
        <v>237</v>
      </c>
      <c r="B1087">
        <v>28925308</v>
      </c>
      <c r="C1087">
        <v>28927475</v>
      </c>
      <c r="D1087">
        <v>28336931</v>
      </c>
      <c r="E1087">
        <v>1</v>
      </c>
      <c r="F1087">
        <v>1</v>
      </c>
      <c r="G1087">
        <v>1</v>
      </c>
      <c r="H1087">
        <v>2</v>
      </c>
      <c r="I1087" t="s">
        <v>378</v>
      </c>
      <c r="J1087" t="s">
        <v>379</v>
      </c>
      <c r="K1087" t="s">
        <v>380</v>
      </c>
      <c r="L1087">
        <v>1368</v>
      </c>
      <c r="N1087">
        <v>1011</v>
      </c>
      <c r="O1087" t="s">
        <v>366</v>
      </c>
      <c r="P1087" t="s">
        <v>366</v>
      </c>
      <c r="Q1087">
        <v>1</v>
      </c>
      <c r="W1087">
        <v>0</v>
      </c>
      <c r="X1087">
        <v>-271470403</v>
      </c>
      <c r="Y1087">
        <v>3.42</v>
      </c>
      <c r="AA1087">
        <v>0</v>
      </c>
      <c r="AB1087">
        <v>706.78</v>
      </c>
      <c r="AC1087">
        <v>219.75</v>
      </c>
      <c r="AD1087">
        <v>0</v>
      </c>
      <c r="AE1087">
        <v>0</v>
      </c>
      <c r="AF1087">
        <v>91.79</v>
      </c>
      <c r="AG1087">
        <v>11.84</v>
      </c>
      <c r="AH1087">
        <v>0</v>
      </c>
      <c r="AI1087">
        <v>1</v>
      </c>
      <c r="AJ1087">
        <v>7.7</v>
      </c>
      <c r="AK1087">
        <v>18.559999999999999</v>
      </c>
      <c r="AL1087">
        <v>1</v>
      </c>
      <c r="AN1087">
        <v>0</v>
      </c>
      <c r="AO1087">
        <v>1</v>
      </c>
      <c r="AP1087">
        <v>1</v>
      </c>
      <c r="AQ1087">
        <v>0</v>
      </c>
      <c r="AR1087">
        <v>0</v>
      </c>
      <c r="AS1087" t="s">
        <v>719</v>
      </c>
      <c r="AT1087">
        <v>2.2799999999999998</v>
      </c>
      <c r="AU1087" t="s">
        <v>140</v>
      </c>
      <c r="AV1087">
        <v>0</v>
      </c>
      <c r="AW1087">
        <v>2</v>
      </c>
      <c r="AX1087">
        <v>28927479</v>
      </c>
      <c r="AY1087">
        <v>1</v>
      </c>
      <c r="AZ1087">
        <v>0</v>
      </c>
      <c r="BA1087">
        <v>1117</v>
      </c>
      <c r="BB1087">
        <v>0</v>
      </c>
      <c r="BC1087">
        <v>0</v>
      </c>
      <c r="BD1087">
        <v>0</v>
      </c>
      <c r="BE1087">
        <v>0</v>
      </c>
      <c r="BF1087">
        <v>0</v>
      </c>
      <c r="BG1087">
        <v>0</v>
      </c>
      <c r="BH1087">
        <v>0</v>
      </c>
      <c r="BI1087">
        <v>0</v>
      </c>
      <c r="BJ1087">
        <v>0</v>
      </c>
      <c r="BK1087">
        <v>0</v>
      </c>
      <c r="BL1087">
        <v>0</v>
      </c>
      <c r="BM1087">
        <v>0</v>
      </c>
      <c r="BN1087">
        <v>0</v>
      </c>
      <c r="BO1087">
        <v>0</v>
      </c>
      <c r="BP1087">
        <v>0</v>
      </c>
      <c r="BQ1087">
        <v>0</v>
      </c>
      <c r="BR1087">
        <v>0</v>
      </c>
      <c r="BS1087">
        <v>0</v>
      </c>
      <c r="BT1087">
        <v>0</v>
      </c>
      <c r="BU1087">
        <v>0</v>
      </c>
      <c r="BV1087">
        <v>0</v>
      </c>
      <c r="BW1087">
        <v>0</v>
      </c>
      <c r="CX1087">
        <f>Y1087*Source!I237</f>
        <v>18.468</v>
      </c>
      <c r="CY1087">
        <f>AB1087</f>
        <v>706.78</v>
      </c>
      <c r="CZ1087">
        <f>AF1087</f>
        <v>91.79</v>
      </c>
      <c r="DA1087">
        <f>AJ1087</f>
        <v>7.7</v>
      </c>
      <c r="DB1087">
        <v>0</v>
      </c>
    </row>
    <row r="1088" spans="1:106" x14ac:dyDescent="0.2">
      <c r="A1088">
        <f>ROW(Source!A237)</f>
        <v>237</v>
      </c>
      <c r="B1088">
        <v>28925308</v>
      </c>
      <c r="C1088">
        <v>28927475</v>
      </c>
      <c r="D1088">
        <v>28337084</v>
      </c>
      <c r="E1088">
        <v>1</v>
      </c>
      <c r="F1088">
        <v>1</v>
      </c>
      <c r="G1088">
        <v>1</v>
      </c>
      <c r="H1088">
        <v>2</v>
      </c>
      <c r="I1088" t="s">
        <v>381</v>
      </c>
      <c r="J1088" t="s">
        <v>382</v>
      </c>
      <c r="K1088" t="s">
        <v>383</v>
      </c>
      <c r="L1088">
        <v>1368</v>
      </c>
      <c r="N1088">
        <v>1011</v>
      </c>
      <c r="O1088" t="s">
        <v>366</v>
      </c>
      <c r="P1088" t="s">
        <v>366</v>
      </c>
      <c r="Q1088">
        <v>1</v>
      </c>
      <c r="W1088">
        <v>0</v>
      </c>
      <c r="X1088">
        <v>-566827484</v>
      </c>
      <c r="Y1088">
        <v>0.28499999999999998</v>
      </c>
      <c r="AA1088">
        <v>0</v>
      </c>
      <c r="AB1088">
        <v>31.65</v>
      </c>
      <c r="AC1088">
        <v>0</v>
      </c>
      <c r="AD1088">
        <v>0</v>
      </c>
      <c r="AE1088">
        <v>0</v>
      </c>
      <c r="AF1088">
        <v>4.1100000000000003</v>
      </c>
      <c r="AG1088">
        <v>0</v>
      </c>
      <c r="AH1088">
        <v>0</v>
      </c>
      <c r="AI1088">
        <v>1</v>
      </c>
      <c r="AJ1088">
        <v>7.7</v>
      </c>
      <c r="AK1088">
        <v>18.559999999999999</v>
      </c>
      <c r="AL1088">
        <v>1</v>
      </c>
      <c r="AN1088">
        <v>0</v>
      </c>
      <c r="AO1088">
        <v>1</v>
      </c>
      <c r="AP1088">
        <v>1</v>
      </c>
      <c r="AQ1088">
        <v>0</v>
      </c>
      <c r="AR1088">
        <v>0</v>
      </c>
      <c r="AS1088" t="s">
        <v>719</v>
      </c>
      <c r="AT1088">
        <v>0.19</v>
      </c>
      <c r="AU1088" t="s">
        <v>140</v>
      </c>
      <c r="AV1088">
        <v>0</v>
      </c>
      <c r="AW1088">
        <v>2</v>
      </c>
      <c r="AX1088">
        <v>28927480</v>
      </c>
      <c r="AY1088">
        <v>1</v>
      </c>
      <c r="AZ1088">
        <v>0</v>
      </c>
      <c r="BA1088">
        <v>1118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>
        <v>0</v>
      </c>
      <c r="BH1088">
        <v>0</v>
      </c>
      <c r="BI1088">
        <v>0</v>
      </c>
      <c r="BJ1088">
        <v>0</v>
      </c>
      <c r="BK1088">
        <v>0</v>
      </c>
      <c r="BL1088">
        <v>0</v>
      </c>
      <c r="BM1088">
        <v>0</v>
      </c>
      <c r="BN1088">
        <v>0</v>
      </c>
      <c r="BO1088">
        <v>0</v>
      </c>
      <c r="BP1088">
        <v>0</v>
      </c>
      <c r="BQ1088">
        <v>0</v>
      </c>
      <c r="BR1088">
        <v>0</v>
      </c>
      <c r="BS1088">
        <v>0</v>
      </c>
      <c r="BT1088">
        <v>0</v>
      </c>
      <c r="BU1088">
        <v>0</v>
      </c>
      <c r="BV1088">
        <v>0</v>
      </c>
      <c r="BW1088">
        <v>0</v>
      </c>
      <c r="CX1088">
        <f>Y1088*Source!I237</f>
        <v>1.5389999999999999</v>
      </c>
      <c r="CY1088">
        <f>AB1088</f>
        <v>31.65</v>
      </c>
      <c r="CZ1088">
        <f>AF1088</f>
        <v>4.1100000000000003</v>
      </c>
      <c r="DA1088">
        <f>AJ1088</f>
        <v>7.7</v>
      </c>
      <c r="DB1088">
        <v>0</v>
      </c>
    </row>
    <row r="1089" spans="1:106" x14ac:dyDescent="0.2">
      <c r="A1089">
        <f>ROW(Source!A237)</f>
        <v>237</v>
      </c>
      <c r="B1089">
        <v>28925308</v>
      </c>
      <c r="C1089">
        <v>28927475</v>
      </c>
      <c r="D1089">
        <v>28337842</v>
      </c>
      <c r="E1089">
        <v>1</v>
      </c>
      <c r="F1089">
        <v>1</v>
      </c>
      <c r="G1089">
        <v>1</v>
      </c>
      <c r="H1089">
        <v>2</v>
      </c>
      <c r="I1089" t="s">
        <v>384</v>
      </c>
      <c r="J1089" t="s">
        <v>385</v>
      </c>
      <c r="K1089" t="s">
        <v>386</v>
      </c>
      <c r="L1089">
        <v>1368</v>
      </c>
      <c r="N1089">
        <v>1011</v>
      </c>
      <c r="O1089" t="s">
        <v>366</v>
      </c>
      <c r="P1089" t="s">
        <v>366</v>
      </c>
      <c r="Q1089">
        <v>1</v>
      </c>
      <c r="W1089">
        <v>0</v>
      </c>
      <c r="X1089">
        <v>1820267133</v>
      </c>
      <c r="Y1089">
        <v>2.13</v>
      </c>
      <c r="AA1089">
        <v>0</v>
      </c>
      <c r="AB1089">
        <v>789.1</v>
      </c>
      <c r="AC1089">
        <v>219.75</v>
      </c>
      <c r="AD1089">
        <v>0</v>
      </c>
      <c r="AE1089">
        <v>0</v>
      </c>
      <c r="AF1089">
        <v>102.48</v>
      </c>
      <c r="AG1089">
        <v>11.84</v>
      </c>
      <c r="AH1089">
        <v>0</v>
      </c>
      <c r="AI1089">
        <v>1</v>
      </c>
      <c r="AJ1089">
        <v>7.7</v>
      </c>
      <c r="AK1089">
        <v>18.559999999999999</v>
      </c>
      <c r="AL1089">
        <v>1</v>
      </c>
      <c r="AN1089">
        <v>0</v>
      </c>
      <c r="AO1089">
        <v>1</v>
      </c>
      <c r="AP1089">
        <v>1</v>
      </c>
      <c r="AQ1089">
        <v>0</v>
      </c>
      <c r="AR1089">
        <v>0</v>
      </c>
      <c r="AS1089" t="s">
        <v>719</v>
      </c>
      <c r="AT1089">
        <v>1.42</v>
      </c>
      <c r="AU1089" t="s">
        <v>140</v>
      </c>
      <c r="AV1089">
        <v>0</v>
      </c>
      <c r="AW1089">
        <v>2</v>
      </c>
      <c r="AX1089">
        <v>28927481</v>
      </c>
      <c r="AY1089">
        <v>1</v>
      </c>
      <c r="AZ1089">
        <v>0</v>
      </c>
      <c r="BA1089">
        <v>1119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>
        <v>0</v>
      </c>
      <c r="BH1089">
        <v>0</v>
      </c>
      <c r="BI1089">
        <v>0</v>
      </c>
      <c r="BJ1089">
        <v>0</v>
      </c>
      <c r="BK1089">
        <v>0</v>
      </c>
      <c r="BL1089">
        <v>0</v>
      </c>
      <c r="BM1089">
        <v>0</v>
      </c>
      <c r="BN1089">
        <v>0</v>
      </c>
      <c r="BO1089">
        <v>0</v>
      </c>
      <c r="BP1089">
        <v>0</v>
      </c>
      <c r="BQ1089">
        <v>0</v>
      </c>
      <c r="BR1089">
        <v>0</v>
      </c>
      <c r="BS1089">
        <v>0</v>
      </c>
      <c r="BT1089">
        <v>0</v>
      </c>
      <c r="BU1089">
        <v>0</v>
      </c>
      <c r="BV1089">
        <v>0</v>
      </c>
      <c r="BW1089">
        <v>0</v>
      </c>
      <c r="CX1089">
        <f>Y1089*Source!I237</f>
        <v>11.502000000000001</v>
      </c>
      <c r="CY1089">
        <f>AB1089</f>
        <v>789.1</v>
      </c>
      <c r="CZ1089">
        <f>AF1089</f>
        <v>102.48</v>
      </c>
      <c r="DA1089">
        <f>AJ1089</f>
        <v>7.7</v>
      </c>
      <c r="DB1089">
        <v>0</v>
      </c>
    </row>
    <row r="1090" spans="1:106" x14ac:dyDescent="0.2">
      <c r="A1090">
        <f>ROW(Source!A237)</f>
        <v>237</v>
      </c>
      <c r="B1090">
        <v>28925308</v>
      </c>
      <c r="C1090">
        <v>28927475</v>
      </c>
      <c r="D1090">
        <v>28292579</v>
      </c>
      <c r="E1090">
        <v>1</v>
      </c>
      <c r="F1090">
        <v>1</v>
      </c>
      <c r="G1090">
        <v>1</v>
      </c>
      <c r="H1090">
        <v>3</v>
      </c>
      <c r="I1090" t="s">
        <v>387</v>
      </c>
      <c r="J1090" t="s">
        <v>388</v>
      </c>
      <c r="K1090" t="s">
        <v>389</v>
      </c>
      <c r="L1090">
        <v>1339</v>
      </c>
      <c r="N1090">
        <v>1007</v>
      </c>
      <c r="O1090" t="s">
        <v>742</v>
      </c>
      <c r="P1090" t="s">
        <v>742</v>
      </c>
      <c r="Q1090">
        <v>1</v>
      </c>
      <c r="W1090">
        <v>0</v>
      </c>
      <c r="X1090">
        <v>2110117875</v>
      </c>
      <c r="Y1090">
        <v>0.1</v>
      </c>
      <c r="AA1090">
        <v>15077.01</v>
      </c>
      <c r="AB1090">
        <v>0</v>
      </c>
      <c r="AC1090">
        <v>0</v>
      </c>
      <c r="AD1090">
        <v>0</v>
      </c>
      <c r="AE1090">
        <v>2893.86</v>
      </c>
      <c r="AF1090">
        <v>0</v>
      </c>
      <c r="AG1090">
        <v>0</v>
      </c>
      <c r="AH1090">
        <v>0</v>
      </c>
      <c r="AI1090">
        <v>5.21</v>
      </c>
      <c r="AJ1090">
        <v>1</v>
      </c>
      <c r="AK1090">
        <v>1</v>
      </c>
      <c r="AL1090">
        <v>1</v>
      </c>
      <c r="AN1090">
        <v>0</v>
      </c>
      <c r="AO1090">
        <v>1</v>
      </c>
      <c r="AP1090">
        <v>0</v>
      </c>
      <c r="AQ1090">
        <v>0</v>
      </c>
      <c r="AR1090">
        <v>0</v>
      </c>
      <c r="AS1090" t="s">
        <v>719</v>
      </c>
      <c r="AT1090">
        <v>0.1</v>
      </c>
      <c r="AU1090" t="s">
        <v>719</v>
      </c>
      <c r="AV1090">
        <v>0</v>
      </c>
      <c r="AW1090">
        <v>2</v>
      </c>
      <c r="AX1090">
        <v>28927482</v>
      </c>
      <c r="AY1090">
        <v>1</v>
      </c>
      <c r="AZ1090">
        <v>0</v>
      </c>
      <c r="BA1090">
        <v>1120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>
        <v>0</v>
      </c>
      <c r="BH1090">
        <v>0</v>
      </c>
      <c r="BI1090">
        <v>0</v>
      </c>
      <c r="BJ1090">
        <v>0</v>
      </c>
      <c r="BK1090">
        <v>0</v>
      </c>
      <c r="BL1090">
        <v>0</v>
      </c>
      <c r="BM1090">
        <v>0</v>
      </c>
      <c r="BN1090">
        <v>0</v>
      </c>
      <c r="BO1090">
        <v>0</v>
      </c>
      <c r="BP1090">
        <v>0</v>
      </c>
      <c r="BQ1090">
        <v>0</v>
      </c>
      <c r="BR1090">
        <v>0</v>
      </c>
      <c r="BS1090">
        <v>0</v>
      </c>
      <c r="BT1090">
        <v>0</v>
      </c>
      <c r="BU1090">
        <v>0</v>
      </c>
      <c r="BV1090">
        <v>0</v>
      </c>
      <c r="BW1090">
        <v>0</v>
      </c>
      <c r="CX1090">
        <f>Y1090*Source!I237</f>
        <v>0.54</v>
      </c>
      <c r="CY1090">
        <f>AA1090</f>
        <v>15077.01</v>
      </c>
      <c r="CZ1090">
        <f>AE1090</f>
        <v>2893.86</v>
      </c>
      <c r="DA1090">
        <f>AI1090</f>
        <v>5.21</v>
      </c>
      <c r="DB1090">
        <v>0</v>
      </c>
    </row>
    <row r="1091" spans="1:106" x14ac:dyDescent="0.2">
      <c r="A1091">
        <f>ROW(Source!A237)</f>
        <v>237</v>
      </c>
      <c r="B1091">
        <v>28925308</v>
      </c>
      <c r="C1091">
        <v>28927475</v>
      </c>
      <c r="D1091">
        <v>28294396</v>
      </c>
      <c r="E1091">
        <v>1</v>
      </c>
      <c r="F1091">
        <v>1</v>
      </c>
      <c r="G1091">
        <v>1</v>
      </c>
      <c r="H1091">
        <v>3</v>
      </c>
      <c r="I1091" t="s">
        <v>209</v>
      </c>
      <c r="J1091" t="s">
        <v>211</v>
      </c>
      <c r="K1091" t="s">
        <v>210</v>
      </c>
      <c r="L1091">
        <v>1348</v>
      </c>
      <c r="N1091">
        <v>1009</v>
      </c>
      <c r="O1091" t="s">
        <v>61</v>
      </c>
      <c r="P1091" t="s">
        <v>61</v>
      </c>
      <c r="Q1091">
        <v>1000</v>
      </c>
      <c r="W1091">
        <v>0</v>
      </c>
      <c r="X1091">
        <v>-1020094800</v>
      </c>
      <c r="Y1091">
        <v>0.18592600000000001</v>
      </c>
      <c r="AA1091">
        <v>168106.59</v>
      </c>
      <c r="AB1091">
        <v>0</v>
      </c>
      <c r="AC1091">
        <v>0</v>
      </c>
      <c r="AD1091">
        <v>0</v>
      </c>
      <c r="AE1091">
        <v>32266.14</v>
      </c>
      <c r="AF1091">
        <v>0</v>
      </c>
      <c r="AG1091">
        <v>0</v>
      </c>
      <c r="AH1091">
        <v>0</v>
      </c>
      <c r="AI1091">
        <v>5.21</v>
      </c>
      <c r="AJ1091">
        <v>1</v>
      </c>
      <c r="AK1091">
        <v>1</v>
      </c>
      <c r="AL1091">
        <v>1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 t="s">
        <v>719</v>
      </c>
      <c r="AT1091">
        <v>0.18592600000000001</v>
      </c>
      <c r="AU1091" t="s">
        <v>719</v>
      </c>
      <c r="AV1091">
        <v>0</v>
      </c>
      <c r="AW1091">
        <v>1</v>
      </c>
      <c r="AX1091">
        <v>-1</v>
      </c>
      <c r="AY1091">
        <v>0</v>
      </c>
      <c r="AZ1091">
        <v>0</v>
      </c>
      <c r="BA1091" t="s">
        <v>719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>
        <v>0</v>
      </c>
      <c r="BH1091">
        <v>0</v>
      </c>
      <c r="BI1091">
        <v>0</v>
      </c>
      <c r="BJ1091">
        <v>0</v>
      </c>
      <c r="BK1091">
        <v>0</v>
      </c>
      <c r="BL1091">
        <v>0</v>
      </c>
      <c r="BM1091">
        <v>0</v>
      </c>
      <c r="BN1091">
        <v>0</v>
      </c>
      <c r="BO1091">
        <v>0</v>
      </c>
      <c r="BP1091">
        <v>0</v>
      </c>
      <c r="BQ1091">
        <v>0</v>
      </c>
      <c r="BR1091">
        <v>0</v>
      </c>
      <c r="BS1091">
        <v>0</v>
      </c>
      <c r="BT1091">
        <v>0</v>
      </c>
      <c r="BU1091">
        <v>0</v>
      </c>
      <c r="BV1091">
        <v>0</v>
      </c>
      <c r="BW1091">
        <v>0</v>
      </c>
      <c r="CX1091">
        <f>Y1091*Source!I237</f>
        <v>1.0040004</v>
      </c>
      <c r="CY1091">
        <f>AA1091</f>
        <v>168106.59</v>
      </c>
      <c r="CZ1091">
        <f>AE1091</f>
        <v>32266.14</v>
      </c>
      <c r="DA1091">
        <f>AI1091</f>
        <v>5.21</v>
      </c>
      <c r="DB1091">
        <v>0</v>
      </c>
    </row>
    <row r="1092" spans="1:106" x14ac:dyDescent="0.2">
      <c r="A1092">
        <f>ROW(Source!A237)</f>
        <v>237</v>
      </c>
      <c r="B1092">
        <v>28925308</v>
      </c>
      <c r="C1092">
        <v>28927475</v>
      </c>
      <c r="D1092">
        <v>28294400</v>
      </c>
      <c r="E1092">
        <v>1</v>
      </c>
      <c r="F1092">
        <v>1</v>
      </c>
      <c r="G1092">
        <v>1</v>
      </c>
      <c r="H1092">
        <v>3</v>
      </c>
      <c r="I1092" t="s">
        <v>390</v>
      </c>
      <c r="J1092" t="s">
        <v>391</v>
      </c>
      <c r="K1092" t="s">
        <v>392</v>
      </c>
      <c r="L1092">
        <v>1348</v>
      </c>
      <c r="N1092">
        <v>1009</v>
      </c>
      <c r="O1092" t="s">
        <v>61</v>
      </c>
      <c r="P1092" t="s">
        <v>61</v>
      </c>
      <c r="Q1092">
        <v>1000</v>
      </c>
      <c r="W1092">
        <v>0</v>
      </c>
      <c r="X1092">
        <v>-196868199</v>
      </c>
      <c r="Y1092">
        <v>0.02</v>
      </c>
      <c r="AA1092">
        <v>62375.01</v>
      </c>
      <c r="AB1092">
        <v>0</v>
      </c>
      <c r="AC1092">
        <v>0</v>
      </c>
      <c r="AD1092">
        <v>0</v>
      </c>
      <c r="AE1092">
        <v>11972.17</v>
      </c>
      <c r="AF1092">
        <v>0</v>
      </c>
      <c r="AG1092">
        <v>0</v>
      </c>
      <c r="AH1092">
        <v>0</v>
      </c>
      <c r="AI1092">
        <v>5.21</v>
      </c>
      <c r="AJ1092">
        <v>1</v>
      </c>
      <c r="AK1092">
        <v>1</v>
      </c>
      <c r="AL1092">
        <v>1</v>
      </c>
      <c r="AN1092">
        <v>0</v>
      </c>
      <c r="AO1092">
        <v>1</v>
      </c>
      <c r="AP1092">
        <v>0</v>
      </c>
      <c r="AQ1092">
        <v>0</v>
      </c>
      <c r="AR1092">
        <v>0</v>
      </c>
      <c r="AS1092" t="s">
        <v>719</v>
      </c>
      <c r="AT1092">
        <v>0.02</v>
      </c>
      <c r="AU1092" t="s">
        <v>719</v>
      </c>
      <c r="AV1092">
        <v>0</v>
      </c>
      <c r="AW1092">
        <v>2</v>
      </c>
      <c r="AX1092">
        <v>28927483</v>
      </c>
      <c r="AY1092">
        <v>1</v>
      </c>
      <c r="AZ1092">
        <v>0</v>
      </c>
      <c r="BA1092">
        <v>1121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>
        <v>0</v>
      </c>
      <c r="BH1092">
        <v>0</v>
      </c>
      <c r="BI1092">
        <v>0</v>
      </c>
      <c r="BJ1092">
        <v>0</v>
      </c>
      <c r="BK1092">
        <v>0</v>
      </c>
      <c r="BL1092">
        <v>0</v>
      </c>
      <c r="BM1092">
        <v>0</v>
      </c>
      <c r="BN1092">
        <v>0</v>
      </c>
      <c r="BO1092">
        <v>0</v>
      </c>
      <c r="BP1092">
        <v>0</v>
      </c>
      <c r="BQ1092">
        <v>0</v>
      </c>
      <c r="BR1092">
        <v>0</v>
      </c>
      <c r="BS1092">
        <v>0</v>
      </c>
      <c r="BT1092">
        <v>0</v>
      </c>
      <c r="BU1092">
        <v>0</v>
      </c>
      <c r="BV1092">
        <v>0</v>
      </c>
      <c r="BW1092">
        <v>0</v>
      </c>
      <c r="CX1092">
        <f>Y1092*Source!I237</f>
        <v>0.10800000000000001</v>
      </c>
      <c r="CY1092">
        <f>AA1092</f>
        <v>62375.01</v>
      </c>
      <c r="CZ1092">
        <f>AE1092</f>
        <v>11972.17</v>
      </c>
      <c r="DA1092">
        <f>AI1092</f>
        <v>5.21</v>
      </c>
      <c r="DB1092">
        <v>0</v>
      </c>
    </row>
    <row r="1093" spans="1:106" x14ac:dyDescent="0.2">
      <c r="A1093">
        <f>ROW(Source!A240)</f>
        <v>240</v>
      </c>
      <c r="B1093">
        <v>28925307</v>
      </c>
      <c r="C1093">
        <v>28927492</v>
      </c>
      <c r="D1093">
        <v>28435420</v>
      </c>
      <c r="E1093">
        <v>1</v>
      </c>
      <c r="F1093">
        <v>1</v>
      </c>
      <c r="G1093">
        <v>1</v>
      </c>
      <c r="H1093">
        <v>1</v>
      </c>
      <c r="I1093" t="s">
        <v>393</v>
      </c>
      <c r="J1093" t="s">
        <v>719</v>
      </c>
      <c r="K1093" t="s">
        <v>394</v>
      </c>
      <c r="L1093">
        <v>1191</v>
      </c>
      <c r="N1093">
        <v>1013</v>
      </c>
      <c r="O1093" t="s">
        <v>360</v>
      </c>
      <c r="P1093" t="s">
        <v>360</v>
      </c>
      <c r="Q1093">
        <v>1</v>
      </c>
      <c r="W1093">
        <v>0</v>
      </c>
      <c r="X1093">
        <v>2034902790</v>
      </c>
      <c r="Y1093">
        <v>62.293199999999992</v>
      </c>
      <c r="AA1093">
        <v>0</v>
      </c>
      <c r="AB1093">
        <v>0</v>
      </c>
      <c r="AC1093">
        <v>0</v>
      </c>
      <c r="AD1093">
        <v>8.85</v>
      </c>
      <c r="AE1093">
        <v>0</v>
      </c>
      <c r="AF1093">
        <v>0</v>
      </c>
      <c r="AG1093">
        <v>0</v>
      </c>
      <c r="AH1093">
        <v>8.85</v>
      </c>
      <c r="AI1093">
        <v>1</v>
      </c>
      <c r="AJ1093">
        <v>1</v>
      </c>
      <c r="AK1093">
        <v>1</v>
      </c>
      <c r="AL1093">
        <v>1</v>
      </c>
      <c r="AN1093">
        <v>0</v>
      </c>
      <c r="AO1093">
        <v>1</v>
      </c>
      <c r="AP1093">
        <v>1</v>
      </c>
      <c r="AQ1093">
        <v>0</v>
      </c>
      <c r="AR1093">
        <v>0</v>
      </c>
      <c r="AS1093" t="s">
        <v>719</v>
      </c>
      <c r="AT1093">
        <v>45.14</v>
      </c>
      <c r="AU1093" t="s">
        <v>141</v>
      </c>
      <c r="AV1093">
        <v>1</v>
      </c>
      <c r="AW1093">
        <v>2</v>
      </c>
      <c r="AX1093">
        <v>28927505</v>
      </c>
      <c r="AY1093">
        <v>1</v>
      </c>
      <c r="AZ1093">
        <v>0</v>
      </c>
      <c r="BA1093">
        <v>1123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>
        <v>0</v>
      </c>
      <c r="BH1093">
        <v>0</v>
      </c>
      <c r="BI1093">
        <v>0</v>
      </c>
      <c r="BJ1093">
        <v>0</v>
      </c>
      <c r="BK1093">
        <v>0</v>
      </c>
      <c r="BL1093">
        <v>0</v>
      </c>
      <c r="BM1093">
        <v>0</v>
      </c>
      <c r="BN1093">
        <v>0</v>
      </c>
      <c r="BO1093">
        <v>0</v>
      </c>
      <c r="BP1093">
        <v>0</v>
      </c>
      <c r="BQ1093">
        <v>0</v>
      </c>
      <c r="BR1093">
        <v>0</v>
      </c>
      <c r="BS1093">
        <v>0</v>
      </c>
      <c r="BT1093">
        <v>0</v>
      </c>
      <c r="BU1093">
        <v>0</v>
      </c>
      <c r="BV1093">
        <v>0</v>
      </c>
      <c r="BW1093">
        <v>0</v>
      </c>
      <c r="CX1093">
        <f>Y1093*Source!I240</f>
        <v>168.19163999999998</v>
      </c>
      <c r="CY1093">
        <f>AD1093</f>
        <v>8.85</v>
      </c>
      <c r="CZ1093">
        <f>AH1093</f>
        <v>8.85</v>
      </c>
      <c r="DA1093">
        <f>AL1093</f>
        <v>1</v>
      </c>
      <c r="DB1093">
        <v>0</v>
      </c>
    </row>
    <row r="1094" spans="1:106" x14ac:dyDescent="0.2">
      <c r="A1094">
        <f>ROW(Source!A240)</f>
        <v>240</v>
      </c>
      <c r="B1094">
        <v>28925307</v>
      </c>
      <c r="C1094">
        <v>28927492</v>
      </c>
      <c r="D1094">
        <v>28419515</v>
      </c>
      <c r="E1094">
        <v>1</v>
      </c>
      <c r="F1094">
        <v>1</v>
      </c>
      <c r="G1094">
        <v>1</v>
      </c>
      <c r="H1094">
        <v>1</v>
      </c>
      <c r="I1094" t="s">
        <v>361</v>
      </c>
      <c r="J1094" t="s">
        <v>719</v>
      </c>
      <c r="K1094" t="s">
        <v>362</v>
      </c>
      <c r="L1094">
        <v>1191</v>
      </c>
      <c r="N1094">
        <v>1013</v>
      </c>
      <c r="O1094" t="s">
        <v>360</v>
      </c>
      <c r="P1094" t="s">
        <v>360</v>
      </c>
      <c r="Q1094">
        <v>1</v>
      </c>
      <c r="W1094">
        <v>0</v>
      </c>
      <c r="X1094">
        <v>-383101862</v>
      </c>
      <c r="Y1094">
        <v>8.7899999999999991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1</v>
      </c>
      <c r="AJ1094">
        <v>1</v>
      </c>
      <c r="AK1094">
        <v>1</v>
      </c>
      <c r="AL1094">
        <v>1</v>
      </c>
      <c r="AN1094">
        <v>0</v>
      </c>
      <c r="AO1094">
        <v>1</v>
      </c>
      <c r="AP1094">
        <v>0</v>
      </c>
      <c r="AQ1094">
        <v>0</v>
      </c>
      <c r="AR1094">
        <v>0</v>
      </c>
      <c r="AS1094" t="s">
        <v>719</v>
      </c>
      <c r="AT1094">
        <v>8.7899999999999991</v>
      </c>
      <c r="AU1094" t="s">
        <v>719</v>
      </c>
      <c r="AV1094">
        <v>2</v>
      </c>
      <c r="AW1094">
        <v>2</v>
      </c>
      <c r="AX1094">
        <v>28927506</v>
      </c>
      <c r="AY1094">
        <v>1</v>
      </c>
      <c r="AZ1094">
        <v>2048</v>
      </c>
      <c r="BA1094">
        <v>1124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>
        <v>0</v>
      </c>
      <c r="BH1094">
        <v>0</v>
      </c>
      <c r="BI1094">
        <v>0</v>
      </c>
      <c r="BJ1094">
        <v>0</v>
      </c>
      <c r="BK1094">
        <v>0</v>
      </c>
      <c r="BL1094">
        <v>0</v>
      </c>
      <c r="BM1094">
        <v>0</v>
      </c>
      <c r="BN1094">
        <v>0</v>
      </c>
      <c r="BO1094">
        <v>0</v>
      </c>
      <c r="BP1094">
        <v>0</v>
      </c>
      <c r="BQ1094">
        <v>0</v>
      </c>
      <c r="BR1094">
        <v>0</v>
      </c>
      <c r="BS1094">
        <v>0</v>
      </c>
      <c r="BT1094">
        <v>0</v>
      </c>
      <c r="BU1094">
        <v>0</v>
      </c>
      <c r="BV1094">
        <v>0</v>
      </c>
      <c r="BW1094">
        <v>0</v>
      </c>
      <c r="CX1094">
        <f>Y1094*Source!I240</f>
        <v>23.733000000000001</v>
      </c>
      <c r="CY1094">
        <f>AD1094</f>
        <v>0</v>
      </c>
      <c r="CZ1094">
        <f>AH1094</f>
        <v>0</v>
      </c>
      <c r="DA1094">
        <f>AL1094</f>
        <v>1</v>
      </c>
      <c r="DB1094">
        <v>0</v>
      </c>
    </row>
    <row r="1095" spans="1:106" x14ac:dyDescent="0.2">
      <c r="A1095">
        <f>ROW(Source!A240)</f>
        <v>240</v>
      </c>
      <c r="B1095">
        <v>28925307</v>
      </c>
      <c r="C1095">
        <v>28927492</v>
      </c>
      <c r="D1095">
        <v>28336884</v>
      </c>
      <c r="E1095">
        <v>1</v>
      </c>
      <c r="F1095">
        <v>1</v>
      </c>
      <c r="G1095">
        <v>1</v>
      </c>
      <c r="H1095">
        <v>2</v>
      </c>
      <c r="I1095" t="s">
        <v>375</v>
      </c>
      <c r="J1095" t="s">
        <v>376</v>
      </c>
      <c r="K1095" t="s">
        <v>377</v>
      </c>
      <c r="L1095">
        <v>1368</v>
      </c>
      <c r="N1095">
        <v>1011</v>
      </c>
      <c r="O1095" t="s">
        <v>366</v>
      </c>
      <c r="P1095" t="s">
        <v>366</v>
      </c>
      <c r="Q1095">
        <v>1</v>
      </c>
      <c r="W1095">
        <v>0</v>
      </c>
      <c r="X1095">
        <v>-1700234874</v>
      </c>
      <c r="Y1095">
        <v>0.19500000000000001</v>
      </c>
      <c r="AA1095">
        <v>0</v>
      </c>
      <c r="AB1095">
        <v>93.73</v>
      </c>
      <c r="AC1095">
        <v>8.82</v>
      </c>
      <c r="AD1095">
        <v>0</v>
      </c>
      <c r="AE1095">
        <v>0</v>
      </c>
      <c r="AF1095">
        <v>93.73</v>
      </c>
      <c r="AG1095">
        <v>8.82</v>
      </c>
      <c r="AH1095">
        <v>0</v>
      </c>
      <c r="AI1095">
        <v>1</v>
      </c>
      <c r="AJ1095">
        <v>1</v>
      </c>
      <c r="AK1095">
        <v>1</v>
      </c>
      <c r="AL1095">
        <v>1</v>
      </c>
      <c r="AN1095">
        <v>0</v>
      </c>
      <c r="AO1095">
        <v>1</v>
      </c>
      <c r="AP1095">
        <v>1</v>
      </c>
      <c r="AQ1095">
        <v>0</v>
      </c>
      <c r="AR1095">
        <v>0</v>
      </c>
      <c r="AS1095" t="s">
        <v>719</v>
      </c>
      <c r="AT1095">
        <v>0.13</v>
      </c>
      <c r="AU1095" t="s">
        <v>140</v>
      </c>
      <c r="AV1095">
        <v>0</v>
      </c>
      <c r="AW1095">
        <v>2</v>
      </c>
      <c r="AX1095">
        <v>28927507</v>
      </c>
      <c r="AY1095">
        <v>1</v>
      </c>
      <c r="AZ1095">
        <v>0</v>
      </c>
      <c r="BA1095">
        <v>1125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>
        <v>0</v>
      </c>
      <c r="BH1095">
        <v>0</v>
      </c>
      <c r="BI1095">
        <v>0</v>
      </c>
      <c r="BJ1095">
        <v>0</v>
      </c>
      <c r="BK1095">
        <v>0</v>
      </c>
      <c r="BL1095">
        <v>0</v>
      </c>
      <c r="BM1095">
        <v>0</v>
      </c>
      <c r="BN1095">
        <v>0</v>
      </c>
      <c r="BO1095">
        <v>0</v>
      </c>
      <c r="BP1095">
        <v>0</v>
      </c>
      <c r="BQ1095">
        <v>0</v>
      </c>
      <c r="BR1095">
        <v>0</v>
      </c>
      <c r="BS1095">
        <v>0</v>
      </c>
      <c r="BT1095">
        <v>0</v>
      </c>
      <c r="BU1095">
        <v>0</v>
      </c>
      <c r="BV1095">
        <v>0</v>
      </c>
      <c r="BW1095">
        <v>0</v>
      </c>
      <c r="CX1095">
        <f>Y1095*Source!I240</f>
        <v>0.52650000000000008</v>
      </c>
      <c r="CY1095">
        <f>AB1095</f>
        <v>93.73</v>
      </c>
      <c r="CZ1095">
        <f>AF1095</f>
        <v>93.73</v>
      </c>
      <c r="DA1095">
        <f>AJ1095</f>
        <v>1</v>
      </c>
      <c r="DB1095">
        <v>0</v>
      </c>
    </row>
    <row r="1096" spans="1:106" x14ac:dyDescent="0.2">
      <c r="A1096">
        <f>ROW(Source!A240)</f>
        <v>240</v>
      </c>
      <c r="B1096">
        <v>28925307</v>
      </c>
      <c r="C1096">
        <v>28927492</v>
      </c>
      <c r="D1096">
        <v>28336931</v>
      </c>
      <c r="E1096">
        <v>1</v>
      </c>
      <c r="F1096">
        <v>1</v>
      </c>
      <c r="G1096">
        <v>1</v>
      </c>
      <c r="H1096">
        <v>2</v>
      </c>
      <c r="I1096" t="s">
        <v>378</v>
      </c>
      <c r="J1096" t="s">
        <v>379</v>
      </c>
      <c r="K1096" t="s">
        <v>380</v>
      </c>
      <c r="L1096">
        <v>1368</v>
      </c>
      <c r="N1096">
        <v>1011</v>
      </c>
      <c r="O1096" t="s">
        <v>366</v>
      </c>
      <c r="P1096" t="s">
        <v>366</v>
      </c>
      <c r="Q1096">
        <v>1</v>
      </c>
      <c r="W1096">
        <v>0</v>
      </c>
      <c r="X1096">
        <v>-271470403</v>
      </c>
      <c r="Y1096">
        <v>3.42</v>
      </c>
      <c r="AA1096">
        <v>0</v>
      </c>
      <c r="AB1096">
        <v>91.79</v>
      </c>
      <c r="AC1096">
        <v>11.84</v>
      </c>
      <c r="AD1096">
        <v>0</v>
      </c>
      <c r="AE1096">
        <v>0</v>
      </c>
      <c r="AF1096">
        <v>91.79</v>
      </c>
      <c r="AG1096">
        <v>11.84</v>
      </c>
      <c r="AH1096">
        <v>0</v>
      </c>
      <c r="AI1096">
        <v>1</v>
      </c>
      <c r="AJ1096">
        <v>1</v>
      </c>
      <c r="AK1096">
        <v>1</v>
      </c>
      <c r="AL1096">
        <v>1</v>
      </c>
      <c r="AN1096">
        <v>0</v>
      </c>
      <c r="AO1096">
        <v>1</v>
      </c>
      <c r="AP1096">
        <v>1</v>
      </c>
      <c r="AQ1096">
        <v>0</v>
      </c>
      <c r="AR1096">
        <v>0</v>
      </c>
      <c r="AS1096" t="s">
        <v>719</v>
      </c>
      <c r="AT1096">
        <v>2.2799999999999998</v>
      </c>
      <c r="AU1096" t="s">
        <v>140</v>
      </c>
      <c r="AV1096">
        <v>0</v>
      </c>
      <c r="AW1096">
        <v>2</v>
      </c>
      <c r="AX1096">
        <v>28927508</v>
      </c>
      <c r="AY1096">
        <v>1</v>
      </c>
      <c r="AZ1096">
        <v>0</v>
      </c>
      <c r="BA1096">
        <v>1126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>
        <v>0</v>
      </c>
      <c r="BH1096">
        <v>0</v>
      </c>
      <c r="BI1096">
        <v>0</v>
      </c>
      <c r="BJ1096">
        <v>0</v>
      </c>
      <c r="BK1096">
        <v>0</v>
      </c>
      <c r="BL1096">
        <v>0</v>
      </c>
      <c r="BM1096">
        <v>0</v>
      </c>
      <c r="BN1096">
        <v>0</v>
      </c>
      <c r="BO1096">
        <v>0</v>
      </c>
      <c r="BP1096">
        <v>0</v>
      </c>
      <c r="BQ1096">
        <v>0</v>
      </c>
      <c r="BR1096">
        <v>0</v>
      </c>
      <c r="BS1096">
        <v>0</v>
      </c>
      <c r="BT1096">
        <v>0</v>
      </c>
      <c r="BU1096">
        <v>0</v>
      </c>
      <c r="BV1096">
        <v>0</v>
      </c>
      <c r="BW1096">
        <v>0</v>
      </c>
      <c r="CX1096">
        <f>Y1096*Source!I240</f>
        <v>9.234</v>
      </c>
      <c r="CY1096">
        <f>AB1096</f>
        <v>91.79</v>
      </c>
      <c r="CZ1096">
        <f>AF1096</f>
        <v>91.79</v>
      </c>
      <c r="DA1096">
        <f>AJ1096</f>
        <v>1</v>
      </c>
      <c r="DB1096">
        <v>0</v>
      </c>
    </row>
    <row r="1097" spans="1:106" x14ac:dyDescent="0.2">
      <c r="A1097">
        <f>ROW(Source!A240)</f>
        <v>240</v>
      </c>
      <c r="B1097">
        <v>28925307</v>
      </c>
      <c r="C1097">
        <v>28927492</v>
      </c>
      <c r="D1097">
        <v>28337029</v>
      </c>
      <c r="E1097">
        <v>1</v>
      </c>
      <c r="F1097">
        <v>1</v>
      </c>
      <c r="G1097">
        <v>1</v>
      </c>
      <c r="H1097">
        <v>2</v>
      </c>
      <c r="I1097" t="s">
        <v>395</v>
      </c>
      <c r="J1097" t="s">
        <v>396</v>
      </c>
      <c r="K1097" t="s">
        <v>397</v>
      </c>
      <c r="L1097">
        <v>1368</v>
      </c>
      <c r="N1097">
        <v>1011</v>
      </c>
      <c r="O1097" t="s">
        <v>366</v>
      </c>
      <c r="P1097" t="s">
        <v>366</v>
      </c>
      <c r="Q1097">
        <v>1</v>
      </c>
      <c r="W1097">
        <v>0</v>
      </c>
      <c r="X1097">
        <v>-2018263479</v>
      </c>
      <c r="Y1097">
        <v>6.96</v>
      </c>
      <c r="AA1097">
        <v>0</v>
      </c>
      <c r="AB1097">
        <v>16.649999999999999</v>
      </c>
      <c r="AC1097">
        <v>8.82</v>
      </c>
      <c r="AD1097">
        <v>0</v>
      </c>
      <c r="AE1097">
        <v>0</v>
      </c>
      <c r="AF1097">
        <v>16.649999999999999</v>
      </c>
      <c r="AG1097">
        <v>8.82</v>
      </c>
      <c r="AH1097">
        <v>0</v>
      </c>
      <c r="AI1097">
        <v>1</v>
      </c>
      <c r="AJ1097">
        <v>1</v>
      </c>
      <c r="AK1097">
        <v>1</v>
      </c>
      <c r="AL1097">
        <v>1</v>
      </c>
      <c r="AN1097">
        <v>0</v>
      </c>
      <c r="AO1097">
        <v>1</v>
      </c>
      <c r="AP1097">
        <v>1</v>
      </c>
      <c r="AQ1097">
        <v>0</v>
      </c>
      <c r="AR1097">
        <v>0</v>
      </c>
      <c r="AS1097" t="s">
        <v>719</v>
      </c>
      <c r="AT1097">
        <v>4.6399999999999997</v>
      </c>
      <c r="AU1097" t="s">
        <v>140</v>
      </c>
      <c r="AV1097">
        <v>0</v>
      </c>
      <c r="AW1097">
        <v>2</v>
      </c>
      <c r="AX1097">
        <v>28927509</v>
      </c>
      <c r="AY1097">
        <v>1</v>
      </c>
      <c r="AZ1097">
        <v>0</v>
      </c>
      <c r="BA1097">
        <v>1127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>
        <v>0</v>
      </c>
      <c r="BH1097">
        <v>0</v>
      </c>
      <c r="BI1097">
        <v>0</v>
      </c>
      <c r="BJ1097">
        <v>0</v>
      </c>
      <c r="BK1097">
        <v>0</v>
      </c>
      <c r="BL1097">
        <v>0</v>
      </c>
      <c r="BM1097">
        <v>0</v>
      </c>
      <c r="BN1097">
        <v>0</v>
      </c>
      <c r="BO1097">
        <v>0</v>
      </c>
      <c r="BP1097">
        <v>0</v>
      </c>
      <c r="BQ1097">
        <v>0</v>
      </c>
      <c r="BR1097">
        <v>0</v>
      </c>
      <c r="BS1097">
        <v>0</v>
      </c>
      <c r="BT1097">
        <v>0</v>
      </c>
      <c r="BU1097">
        <v>0</v>
      </c>
      <c r="BV1097">
        <v>0</v>
      </c>
      <c r="BW1097">
        <v>0</v>
      </c>
      <c r="CX1097">
        <f>Y1097*Source!I240</f>
        <v>18.792000000000002</v>
      </c>
      <c r="CY1097">
        <f>AB1097</f>
        <v>16.649999999999999</v>
      </c>
      <c r="CZ1097">
        <f>AF1097</f>
        <v>16.649999999999999</v>
      </c>
      <c r="DA1097">
        <f>AJ1097</f>
        <v>1</v>
      </c>
      <c r="DB1097">
        <v>0</v>
      </c>
    </row>
    <row r="1098" spans="1:106" x14ac:dyDescent="0.2">
      <c r="A1098">
        <f>ROW(Source!A240)</f>
        <v>240</v>
      </c>
      <c r="B1098">
        <v>28925307</v>
      </c>
      <c r="C1098">
        <v>28927492</v>
      </c>
      <c r="D1098">
        <v>28337847</v>
      </c>
      <c r="E1098">
        <v>1</v>
      </c>
      <c r="F1098">
        <v>1</v>
      </c>
      <c r="G1098">
        <v>1</v>
      </c>
      <c r="H1098">
        <v>2</v>
      </c>
      <c r="I1098" t="s">
        <v>398</v>
      </c>
      <c r="J1098" t="s">
        <v>399</v>
      </c>
      <c r="K1098" t="s">
        <v>400</v>
      </c>
      <c r="L1098">
        <v>1368</v>
      </c>
      <c r="N1098">
        <v>1011</v>
      </c>
      <c r="O1098" t="s">
        <v>366</v>
      </c>
      <c r="P1098" t="s">
        <v>366</v>
      </c>
      <c r="Q1098">
        <v>1</v>
      </c>
      <c r="W1098">
        <v>0</v>
      </c>
      <c r="X1098">
        <v>635243456</v>
      </c>
      <c r="Y1098">
        <v>2.61</v>
      </c>
      <c r="AA1098">
        <v>0</v>
      </c>
      <c r="AB1098">
        <v>109.24</v>
      </c>
      <c r="AC1098">
        <v>11.84</v>
      </c>
      <c r="AD1098">
        <v>0</v>
      </c>
      <c r="AE1098">
        <v>0</v>
      </c>
      <c r="AF1098">
        <v>109.24</v>
      </c>
      <c r="AG1098">
        <v>11.84</v>
      </c>
      <c r="AH1098">
        <v>0</v>
      </c>
      <c r="AI1098">
        <v>1</v>
      </c>
      <c r="AJ1098">
        <v>1</v>
      </c>
      <c r="AK1098">
        <v>1</v>
      </c>
      <c r="AL1098">
        <v>1</v>
      </c>
      <c r="AN1098">
        <v>0</v>
      </c>
      <c r="AO1098">
        <v>1</v>
      </c>
      <c r="AP1098">
        <v>1</v>
      </c>
      <c r="AQ1098">
        <v>0</v>
      </c>
      <c r="AR1098">
        <v>0</v>
      </c>
      <c r="AS1098" t="s">
        <v>719</v>
      </c>
      <c r="AT1098">
        <v>1.74</v>
      </c>
      <c r="AU1098" t="s">
        <v>140</v>
      </c>
      <c r="AV1098">
        <v>0</v>
      </c>
      <c r="AW1098">
        <v>2</v>
      </c>
      <c r="AX1098">
        <v>28927510</v>
      </c>
      <c r="AY1098">
        <v>1</v>
      </c>
      <c r="AZ1098">
        <v>0</v>
      </c>
      <c r="BA1098">
        <v>1128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>
        <v>0</v>
      </c>
      <c r="BH1098">
        <v>0</v>
      </c>
      <c r="BI1098">
        <v>0</v>
      </c>
      <c r="BJ1098">
        <v>0</v>
      </c>
      <c r="BK1098">
        <v>0</v>
      </c>
      <c r="BL1098">
        <v>0</v>
      </c>
      <c r="BM1098">
        <v>0</v>
      </c>
      <c r="BN1098">
        <v>0</v>
      </c>
      <c r="BO1098">
        <v>0</v>
      </c>
      <c r="BP1098">
        <v>0</v>
      </c>
      <c r="BQ1098">
        <v>0</v>
      </c>
      <c r="BR1098">
        <v>0</v>
      </c>
      <c r="BS1098">
        <v>0</v>
      </c>
      <c r="BT1098">
        <v>0</v>
      </c>
      <c r="BU1098">
        <v>0</v>
      </c>
      <c r="BV1098">
        <v>0</v>
      </c>
      <c r="BW1098">
        <v>0</v>
      </c>
      <c r="CX1098">
        <f>Y1098*Source!I240</f>
        <v>7.0469999999999997</v>
      </c>
      <c r="CY1098">
        <f>AB1098</f>
        <v>109.24</v>
      </c>
      <c r="CZ1098">
        <f>AF1098</f>
        <v>109.24</v>
      </c>
      <c r="DA1098">
        <f>AJ1098</f>
        <v>1</v>
      </c>
      <c r="DB1098">
        <v>0</v>
      </c>
    </row>
    <row r="1099" spans="1:106" x14ac:dyDescent="0.2">
      <c r="A1099">
        <f>ROW(Source!A240)</f>
        <v>240</v>
      </c>
      <c r="B1099">
        <v>28925307</v>
      </c>
      <c r="C1099">
        <v>28927492</v>
      </c>
      <c r="D1099">
        <v>28338136</v>
      </c>
      <c r="E1099">
        <v>1</v>
      </c>
      <c r="F1099">
        <v>1</v>
      </c>
      <c r="G1099">
        <v>1</v>
      </c>
      <c r="H1099">
        <v>2</v>
      </c>
      <c r="I1099" t="s">
        <v>401</v>
      </c>
      <c r="J1099" t="s">
        <v>402</v>
      </c>
      <c r="K1099" t="s">
        <v>403</v>
      </c>
      <c r="L1099">
        <v>1368</v>
      </c>
      <c r="N1099">
        <v>1011</v>
      </c>
      <c r="O1099" t="s">
        <v>366</v>
      </c>
      <c r="P1099" t="s">
        <v>366</v>
      </c>
      <c r="Q1099">
        <v>1</v>
      </c>
      <c r="W1099">
        <v>0</v>
      </c>
      <c r="X1099">
        <v>-1277097320</v>
      </c>
      <c r="Y1099">
        <v>6.3150000000000004</v>
      </c>
      <c r="AA1099">
        <v>0</v>
      </c>
      <c r="AB1099">
        <v>8.68</v>
      </c>
      <c r="AC1099">
        <v>0</v>
      </c>
      <c r="AD1099">
        <v>0</v>
      </c>
      <c r="AE1099">
        <v>0</v>
      </c>
      <c r="AF1099">
        <v>8.68</v>
      </c>
      <c r="AG1099">
        <v>0</v>
      </c>
      <c r="AH1099">
        <v>0</v>
      </c>
      <c r="AI1099">
        <v>1</v>
      </c>
      <c r="AJ1099">
        <v>1</v>
      </c>
      <c r="AK1099">
        <v>1</v>
      </c>
      <c r="AL1099">
        <v>1</v>
      </c>
      <c r="AN1099">
        <v>0</v>
      </c>
      <c r="AO1099">
        <v>1</v>
      </c>
      <c r="AP1099">
        <v>1</v>
      </c>
      <c r="AQ1099">
        <v>0</v>
      </c>
      <c r="AR1099">
        <v>0</v>
      </c>
      <c r="AS1099" t="s">
        <v>719</v>
      </c>
      <c r="AT1099">
        <v>4.21</v>
      </c>
      <c r="AU1099" t="s">
        <v>140</v>
      </c>
      <c r="AV1099">
        <v>0</v>
      </c>
      <c r="AW1099">
        <v>2</v>
      </c>
      <c r="AX1099">
        <v>28927511</v>
      </c>
      <c r="AY1099">
        <v>1</v>
      </c>
      <c r="AZ1099">
        <v>0</v>
      </c>
      <c r="BA1099">
        <v>1129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>
        <v>0</v>
      </c>
      <c r="BH1099">
        <v>0</v>
      </c>
      <c r="BI1099">
        <v>0</v>
      </c>
      <c r="BJ1099">
        <v>0</v>
      </c>
      <c r="BK1099">
        <v>0</v>
      </c>
      <c r="BL1099">
        <v>0</v>
      </c>
      <c r="BM1099">
        <v>0</v>
      </c>
      <c r="BN1099">
        <v>0</v>
      </c>
      <c r="BO1099">
        <v>0</v>
      </c>
      <c r="BP1099">
        <v>0</v>
      </c>
      <c r="BQ1099">
        <v>0</v>
      </c>
      <c r="BR1099">
        <v>0</v>
      </c>
      <c r="BS1099">
        <v>0</v>
      </c>
      <c r="BT1099">
        <v>0</v>
      </c>
      <c r="BU1099">
        <v>0</v>
      </c>
      <c r="BV1099">
        <v>0</v>
      </c>
      <c r="BW1099">
        <v>0</v>
      </c>
      <c r="CX1099">
        <f>Y1099*Source!I240</f>
        <v>17.050500000000003</v>
      </c>
      <c r="CY1099">
        <f>AB1099</f>
        <v>8.68</v>
      </c>
      <c r="CZ1099">
        <f>AF1099</f>
        <v>8.68</v>
      </c>
      <c r="DA1099">
        <f>AJ1099</f>
        <v>1</v>
      </c>
      <c r="DB1099">
        <v>0</v>
      </c>
    </row>
    <row r="1100" spans="1:106" x14ac:dyDescent="0.2">
      <c r="A1100">
        <f>ROW(Source!A240)</f>
        <v>240</v>
      </c>
      <c r="B1100">
        <v>28925307</v>
      </c>
      <c r="C1100">
        <v>28927492</v>
      </c>
      <c r="D1100">
        <v>28253181</v>
      </c>
      <c r="E1100">
        <v>1</v>
      </c>
      <c r="F1100">
        <v>1</v>
      </c>
      <c r="G1100">
        <v>1</v>
      </c>
      <c r="H1100">
        <v>3</v>
      </c>
      <c r="I1100" t="s">
        <v>404</v>
      </c>
      <c r="J1100" t="s">
        <v>405</v>
      </c>
      <c r="K1100" t="s">
        <v>406</v>
      </c>
      <c r="L1100">
        <v>1339</v>
      </c>
      <c r="N1100">
        <v>1007</v>
      </c>
      <c r="O1100" t="s">
        <v>742</v>
      </c>
      <c r="P1100" t="s">
        <v>742</v>
      </c>
      <c r="Q1100">
        <v>1</v>
      </c>
      <c r="W1100">
        <v>0</v>
      </c>
      <c r="X1100">
        <v>82350058</v>
      </c>
      <c r="Y1100">
        <v>0.14000000000000001</v>
      </c>
      <c r="AA1100">
        <v>2.44</v>
      </c>
      <c r="AB1100">
        <v>0</v>
      </c>
      <c r="AC1100">
        <v>0</v>
      </c>
      <c r="AD1100">
        <v>0</v>
      </c>
      <c r="AE1100">
        <v>2.44</v>
      </c>
      <c r="AF1100">
        <v>0</v>
      </c>
      <c r="AG1100">
        <v>0</v>
      </c>
      <c r="AH1100">
        <v>0</v>
      </c>
      <c r="AI1100">
        <v>1</v>
      </c>
      <c r="AJ1100">
        <v>1</v>
      </c>
      <c r="AK1100">
        <v>1</v>
      </c>
      <c r="AL1100">
        <v>1</v>
      </c>
      <c r="AN1100">
        <v>0</v>
      </c>
      <c r="AO1100">
        <v>1</v>
      </c>
      <c r="AP1100">
        <v>0</v>
      </c>
      <c r="AQ1100">
        <v>0</v>
      </c>
      <c r="AR1100">
        <v>0</v>
      </c>
      <c r="AS1100" t="s">
        <v>719</v>
      </c>
      <c r="AT1100">
        <v>0.14000000000000001</v>
      </c>
      <c r="AU1100" t="s">
        <v>719</v>
      </c>
      <c r="AV1100">
        <v>0</v>
      </c>
      <c r="AW1100">
        <v>2</v>
      </c>
      <c r="AX1100">
        <v>28927512</v>
      </c>
      <c r="AY1100">
        <v>1</v>
      </c>
      <c r="AZ1100">
        <v>0</v>
      </c>
      <c r="BA1100">
        <v>1130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>
        <v>0</v>
      </c>
      <c r="BH1100">
        <v>0</v>
      </c>
      <c r="BI1100">
        <v>0</v>
      </c>
      <c r="BJ1100">
        <v>0</v>
      </c>
      <c r="BK1100">
        <v>0</v>
      </c>
      <c r="BL1100">
        <v>0</v>
      </c>
      <c r="BM1100">
        <v>0</v>
      </c>
      <c r="BN1100">
        <v>0</v>
      </c>
      <c r="BO1100">
        <v>0</v>
      </c>
      <c r="BP1100">
        <v>0</v>
      </c>
      <c r="BQ1100">
        <v>0</v>
      </c>
      <c r="BR1100">
        <v>0</v>
      </c>
      <c r="BS1100">
        <v>0</v>
      </c>
      <c r="BT1100">
        <v>0</v>
      </c>
      <c r="BU1100">
        <v>0</v>
      </c>
      <c r="BV1100">
        <v>0</v>
      </c>
      <c r="BW1100">
        <v>0</v>
      </c>
      <c r="CX1100">
        <f>Y1100*Source!I240</f>
        <v>0.37800000000000006</v>
      </c>
      <c r="CY1100">
        <f>AA1100</f>
        <v>2.44</v>
      </c>
      <c r="CZ1100">
        <f>AE1100</f>
        <v>2.44</v>
      </c>
      <c r="DA1100">
        <f>AI1100</f>
        <v>1</v>
      </c>
      <c r="DB1100">
        <v>0</v>
      </c>
    </row>
    <row r="1101" spans="1:106" x14ac:dyDescent="0.2">
      <c r="A1101">
        <f>ROW(Source!A240)</f>
        <v>240</v>
      </c>
      <c r="B1101">
        <v>28925307</v>
      </c>
      <c r="C1101">
        <v>28927492</v>
      </c>
      <c r="D1101">
        <v>28254702</v>
      </c>
      <c r="E1101">
        <v>1</v>
      </c>
      <c r="F1101">
        <v>1</v>
      </c>
      <c r="G1101">
        <v>1</v>
      </c>
      <c r="H1101">
        <v>3</v>
      </c>
      <c r="I1101" t="s">
        <v>407</v>
      </c>
      <c r="J1101" t="s">
        <v>408</v>
      </c>
      <c r="K1101" t="s">
        <v>409</v>
      </c>
      <c r="L1101">
        <v>1348</v>
      </c>
      <c r="N1101">
        <v>1009</v>
      </c>
      <c r="O1101" t="s">
        <v>61</v>
      </c>
      <c r="P1101" t="s">
        <v>61</v>
      </c>
      <c r="Q1101">
        <v>1000</v>
      </c>
      <c r="W1101">
        <v>0</v>
      </c>
      <c r="X1101">
        <v>454130502</v>
      </c>
      <c r="Y1101">
        <v>8.9999999999999998E-4</v>
      </c>
      <c r="AA1101">
        <v>13157.91</v>
      </c>
      <c r="AB1101">
        <v>0</v>
      </c>
      <c r="AC1101">
        <v>0</v>
      </c>
      <c r="AD1101">
        <v>0</v>
      </c>
      <c r="AE1101">
        <v>13157.91</v>
      </c>
      <c r="AF1101">
        <v>0</v>
      </c>
      <c r="AG1101">
        <v>0</v>
      </c>
      <c r="AH1101">
        <v>0</v>
      </c>
      <c r="AI1101">
        <v>1</v>
      </c>
      <c r="AJ1101">
        <v>1</v>
      </c>
      <c r="AK1101">
        <v>1</v>
      </c>
      <c r="AL1101">
        <v>1</v>
      </c>
      <c r="AN1101">
        <v>0</v>
      </c>
      <c r="AO1101">
        <v>1</v>
      </c>
      <c r="AP1101">
        <v>0</v>
      </c>
      <c r="AQ1101">
        <v>0</v>
      </c>
      <c r="AR1101">
        <v>0</v>
      </c>
      <c r="AS1101" t="s">
        <v>719</v>
      </c>
      <c r="AT1101">
        <v>8.9999999999999998E-4</v>
      </c>
      <c r="AU1101" t="s">
        <v>719</v>
      </c>
      <c r="AV1101">
        <v>0</v>
      </c>
      <c r="AW1101">
        <v>2</v>
      </c>
      <c r="AX1101">
        <v>28927513</v>
      </c>
      <c r="AY1101">
        <v>1</v>
      </c>
      <c r="AZ1101">
        <v>0</v>
      </c>
      <c r="BA1101">
        <v>1131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>
        <v>0</v>
      </c>
      <c r="BH1101">
        <v>0</v>
      </c>
      <c r="BI1101">
        <v>0</v>
      </c>
      <c r="BJ1101">
        <v>0</v>
      </c>
      <c r="BK1101">
        <v>0</v>
      </c>
      <c r="BL1101">
        <v>0</v>
      </c>
      <c r="BM1101">
        <v>0</v>
      </c>
      <c r="BN1101">
        <v>0</v>
      </c>
      <c r="BO1101">
        <v>0</v>
      </c>
      <c r="BP1101">
        <v>0</v>
      </c>
      <c r="BQ1101">
        <v>0</v>
      </c>
      <c r="BR1101">
        <v>0</v>
      </c>
      <c r="BS1101">
        <v>0</v>
      </c>
      <c r="BT1101">
        <v>0</v>
      </c>
      <c r="BU1101">
        <v>0</v>
      </c>
      <c r="BV1101">
        <v>0</v>
      </c>
      <c r="BW1101">
        <v>0</v>
      </c>
      <c r="CX1101">
        <f>Y1101*Source!I240</f>
        <v>2.4300000000000003E-3</v>
      </c>
      <c r="CY1101">
        <f>AA1101</f>
        <v>13157.91</v>
      </c>
      <c r="CZ1101">
        <f>AE1101</f>
        <v>13157.91</v>
      </c>
      <c r="DA1101">
        <f>AI1101</f>
        <v>1</v>
      </c>
      <c r="DB1101">
        <v>0</v>
      </c>
    </row>
    <row r="1102" spans="1:106" x14ac:dyDescent="0.2">
      <c r="A1102">
        <f>ROW(Source!A240)</f>
        <v>240</v>
      </c>
      <c r="B1102">
        <v>28925307</v>
      </c>
      <c r="C1102">
        <v>28927492</v>
      </c>
      <c r="D1102">
        <v>28277694</v>
      </c>
      <c r="E1102">
        <v>1</v>
      </c>
      <c r="F1102">
        <v>1</v>
      </c>
      <c r="G1102">
        <v>1</v>
      </c>
      <c r="H1102">
        <v>3</v>
      </c>
      <c r="I1102" t="s">
        <v>410</v>
      </c>
      <c r="J1102" t="s">
        <v>411</v>
      </c>
      <c r="K1102" t="s">
        <v>412</v>
      </c>
      <c r="L1102">
        <v>1327</v>
      </c>
      <c r="N1102">
        <v>1005</v>
      </c>
      <c r="O1102" t="s">
        <v>225</v>
      </c>
      <c r="P1102" t="s">
        <v>225</v>
      </c>
      <c r="Q1102">
        <v>1</v>
      </c>
      <c r="W1102">
        <v>0</v>
      </c>
      <c r="X1102">
        <v>-1759487098</v>
      </c>
      <c r="Y1102">
        <v>32</v>
      </c>
      <c r="AA1102">
        <v>20.239999999999998</v>
      </c>
      <c r="AB1102">
        <v>0</v>
      </c>
      <c r="AC1102">
        <v>0</v>
      </c>
      <c r="AD1102">
        <v>0</v>
      </c>
      <c r="AE1102">
        <v>20.239999999999998</v>
      </c>
      <c r="AF1102">
        <v>0</v>
      </c>
      <c r="AG1102">
        <v>0</v>
      </c>
      <c r="AH1102">
        <v>0</v>
      </c>
      <c r="AI1102">
        <v>1</v>
      </c>
      <c r="AJ1102">
        <v>1</v>
      </c>
      <c r="AK1102">
        <v>1</v>
      </c>
      <c r="AL1102">
        <v>1</v>
      </c>
      <c r="AN1102">
        <v>0</v>
      </c>
      <c r="AO1102">
        <v>1</v>
      </c>
      <c r="AP1102">
        <v>0</v>
      </c>
      <c r="AQ1102">
        <v>0</v>
      </c>
      <c r="AR1102">
        <v>0</v>
      </c>
      <c r="AS1102" t="s">
        <v>719</v>
      </c>
      <c r="AT1102">
        <v>32</v>
      </c>
      <c r="AU1102" t="s">
        <v>719</v>
      </c>
      <c r="AV1102">
        <v>0</v>
      </c>
      <c r="AW1102">
        <v>2</v>
      </c>
      <c r="AX1102">
        <v>28927514</v>
      </c>
      <c r="AY1102">
        <v>1</v>
      </c>
      <c r="AZ1102">
        <v>0</v>
      </c>
      <c r="BA1102">
        <v>1132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>
        <v>0</v>
      </c>
      <c r="BH1102">
        <v>0</v>
      </c>
      <c r="BI1102">
        <v>0</v>
      </c>
      <c r="BJ1102">
        <v>0</v>
      </c>
      <c r="BK1102">
        <v>0</v>
      </c>
      <c r="BL1102">
        <v>0</v>
      </c>
      <c r="BM1102">
        <v>0</v>
      </c>
      <c r="BN1102">
        <v>0</v>
      </c>
      <c r="BO1102">
        <v>0</v>
      </c>
      <c r="BP1102">
        <v>0</v>
      </c>
      <c r="BQ1102">
        <v>0</v>
      </c>
      <c r="BR1102">
        <v>0</v>
      </c>
      <c r="BS1102">
        <v>0</v>
      </c>
      <c r="BT1102">
        <v>0</v>
      </c>
      <c r="BU1102">
        <v>0</v>
      </c>
      <c r="BV1102">
        <v>0</v>
      </c>
      <c r="BW1102">
        <v>0</v>
      </c>
      <c r="CX1102">
        <f>Y1102*Source!I240</f>
        <v>86.4</v>
      </c>
      <c r="CY1102">
        <f>AA1102</f>
        <v>20.239999999999998</v>
      </c>
      <c r="CZ1102">
        <f>AE1102</f>
        <v>20.239999999999998</v>
      </c>
      <c r="DA1102">
        <f>AI1102</f>
        <v>1</v>
      </c>
      <c r="DB1102">
        <v>0</v>
      </c>
    </row>
    <row r="1103" spans="1:106" x14ac:dyDescent="0.2">
      <c r="A1103">
        <f>ROW(Source!A240)</f>
        <v>240</v>
      </c>
      <c r="B1103">
        <v>28925307</v>
      </c>
      <c r="C1103">
        <v>28927492</v>
      </c>
      <c r="D1103">
        <v>28278974</v>
      </c>
      <c r="E1103">
        <v>1</v>
      </c>
      <c r="F1103">
        <v>1</v>
      </c>
      <c r="G1103">
        <v>1</v>
      </c>
      <c r="H1103">
        <v>3</v>
      </c>
      <c r="I1103" t="s">
        <v>413</v>
      </c>
      <c r="J1103" t="s">
        <v>414</v>
      </c>
      <c r="K1103" t="s">
        <v>415</v>
      </c>
      <c r="L1103">
        <v>1348</v>
      </c>
      <c r="N1103">
        <v>1009</v>
      </c>
      <c r="O1103" t="s">
        <v>61</v>
      </c>
      <c r="P1103" t="s">
        <v>61</v>
      </c>
      <c r="Q1103">
        <v>1000</v>
      </c>
      <c r="W1103">
        <v>0</v>
      </c>
      <c r="X1103">
        <v>976263122</v>
      </c>
      <c r="Y1103">
        <v>6.5000000000000002E-2</v>
      </c>
      <c r="AA1103">
        <v>12036.99</v>
      </c>
      <c r="AB1103">
        <v>0</v>
      </c>
      <c r="AC1103">
        <v>0</v>
      </c>
      <c r="AD1103">
        <v>0</v>
      </c>
      <c r="AE1103">
        <v>12036.99</v>
      </c>
      <c r="AF1103">
        <v>0</v>
      </c>
      <c r="AG1103">
        <v>0</v>
      </c>
      <c r="AH1103">
        <v>0</v>
      </c>
      <c r="AI1103">
        <v>1</v>
      </c>
      <c r="AJ1103">
        <v>1</v>
      </c>
      <c r="AK1103">
        <v>1</v>
      </c>
      <c r="AL1103">
        <v>1</v>
      </c>
      <c r="AN1103">
        <v>0</v>
      </c>
      <c r="AO1103">
        <v>1</v>
      </c>
      <c r="AP1103">
        <v>0</v>
      </c>
      <c r="AQ1103">
        <v>0</v>
      </c>
      <c r="AR1103">
        <v>0</v>
      </c>
      <c r="AS1103" t="s">
        <v>719</v>
      </c>
      <c r="AT1103">
        <v>6.5000000000000002E-2</v>
      </c>
      <c r="AU1103" t="s">
        <v>719</v>
      </c>
      <c r="AV1103">
        <v>0</v>
      </c>
      <c r="AW1103">
        <v>2</v>
      </c>
      <c r="AX1103">
        <v>28927515</v>
      </c>
      <c r="AY1103">
        <v>1</v>
      </c>
      <c r="AZ1103">
        <v>0</v>
      </c>
      <c r="BA1103">
        <v>1133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>
        <v>0</v>
      </c>
      <c r="BH1103">
        <v>0</v>
      </c>
      <c r="BI1103">
        <v>0</v>
      </c>
      <c r="BJ1103">
        <v>0</v>
      </c>
      <c r="BK1103">
        <v>0</v>
      </c>
      <c r="BL1103">
        <v>0</v>
      </c>
      <c r="BM1103">
        <v>0</v>
      </c>
      <c r="BN1103">
        <v>0</v>
      </c>
      <c r="BO1103">
        <v>0</v>
      </c>
      <c r="BP1103">
        <v>0</v>
      </c>
      <c r="BQ1103">
        <v>0</v>
      </c>
      <c r="BR1103">
        <v>0</v>
      </c>
      <c r="BS1103">
        <v>0</v>
      </c>
      <c r="BT1103">
        <v>0</v>
      </c>
      <c r="BU1103">
        <v>0</v>
      </c>
      <c r="BV1103">
        <v>0</v>
      </c>
      <c r="BW1103">
        <v>0</v>
      </c>
      <c r="CX1103">
        <f>Y1103*Source!I240</f>
        <v>0.17550000000000002</v>
      </c>
      <c r="CY1103">
        <f>AA1103</f>
        <v>12036.99</v>
      </c>
      <c r="CZ1103">
        <f>AE1103</f>
        <v>12036.99</v>
      </c>
      <c r="DA1103">
        <f>AI1103</f>
        <v>1</v>
      </c>
      <c r="DB1103">
        <v>0</v>
      </c>
    </row>
    <row r="1104" spans="1:106" x14ac:dyDescent="0.2">
      <c r="A1104">
        <f>ROW(Source!A240)</f>
        <v>240</v>
      </c>
      <c r="B1104">
        <v>28925307</v>
      </c>
      <c r="C1104">
        <v>28927492</v>
      </c>
      <c r="D1104">
        <v>28296957</v>
      </c>
      <c r="E1104">
        <v>1</v>
      </c>
      <c r="F1104">
        <v>1</v>
      </c>
      <c r="G1104">
        <v>1</v>
      </c>
      <c r="H1104">
        <v>3</v>
      </c>
      <c r="I1104" t="s">
        <v>416</v>
      </c>
      <c r="J1104" t="s">
        <v>417</v>
      </c>
      <c r="K1104" t="s">
        <v>418</v>
      </c>
      <c r="L1104">
        <v>1348</v>
      </c>
      <c r="N1104">
        <v>1009</v>
      </c>
      <c r="O1104" t="s">
        <v>61</v>
      </c>
      <c r="P1104" t="s">
        <v>61</v>
      </c>
      <c r="Q1104">
        <v>1000</v>
      </c>
      <c r="W1104">
        <v>0</v>
      </c>
      <c r="X1104">
        <v>-59553531</v>
      </c>
      <c r="Y1104">
        <v>2.1</v>
      </c>
      <c r="AA1104">
        <v>5701.53</v>
      </c>
      <c r="AB1104">
        <v>0</v>
      </c>
      <c r="AC1104">
        <v>0</v>
      </c>
      <c r="AD1104">
        <v>0</v>
      </c>
      <c r="AE1104">
        <v>5701.53</v>
      </c>
      <c r="AF1104">
        <v>0</v>
      </c>
      <c r="AG1104">
        <v>0</v>
      </c>
      <c r="AH1104">
        <v>0</v>
      </c>
      <c r="AI1104">
        <v>1</v>
      </c>
      <c r="AJ1104">
        <v>1</v>
      </c>
      <c r="AK1104">
        <v>1</v>
      </c>
      <c r="AL1104">
        <v>1</v>
      </c>
      <c r="AN1104">
        <v>0</v>
      </c>
      <c r="AO1104">
        <v>1</v>
      </c>
      <c r="AP1104">
        <v>0</v>
      </c>
      <c r="AQ1104">
        <v>0</v>
      </c>
      <c r="AR1104">
        <v>0</v>
      </c>
      <c r="AS1104" t="s">
        <v>719</v>
      </c>
      <c r="AT1104">
        <v>2.1</v>
      </c>
      <c r="AU1104" t="s">
        <v>719</v>
      </c>
      <c r="AV1104">
        <v>0</v>
      </c>
      <c r="AW1104">
        <v>2</v>
      </c>
      <c r="AX1104">
        <v>28927516</v>
      </c>
      <c r="AY1104">
        <v>1</v>
      </c>
      <c r="AZ1104">
        <v>0</v>
      </c>
      <c r="BA1104">
        <v>1134</v>
      </c>
      <c r="BB1104">
        <v>0</v>
      </c>
      <c r="BC1104">
        <v>0</v>
      </c>
      <c r="BD1104">
        <v>0</v>
      </c>
      <c r="BE1104">
        <v>0</v>
      </c>
      <c r="BF1104">
        <v>0</v>
      </c>
      <c r="BG1104">
        <v>0</v>
      </c>
      <c r="BH1104">
        <v>0</v>
      </c>
      <c r="BI1104">
        <v>0</v>
      </c>
      <c r="BJ1104">
        <v>0</v>
      </c>
      <c r="BK1104">
        <v>0</v>
      </c>
      <c r="BL1104">
        <v>0</v>
      </c>
      <c r="BM1104">
        <v>0</v>
      </c>
      <c r="BN1104">
        <v>0</v>
      </c>
      <c r="BO1104">
        <v>0</v>
      </c>
      <c r="BP1104">
        <v>0</v>
      </c>
      <c r="BQ1104">
        <v>0</v>
      </c>
      <c r="BR1104">
        <v>0</v>
      </c>
      <c r="BS1104">
        <v>0</v>
      </c>
      <c r="BT1104">
        <v>0</v>
      </c>
      <c r="BU1104">
        <v>0</v>
      </c>
      <c r="BV1104">
        <v>0</v>
      </c>
      <c r="BW1104">
        <v>0</v>
      </c>
      <c r="CX1104">
        <f>Y1104*Source!I240</f>
        <v>5.6700000000000008</v>
      </c>
      <c r="CY1104">
        <f>AA1104</f>
        <v>5701.53</v>
      </c>
      <c r="CZ1104">
        <f>AE1104</f>
        <v>5701.53</v>
      </c>
      <c r="DA1104">
        <f>AI1104</f>
        <v>1</v>
      </c>
      <c r="DB1104">
        <v>0</v>
      </c>
    </row>
    <row r="1105" spans="1:106" x14ac:dyDescent="0.2">
      <c r="A1105">
        <f>ROW(Source!A241)</f>
        <v>241</v>
      </c>
      <c r="B1105">
        <v>28925308</v>
      </c>
      <c r="C1105">
        <v>28927492</v>
      </c>
      <c r="D1105">
        <v>28435420</v>
      </c>
      <c r="E1105">
        <v>1</v>
      </c>
      <c r="F1105">
        <v>1</v>
      </c>
      <c r="G1105">
        <v>1</v>
      </c>
      <c r="H1105">
        <v>1</v>
      </c>
      <c r="I1105" t="s">
        <v>393</v>
      </c>
      <c r="J1105" t="s">
        <v>719</v>
      </c>
      <c r="K1105" t="s">
        <v>394</v>
      </c>
      <c r="L1105">
        <v>1191</v>
      </c>
      <c r="N1105">
        <v>1013</v>
      </c>
      <c r="O1105" t="s">
        <v>360</v>
      </c>
      <c r="P1105" t="s">
        <v>360</v>
      </c>
      <c r="Q1105">
        <v>1</v>
      </c>
      <c r="W1105">
        <v>0</v>
      </c>
      <c r="X1105">
        <v>2034902790</v>
      </c>
      <c r="Y1105">
        <v>62.293199999999992</v>
      </c>
      <c r="AA1105">
        <v>0</v>
      </c>
      <c r="AB1105">
        <v>0</v>
      </c>
      <c r="AC1105">
        <v>0</v>
      </c>
      <c r="AD1105">
        <v>164.26</v>
      </c>
      <c r="AE1105">
        <v>0</v>
      </c>
      <c r="AF1105">
        <v>0</v>
      </c>
      <c r="AG1105">
        <v>0</v>
      </c>
      <c r="AH1105">
        <v>8.85</v>
      </c>
      <c r="AI1105">
        <v>1</v>
      </c>
      <c r="AJ1105">
        <v>1</v>
      </c>
      <c r="AK1105">
        <v>1</v>
      </c>
      <c r="AL1105">
        <v>18.559999999999999</v>
      </c>
      <c r="AN1105">
        <v>0</v>
      </c>
      <c r="AO1105">
        <v>1</v>
      </c>
      <c r="AP1105">
        <v>1</v>
      </c>
      <c r="AQ1105">
        <v>0</v>
      </c>
      <c r="AR1105">
        <v>0</v>
      </c>
      <c r="AS1105" t="s">
        <v>719</v>
      </c>
      <c r="AT1105">
        <v>45.14</v>
      </c>
      <c r="AU1105" t="s">
        <v>141</v>
      </c>
      <c r="AV1105">
        <v>1</v>
      </c>
      <c r="AW1105">
        <v>2</v>
      </c>
      <c r="AX1105">
        <v>28927505</v>
      </c>
      <c r="AY1105">
        <v>1</v>
      </c>
      <c r="AZ1105">
        <v>0</v>
      </c>
      <c r="BA1105">
        <v>1135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>
        <v>0</v>
      </c>
      <c r="BH1105">
        <v>0</v>
      </c>
      <c r="BI1105">
        <v>0</v>
      </c>
      <c r="BJ1105">
        <v>0</v>
      </c>
      <c r="BK1105">
        <v>0</v>
      </c>
      <c r="BL1105">
        <v>0</v>
      </c>
      <c r="BM1105">
        <v>0</v>
      </c>
      <c r="BN1105">
        <v>0</v>
      </c>
      <c r="BO1105">
        <v>0</v>
      </c>
      <c r="BP1105">
        <v>0</v>
      </c>
      <c r="BQ1105">
        <v>0</v>
      </c>
      <c r="BR1105">
        <v>0</v>
      </c>
      <c r="BS1105">
        <v>0</v>
      </c>
      <c r="BT1105">
        <v>0</v>
      </c>
      <c r="BU1105">
        <v>0</v>
      </c>
      <c r="BV1105">
        <v>0</v>
      </c>
      <c r="BW1105">
        <v>0</v>
      </c>
      <c r="CX1105">
        <f>Y1105*Source!I241</f>
        <v>168.19163999999998</v>
      </c>
      <c r="CY1105">
        <f>AD1105</f>
        <v>164.26</v>
      </c>
      <c r="CZ1105">
        <f>AH1105</f>
        <v>8.85</v>
      </c>
      <c r="DA1105">
        <f>AL1105</f>
        <v>18.559999999999999</v>
      </c>
      <c r="DB1105">
        <v>0</v>
      </c>
    </row>
    <row r="1106" spans="1:106" x14ac:dyDescent="0.2">
      <c r="A1106">
        <f>ROW(Source!A241)</f>
        <v>241</v>
      </c>
      <c r="B1106">
        <v>28925308</v>
      </c>
      <c r="C1106">
        <v>28927492</v>
      </c>
      <c r="D1106">
        <v>28419515</v>
      </c>
      <c r="E1106">
        <v>1</v>
      </c>
      <c r="F1106">
        <v>1</v>
      </c>
      <c r="G1106">
        <v>1</v>
      </c>
      <c r="H1106">
        <v>1</v>
      </c>
      <c r="I1106" t="s">
        <v>361</v>
      </c>
      <c r="J1106" t="s">
        <v>719</v>
      </c>
      <c r="K1106" t="s">
        <v>362</v>
      </c>
      <c r="L1106">
        <v>1191</v>
      </c>
      <c r="N1106">
        <v>1013</v>
      </c>
      <c r="O1106" t="s">
        <v>360</v>
      </c>
      <c r="P1106" t="s">
        <v>360</v>
      </c>
      <c r="Q1106">
        <v>1</v>
      </c>
      <c r="W1106">
        <v>0</v>
      </c>
      <c r="X1106">
        <v>-383101862</v>
      </c>
      <c r="Y1106">
        <v>8.7899999999999991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1</v>
      </c>
      <c r="AJ1106">
        <v>1</v>
      </c>
      <c r="AK1106">
        <v>18.559999999999999</v>
      </c>
      <c r="AL1106">
        <v>1</v>
      </c>
      <c r="AN1106">
        <v>0</v>
      </c>
      <c r="AO1106">
        <v>1</v>
      </c>
      <c r="AP1106">
        <v>0</v>
      </c>
      <c r="AQ1106">
        <v>0</v>
      </c>
      <c r="AR1106">
        <v>0</v>
      </c>
      <c r="AS1106" t="s">
        <v>719</v>
      </c>
      <c r="AT1106">
        <v>8.7899999999999991</v>
      </c>
      <c r="AU1106" t="s">
        <v>719</v>
      </c>
      <c r="AV1106">
        <v>2</v>
      </c>
      <c r="AW1106">
        <v>2</v>
      </c>
      <c r="AX1106">
        <v>28927506</v>
      </c>
      <c r="AY1106">
        <v>1</v>
      </c>
      <c r="AZ1106">
        <v>2048</v>
      </c>
      <c r="BA1106">
        <v>1136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>
        <v>0</v>
      </c>
      <c r="BH1106">
        <v>0</v>
      </c>
      <c r="BI1106">
        <v>0</v>
      </c>
      <c r="BJ1106">
        <v>0</v>
      </c>
      <c r="BK1106">
        <v>0</v>
      </c>
      <c r="BL1106">
        <v>0</v>
      </c>
      <c r="BM1106">
        <v>0</v>
      </c>
      <c r="BN1106">
        <v>0</v>
      </c>
      <c r="BO1106">
        <v>0</v>
      </c>
      <c r="BP1106">
        <v>0</v>
      </c>
      <c r="BQ1106">
        <v>0</v>
      </c>
      <c r="BR1106">
        <v>0</v>
      </c>
      <c r="BS1106">
        <v>0</v>
      </c>
      <c r="BT1106">
        <v>0</v>
      </c>
      <c r="BU1106">
        <v>0</v>
      </c>
      <c r="BV1106">
        <v>0</v>
      </c>
      <c r="BW1106">
        <v>0</v>
      </c>
      <c r="CX1106">
        <f>Y1106*Source!I241</f>
        <v>23.733000000000001</v>
      </c>
      <c r="CY1106">
        <f>AD1106</f>
        <v>0</v>
      </c>
      <c r="CZ1106">
        <f>AH1106</f>
        <v>0</v>
      </c>
      <c r="DA1106">
        <f>AL1106</f>
        <v>1</v>
      </c>
      <c r="DB1106">
        <v>0</v>
      </c>
    </row>
    <row r="1107" spans="1:106" x14ac:dyDescent="0.2">
      <c r="A1107">
        <f>ROW(Source!A241)</f>
        <v>241</v>
      </c>
      <c r="B1107">
        <v>28925308</v>
      </c>
      <c r="C1107">
        <v>28927492</v>
      </c>
      <c r="D1107">
        <v>28336884</v>
      </c>
      <c r="E1107">
        <v>1</v>
      </c>
      <c r="F1107">
        <v>1</v>
      </c>
      <c r="G1107">
        <v>1</v>
      </c>
      <c r="H1107">
        <v>2</v>
      </c>
      <c r="I1107" t="s">
        <v>375</v>
      </c>
      <c r="J1107" t="s">
        <v>376</v>
      </c>
      <c r="K1107" t="s">
        <v>377</v>
      </c>
      <c r="L1107">
        <v>1368</v>
      </c>
      <c r="N1107">
        <v>1011</v>
      </c>
      <c r="O1107" t="s">
        <v>366</v>
      </c>
      <c r="P1107" t="s">
        <v>366</v>
      </c>
      <c r="Q1107">
        <v>1</v>
      </c>
      <c r="W1107">
        <v>0</v>
      </c>
      <c r="X1107">
        <v>-1700234874</v>
      </c>
      <c r="Y1107">
        <v>0.19500000000000001</v>
      </c>
      <c r="AA1107">
        <v>0</v>
      </c>
      <c r="AB1107">
        <v>721.72</v>
      </c>
      <c r="AC1107">
        <v>163.69999999999999</v>
      </c>
      <c r="AD1107">
        <v>0</v>
      </c>
      <c r="AE1107">
        <v>0</v>
      </c>
      <c r="AF1107">
        <v>93.73</v>
      </c>
      <c r="AG1107">
        <v>8.82</v>
      </c>
      <c r="AH1107">
        <v>0</v>
      </c>
      <c r="AI1107">
        <v>1</v>
      </c>
      <c r="AJ1107">
        <v>7.7</v>
      </c>
      <c r="AK1107">
        <v>18.559999999999999</v>
      </c>
      <c r="AL1107">
        <v>1</v>
      </c>
      <c r="AN1107">
        <v>0</v>
      </c>
      <c r="AO1107">
        <v>1</v>
      </c>
      <c r="AP1107">
        <v>1</v>
      </c>
      <c r="AQ1107">
        <v>0</v>
      </c>
      <c r="AR1107">
        <v>0</v>
      </c>
      <c r="AS1107" t="s">
        <v>719</v>
      </c>
      <c r="AT1107">
        <v>0.13</v>
      </c>
      <c r="AU1107" t="s">
        <v>140</v>
      </c>
      <c r="AV1107">
        <v>0</v>
      </c>
      <c r="AW1107">
        <v>2</v>
      </c>
      <c r="AX1107">
        <v>28927507</v>
      </c>
      <c r="AY1107">
        <v>1</v>
      </c>
      <c r="AZ1107">
        <v>0</v>
      </c>
      <c r="BA1107">
        <v>1137</v>
      </c>
      <c r="BB1107">
        <v>0</v>
      </c>
      <c r="BC1107">
        <v>0</v>
      </c>
      <c r="BD1107">
        <v>0</v>
      </c>
      <c r="BE1107">
        <v>0</v>
      </c>
      <c r="BF1107">
        <v>0</v>
      </c>
      <c r="BG1107">
        <v>0</v>
      </c>
      <c r="BH1107">
        <v>0</v>
      </c>
      <c r="BI1107">
        <v>0</v>
      </c>
      <c r="BJ1107">
        <v>0</v>
      </c>
      <c r="BK1107">
        <v>0</v>
      </c>
      <c r="BL1107">
        <v>0</v>
      </c>
      <c r="BM1107">
        <v>0</v>
      </c>
      <c r="BN1107">
        <v>0</v>
      </c>
      <c r="BO1107">
        <v>0</v>
      </c>
      <c r="BP1107">
        <v>0</v>
      </c>
      <c r="BQ1107">
        <v>0</v>
      </c>
      <c r="BR1107">
        <v>0</v>
      </c>
      <c r="BS1107">
        <v>0</v>
      </c>
      <c r="BT1107">
        <v>0</v>
      </c>
      <c r="BU1107">
        <v>0</v>
      </c>
      <c r="BV1107">
        <v>0</v>
      </c>
      <c r="BW1107">
        <v>0</v>
      </c>
      <c r="CX1107">
        <f>Y1107*Source!I241</f>
        <v>0.52650000000000008</v>
      </c>
      <c r="CY1107">
        <f>AB1107</f>
        <v>721.72</v>
      </c>
      <c r="CZ1107">
        <f>AF1107</f>
        <v>93.73</v>
      </c>
      <c r="DA1107">
        <f>AJ1107</f>
        <v>7.7</v>
      </c>
      <c r="DB1107">
        <v>0</v>
      </c>
    </row>
    <row r="1108" spans="1:106" x14ac:dyDescent="0.2">
      <c r="A1108">
        <f>ROW(Source!A241)</f>
        <v>241</v>
      </c>
      <c r="B1108">
        <v>28925308</v>
      </c>
      <c r="C1108">
        <v>28927492</v>
      </c>
      <c r="D1108">
        <v>28336931</v>
      </c>
      <c r="E1108">
        <v>1</v>
      </c>
      <c r="F1108">
        <v>1</v>
      </c>
      <c r="G1108">
        <v>1</v>
      </c>
      <c r="H1108">
        <v>2</v>
      </c>
      <c r="I1108" t="s">
        <v>378</v>
      </c>
      <c r="J1108" t="s">
        <v>379</v>
      </c>
      <c r="K1108" t="s">
        <v>380</v>
      </c>
      <c r="L1108">
        <v>1368</v>
      </c>
      <c r="N1108">
        <v>1011</v>
      </c>
      <c r="O1108" t="s">
        <v>366</v>
      </c>
      <c r="P1108" t="s">
        <v>366</v>
      </c>
      <c r="Q1108">
        <v>1</v>
      </c>
      <c r="W1108">
        <v>0</v>
      </c>
      <c r="X1108">
        <v>-271470403</v>
      </c>
      <c r="Y1108">
        <v>3.42</v>
      </c>
      <c r="AA1108">
        <v>0</v>
      </c>
      <c r="AB1108">
        <v>706.78</v>
      </c>
      <c r="AC1108">
        <v>219.75</v>
      </c>
      <c r="AD1108">
        <v>0</v>
      </c>
      <c r="AE1108">
        <v>0</v>
      </c>
      <c r="AF1108">
        <v>91.79</v>
      </c>
      <c r="AG1108">
        <v>11.84</v>
      </c>
      <c r="AH1108">
        <v>0</v>
      </c>
      <c r="AI1108">
        <v>1</v>
      </c>
      <c r="AJ1108">
        <v>7.7</v>
      </c>
      <c r="AK1108">
        <v>18.559999999999999</v>
      </c>
      <c r="AL1108">
        <v>1</v>
      </c>
      <c r="AN1108">
        <v>0</v>
      </c>
      <c r="AO1108">
        <v>1</v>
      </c>
      <c r="AP1108">
        <v>1</v>
      </c>
      <c r="AQ1108">
        <v>0</v>
      </c>
      <c r="AR1108">
        <v>0</v>
      </c>
      <c r="AS1108" t="s">
        <v>719</v>
      </c>
      <c r="AT1108">
        <v>2.2799999999999998</v>
      </c>
      <c r="AU1108" t="s">
        <v>140</v>
      </c>
      <c r="AV1108">
        <v>0</v>
      </c>
      <c r="AW1108">
        <v>2</v>
      </c>
      <c r="AX1108">
        <v>28927508</v>
      </c>
      <c r="AY1108">
        <v>1</v>
      </c>
      <c r="AZ1108">
        <v>0</v>
      </c>
      <c r="BA1108">
        <v>1138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>
        <v>0</v>
      </c>
      <c r="BH1108">
        <v>0</v>
      </c>
      <c r="BI1108">
        <v>0</v>
      </c>
      <c r="BJ1108">
        <v>0</v>
      </c>
      <c r="BK1108">
        <v>0</v>
      </c>
      <c r="BL1108">
        <v>0</v>
      </c>
      <c r="BM1108">
        <v>0</v>
      </c>
      <c r="BN1108">
        <v>0</v>
      </c>
      <c r="BO1108">
        <v>0</v>
      </c>
      <c r="BP1108">
        <v>0</v>
      </c>
      <c r="BQ1108">
        <v>0</v>
      </c>
      <c r="BR1108">
        <v>0</v>
      </c>
      <c r="BS1108">
        <v>0</v>
      </c>
      <c r="BT1108">
        <v>0</v>
      </c>
      <c r="BU1108">
        <v>0</v>
      </c>
      <c r="BV1108">
        <v>0</v>
      </c>
      <c r="BW1108">
        <v>0</v>
      </c>
      <c r="CX1108">
        <f>Y1108*Source!I241</f>
        <v>9.234</v>
      </c>
      <c r="CY1108">
        <f>AB1108</f>
        <v>706.78</v>
      </c>
      <c r="CZ1108">
        <f>AF1108</f>
        <v>91.79</v>
      </c>
      <c r="DA1108">
        <f>AJ1108</f>
        <v>7.7</v>
      </c>
      <c r="DB1108">
        <v>0</v>
      </c>
    </row>
    <row r="1109" spans="1:106" x14ac:dyDescent="0.2">
      <c r="A1109">
        <f>ROW(Source!A241)</f>
        <v>241</v>
      </c>
      <c r="B1109">
        <v>28925308</v>
      </c>
      <c r="C1109">
        <v>28927492</v>
      </c>
      <c r="D1109">
        <v>28337029</v>
      </c>
      <c r="E1109">
        <v>1</v>
      </c>
      <c r="F1109">
        <v>1</v>
      </c>
      <c r="G1109">
        <v>1</v>
      </c>
      <c r="H1109">
        <v>2</v>
      </c>
      <c r="I1109" t="s">
        <v>395</v>
      </c>
      <c r="J1109" t="s">
        <v>396</v>
      </c>
      <c r="K1109" t="s">
        <v>397</v>
      </c>
      <c r="L1109">
        <v>1368</v>
      </c>
      <c r="N1109">
        <v>1011</v>
      </c>
      <c r="O1109" t="s">
        <v>366</v>
      </c>
      <c r="P1109" t="s">
        <v>366</v>
      </c>
      <c r="Q1109">
        <v>1</v>
      </c>
      <c r="W1109">
        <v>0</v>
      </c>
      <c r="X1109">
        <v>-2018263479</v>
      </c>
      <c r="Y1109">
        <v>6.96</v>
      </c>
      <c r="AA1109">
        <v>0</v>
      </c>
      <c r="AB1109">
        <v>128.21</v>
      </c>
      <c r="AC1109">
        <v>163.69999999999999</v>
      </c>
      <c r="AD1109">
        <v>0</v>
      </c>
      <c r="AE1109">
        <v>0</v>
      </c>
      <c r="AF1109">
        <v>16.649999999999999</v>
      </c>
      <c r="AG1109">
        <v>8.82</v>
      </c>
      <c r="AH1109">
        <v>0</v>
      </c>
      <c r="AI1109">
        <v>1</v>
      </c>
      <c r="AJ1109">
        <v>7.7</v>
      </c>
      <c r="AK1109">
        <v>18.559999999999999</v>
      </c>
      <c r="AL1109">
        <v>1</v>
      </c>
      <c r="AN1109">
        <v>0</v>
      </c>
      <c r="AO1109">
        <v>1</v>
      </c>
      <c r="AP1109">
        <v>1</v>
      </c>
      <c r="AQ1109">
        <v>0</v>
      </c>
      <c r="AR1109">
        <v>0</v>
      </c>
      <c r="AS1109" t="s">
        <v>719</v>
      </c>
      <c r="AT1109">
        <v>4.6399999999999997</v>
      </c>
      <c r="AU1109" t="s">
        <v>140</v>
      </c>
      <c r="AV1109">
        <v>0</v>
      </c>
      <c r="AW1109">
        <v>2</v>
      </c>
      <c r="AX1109">
        <v>28927509</v>
      </c>
      <c r="AY1109">
        <v>1</v>
      </c>
      <c r="AZ1109">
        <v>0</v>
      </c>
      <c r="BA1109">
        <v>1139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>
        <v>0</v>
      </c>
      <c r="BH1109">
        <v>0</v>
      </c>
      <c r="BI1109">
        <v>0</v>
      </c>
      <c r="BJ1109">
        <v>0</v>
      </c>
      <c r="BK1109">
        <v>0</v>
      </c>
      <c r="BL1109">
        <v>0</v>
      </c>
      <c r="BM1109">
        <v>0</v>
      </c>
      <c r="BN1109">
        <v>0</v>
      </c>
      <c r="BO1109">
        <v>0</v>
      </c>
      <c r="BP1109">
        <v>0</v>
      </c>
      <c r="BQ1109">
        <v>0</v>
      </c>
      <c r="BR1109">
        <v>0</v>
      </c>
      <c r="BS1109">
        <v>0</v>
      </c>
      <c r="BT1109">
        <v>0</v>
      </c>
      <c r="BU1109">
        <v>0</v>
      </c>
      <c r="BV1109">
        <v>0</v>
      </c>
      <c r="BW1109">
        <v>0</v>
      </c>
      <c r="CX1109">
        <f>Y1109*Source!I241</f>
        <v>18.792000000000002</v>
      </c>
      <c r="CY1109">
        <f>AB1109</f>
        <v>128.21</v>
      </c>
      <c r="CZ1109">
        <f>AF1109</f>
        <v>16.649999999999999</v>
      </c>
      <c r="DA1109">
        <f>AJ1109</f>
        <v>7.7</v>
      </c>
      <c r="DB1109">
        <v>0</v>
      </c>
    </row>
    <row r="1110" spans="1:106" x14ac:dyDescent="0.2">
      <c r="A1110">
        <f>ROW(Source!A241)</f>
        <v>241</v>
      </c>
      <c r="B1110">
        <v>28925308</v>
      </c>
      <c r="C1110">
        <v>28927492</v>
      </c>
      <c r="D1110">
        <v>28337847</v>
      </c>
      <c r="E1110">
        <v>1</v>
      </c>
      <c r="F1110">
        <v>1</v>
      </c>
      <c r="G1110">
        <v>1</v>
      </c>
      <c r="H1110">
        <v>2</v>
      </c>
      <c r="I1110" t="s">
        <v>398</v>
      </c>
      <c r="J1110" t="s">
        <v>399</v>
      </c>
      <c r="K1110" t="s">
        <v>400</v>
      </c>
      <c r="L1110">
        <v>1368</v>
      </c>
      <c r="N1110">
        <v>1011</v>
      </c>
      <c r="O1110" t="s">
        <v>366</v>
      </c>
      <c r="P1110" t="s">
        <v>366</v>
      </c>
      <c r="Q1110">
        <v>1</v>
      </c>
      <c r="W1110">
        <v>0</v>
      </c>
      <c r="X1110">
        <v>635243456</v>
      </c>
      <c r="Y1110">
        <v>2.61</v>
      </c>
      <c r="AA1110">
        <v>0</v>
      </c>
      <c r="AB1110">
        <v>841.15</v>
      </c>
      <c r="AC1110">
        <v>219.75</v>
      </c>
      <c r="AD1110">
        <v>0</v>
      </c>
      <c r="AE1110">
        <v>0</v>
      </c>
      <c r="AF1110">
        <v>109.24</v>
      </c>
      <c r="AG1110">
        <v>11.84</v>
      </c>
      <c r="AH1110">
        <v>0</v>
      </c>
      <c r="AI1110">
        <v>1</v>
      </c>
      <c r="AJ1110">
        <v>7.7</v>
      </c>
      <c r="AK1110">
        <v>18.559999999999999</v>
      </c>
      <c r="AL1110">
        <v>1</v>
      </c>
      <c r="AN1110">
        <v>0</v>
      </c>
      <c r="AO1110">
        <v>1</v>
      </c>
      <c r="AP1110">
        <v>1</v>
      </c>
      <c r="AQ1110">
        <v>0</v>
      </c>
      <c r="AR1110">
        <v>0</v>
      </c>
      <c r="AS1110" t="s">
        <v>719</v>
      </c>
      <c r="AT1110">
        <v>1.74</v>
      </c>
      <c r="AU1110" t="s">
        <v>140</v>
      </c>
      <c r="AV1110">
        <v>0</v>
      </c>
      <c r="AW1110">
        <v>2</v>
      </c>
      <c r="AX1110">
        <v>28927510</v>
      </c>
      <c r="AY1110">
        <v>1</v>
      </c>
      <c r="AZ1110">
        <v>0</v>
      </c>
      <c r="BA1110">
        <v>1140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>
        <v>0</v>
      </c>
      <c r="BH1110">
        <v>0</v>
      </c>
      <c r="BI1110">
        <v>0</v>
      </c>
      <c r="BJ1110">
        <v>0</v>
      </c>
      <c r="BK1110">
        <v>0</v>
      </c>
      <c r="BL1110">
        <v>0</v>
      </c>
      <c r="BM1110">
        <v>0</v>
      </c>
      <c r="BN1110">
        <v>0</v>
      </c>
      <c r="BO1110">
        <v>0</v>
      </c>
      <c r="BP1110">
        <v>0</v>
      </c>
      <c r="BQ1110">
        <v>0</v>
      </c>
      <c r="BR1110">
        <v>0</v>
      </c>
      <c r="BS1110">
        <v>0</v>
      </c>
      <c r="BT1110">
        <v>0</v>
      </c>
      <c r="BU1110">
        <v>0</v>
      </c>
      <c r="BV1110">
        <v>0</v>
      </c>
      <c r="BW1110">
        <v>0</v>
      </c>
      <c r="CX1110">
        <f>Y1110*Source!I241</f>
        <v>7.0469999999999997</v>
      </c>
      <c r="CY1110">
        <f>AB1110</f>
        <v>841.15</v>
      </c>
      <c r="CZ1110">
        <f>AF1110</f>
        <v>109.24</v>
      </c>
      <c r="DA1110">
        <f>AJ1110</f>
        <v>7.7</v>
      </c>
      <c r="DB1110">
        <v>0</v>
      </c>
    </row>
    <row r="1111" spans="1:106" x14ac:dyDescent="0.2">
      <c r="A1111">
        <f>ROW(Source!A241)</f>
        <v>241</v>
      </c>
      <c r="B1111">
        <v>28925308</v>
      </c>
      <c r="C1111">
        <v>28927492</v>
      </c>
      <c r="D1111">
        <v>28338136</v>
      </c>
      <c r="E1111">
        <v>1</v>
      </c>
      <c r="F1111">
        <v>1</v>
      </c>
      <c r="G1111">
        <v>1</v>
      </c>
      <c r="H1111">
        <v>2</v>
      </c>
      <c r="I1111" t="s">
        <v>401</v>
      </c>
      <c r="J1111" t="s">
        <v>402</v>
      </c>
      <c r="K1111" t="s">
        <v>403</v>
      </c>
      <c r="L1111">
        <v>1368</v>
      </c>
      <c r="N1111">
        <v>1011</v>
      </c>
      <c r="O1111" t="s">
        <v>366</v>
      </c>
      <c r="P1111" t="s">
        <v>366</v>
      </c>
      <c r="Q1111">
        <v>1</v>
      </c>
      <c r="W1111">
        <v>0</v>
      </c>
      <c r="X1111">
        <v>-1277097320</v>
      </c>
      <c r="Y1111">
        <v>6.3150000000000004</v>
      </c>
      <c r="AA1111">
        <v>0</v>
      </c>
      <c r="AB1111">
        <v>66.84</v>
      </c>
      <c r="AC1111">
        <v>0</v>
      </c>
      <c r="AD1111">
        <v>0</v>
      </c>
      <c r="AE1111">
        <v>0</v>
      </c>
      <c r="AF1111">
        <v>8.68</v>
      </c>
      <c r="AG1111">
        <v>0</v>
      </c>
      <c r="AH1111">
        <v>0</v>
      </c>
      <c r="AI1111">
        <v>1</v>
      </c>
      <c r="AJ1111">
        <v>7.7</v>
      </c>
      <c r="AK1111">
        <v>18.559999999999999</v>
      </c>
      <c r="AL1111">
        <v>1</v>
      </c>
      <c r="AN1111">
        <v>0</v>
      </c>
      <c r="AO1111">
        <v>1</v>
      </c>
      <c r="AP1111">
        <v>1</v>
      </c>
      <c r="AQ1111">
        <v>0</v>
      </c>
      <c r="AR1111">
        <v>0</v>
      </c>
      <c r="AS1111" t="s">
        <v>719</v>
      </c>
      <c r="AT1111">
        <v>4.21</v>
      </c>
      <c r="AU1111" t="s">
        <v>140</v>
      </c>
      <c r="AV1111">
        <v>0</v>
      </c>
      <c r="AW1111">
        <v>2</v>
      </c>
      <c r="AX1111">
        <v>28927511</v>
      </c>
      <c r="AY1111">
        <v>1</v>
      </c>
      <c r="AZ1111">
        <v>0</v>
      </c>
      <c r="BA1111">
        <v>1141</v>
      </c>
      <c r="BB1111">
        <v>0</v>
      </c>
      <c r="BC1111">
        <v>0</v>
      </c>
      <c r="BD1111">
        <v>0</v>
      </c>
      <c r="BE1111">
        <v>0</v>
      </c>
      <c r="BF1111">
        <v>0</v>
      </c>
      <c r="BG1111">
        <v>0</v>
      </c>
      <c r="BH1111">
        <v>0</v>
      </c>
      <c r="BI1111">
        <v>0</v>
      </c>
      <c r="BJ1111">
        <v>0</v>
      </c>
      <c r="BK1111">
        <v>0</v>
      </c>
      <c r="BL1111">
        <v>0</v>
      </c>
      <c r="BM1111">
        <v>0</v>
      </c>
      <c r="BN1111">
        <v>0</v>
      </c>
      <c r="BO1111">
        <v>0</v>
      </c>
      <c r="BP1111">
        <v>0</v>
      </c>
      <c r="BQ1111">
        <v>0</v>
      </c>
      <c r="BR1111">
        <v>0</v>
      </c>
      <c r="BS1111">
        <v>0</v>
      </c>
      <c r="BT1111">
        <v>0</v>
      </c>
      <c r="BU1111">
        <v>0</v>
      </c>
      <c r="BV1111">
        <v>0</v>
      </c>
      <c r="BW1111">
        <v>0</v>
      </c>
      <c r="CX1111">
        <f>Y1111*Source!I241</f>
        <v>17.050500000000003</v>
      </c>
      <c r="CY1111">
        <f>AB1111</f>
        <v>66.84</v>
      </c>
      <c r="CZ1111">
        <f>AF1111</f>
        <v>8.68</v>
      </c>
      <c r="DA1111">
        <f>AJ1111</f>
        <v>7.7</v>
      </c>
      <c r="DB1111">
        <v>0</v>
      </c>
    </row>
    <row r="1112" spans="1:106" x14ac:dyDescent="0.2">
      <c r="A1112">
        <f>ROW(Source!A241)</f>
        <v>241</v>
      </c>
      <c r="B1112">
        <v>28925308</v>
      </c>
      <c r="C1112">
        <v>28927492</v>
      </c>
      <c r="D1112">
        <v>28253181</v>
      </c>
      <c r="E1112">
        <v>1</v>
      </c>
      <c r="F1112">
        <v>1</v>
      </c>
      <c r="G1112">
        <v>1</v>
      </c>
      <c r="H1112">
        <v>3</v>
      </c>
      <c r="I1112" t="s">
        <v>404</v>
      </c>
      <c r="J1112" t="s">
        <v>405</v>
      </c>
      <c r="K1112" t="s">
        <v>406</v>
      </c>
      <c r="L1112">
        <v>1339</v>
      </c>
      <c r="N1112">
        <v>1007</v>
      </c>
      <c r="O1112" t="s">
        <v>742</v>
      </c>
      <c r="P1112" t="s">
        <v>742</v>
      </c>
      <c r="Q1112">
        <v>1</v>
      </c>
      <c r="W1112">
        <v>0</v>
      </c>
      <c r="X1112">
        <v>82350058</v>
      </c>
      <c r="Y1112">
        <v>0.14000000000000001</v>
      </c>
      <c r="AA1112">
        <v>12.71</v>
      </c>
      <c r="AB1112">
        <v>0</v>
      </c>
      <c r="AC1112">
        <v>0</v>
      </c>
      <c r="AD1112">
        <v>0</v>
      </c>
      <c r="AE1112">
        <v>2.44</v>
      </c>
      <c r="AF1112">
        <v>0</v>
      </c>
      <c r="AG1112">
        <v>0</v>
      </c>
      <c r="AH1112">
        <v>0</v>
      </c>
      <c r="AI1112">
        <v>5.21</v>
      </c>
      <c r="AJ1112">
        <v>1</v>
      </c>
      <c r="AK1112">
        <v>1</v>
      </c>
      <c r="AL1112">
        <v>1</v>
      </c>
      <c r="AN1112">
        <v>0</v>
      </c>
      <c r="AO1112">
        <v>1</v>
      </c>
      <c r="AP1112">
        <v>0</v>
      </c>
      <c r="AQ1112">
        <v>0</v>
      </c>
      <c r="AR1112">
        <v>0</v>
      </c>
      <c r="AS1112" t="s">
        <v>719</v>
      </c>
      <c r="AT1112">
        <v>0.14000000000000001</v>
      </c>
      <c r="AU1112" t="s">
        <v>719</v>
      </c>
      <c r="AV1112">
        <v>0</v>
      </c>
      <c r="AW1112">
        <v>2</v>
      </c>
      <c r="AX1112">
        <v>28927512</v>
      </c>
      <c r="AY1112">
        <v>1</v>
      </c>
      <c r="AZ1112">
        <v>0</v>
      </c>
      <c r="BA1112">
        <v>1142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>
        <v>0</v>
      </c>
      <c r="BH1112">
        <v>0</v>
      </c>
      <c r="BI1112">
        <v>0</v>
      </c>
      <c r="BJ1112">
        <v>0</v>
      </c>
      <c r="BK1112">
        <v>0</v>
      </c>
      <c r="BL1112">
        <v>0</v>
      </c>
      <c r="BM1112">
        <v>0</v>
      </c>
      <c r="BN1112">
        <v>0</v>
      </c>
      <c r="BO1112">
        <v>0</v>
      </c>
      <c r="BP1112">
        <v>0</v>
      </c>
      <c r="BQ1112">
        <v>0</v>
      </c>
      <c r="BR1112">
        <v>0</v>
      </c>
      <c r="BS1112">
        <v>0</v>
      </c>
      <c r="BT1112">
        <v>0</v>
      </c>
      <c r="BU1112">
        <v>0</v>
      </c>
      <c r="BV1112">
        <v>0</v>
      </c>
      <c r="BW1112">
        <v>0</v>
      </c>
      <c r="CX1112">
        <f>Y1112*Source!I241</f>
        <v>0.37800000000000006</v>
      </c>
      <c r="CY1112">
        <f>AA1112</f>
        <v>12.71</v>
      </c>
      <c r="CZ1112">
        <f>AE1112</f>
        <v>2.44</v>
      </c>
      <c r="DA1112">
        <f>AI1112</f>
        <v>5.21</v>
      </c>
      <c r="DB1112">
        <v>0</v>
      </c>
    </row>
    <row r="1113" spans="1:106" x14ac:dyDescent="0.2">
      <c r="A1113">
        <f>ROW(Source!A241)</f>
        <v>241</v>
      </c>
      <c r="B1113">
        <v>28925308</v>
      </c>
      <c r="C1113">
        <v>28927492</v>
      </c>
      <c r="D1113">
        <v>28254702</v>
      </c>
      <c r="E1113">
        <v>1</v>
      </c>
      <c r="F1113">
        <v>1</v>
      </c>
      <c r="G1113">
        <v>1</v>
      </c>
      <c r="H1113">
        <v>3</v>
      </c>
      <c r="I1113" t="s">
        <v>407</v>
      </c>
      <c r="J1113" t="s">
        <v>408</v>
      </c>
      <c r="K1113" t="s">
        <v>409</v>
      </c>
      <c r="L1113">
        <v>1348</v>
      </c>
      <c r="N1113">
        <v>1009</v>
      </c>
      <c r="O1113" t="s">
        <v>61</v>
      </c>
      <c r="P1113" t="s">
        <v>61</v>
      </c>
      <c r="Q1113">
        <v>1000</v>
      </c>
      <c r="W1113">
        <v>0</v>
      </c>
      <c r="X1113">
        <v>454130502</v>
      </c>
      <c r="Y1113">
        <v>8.9999999999999998E-4</v>
      </c>
      <c r="AA1113">
        <v>68552.710000000006</v>
      </c>
      <c r="AB1113">
        <v>0</v>
      </c>
      <c r="AC1113">
        <v>0</v>
      </c>
      <c r="AD1113">
        <v>0</v>
      </c>
      <c r="AE1113">
        <v>13157.91</v>
      </c>
      <c r="AF1113">
        <v>0</v>
      </c>
      <c r="AG1113">
        <v>0</v>
      </c>
      <c r="AH1113">
        <v>0</v>
      </c>
      <c r="AI1113">
        <v>5.21</v>
      </c>
      <c r="AJ1113">
        <v>1</v>
      </c>
      <c r="AK1113">
        <v>1</v>
      </c>
      <c r="AL1113">
        <v>1</v>
      </c>
      <c r="AN1113">
        <v>0</v>
      </c>
      <c r="AO1113">
        <v>1</v>
      </c>
      <c r="AP1113">
        <v>0</v>
      </c>
      <c r="AQ1113">
        <v>0</v>
      </c>
      <c r="AR1113">
        <v>0</v>
      </c>
      <c r="AS1113" t="s">
        <v>719</v>
      </c>
      <c r="AT1113">
        <v>8.9999999999999998E-4</v>
      </c>
      <c r="AU1113" t="s">
        <v>719</v>
      </c>
      <c r="AV1113">
        <v>0</v>
      </c>
      <c r="AW1113">
        <v>2</v>
      </c>
      <c r="AX1113">
        <v>28927513</v>
      </c>
      <c r="AY1113">
        <v>1</v>
      </c>
      <c r="AZ1113">
        <v>0</v>
      </c>
      <c r="BA1113">
        <v>1143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>
        <v>0</v>
      </c>
      <c r="BH1113">
        <v>0</v>
      </c>
      <c r="BI1113">
        <v>0</v>
      </c>
      <c r="BJ1113">
        <v>0</v>
      </c>
      <c r="BK1113">
        <v>0</v>
      </c>
      <c r="BL1113">
        <v>0</v>
      </c>
      <c r="BM1113">
        <v>0</v>
      </c>
      <c r="BN1113">
        <v>0</v>
      </c>
      <c r="BO1113">
        <v>0</v>
      </c>
      <c r="BP1113">
        <v>0</v>
      </c>
      <c r="BQ1113">
        <v>0</v>
      </c>
      <c r="BR1113">
        <v>0</v>
      </c>
      <c r="BS1113">
        <v>0</v>
      </c>
      <c r="BT1113">
        <v>0</v>
      </c>
      <c r="BU1113">
        <v>0</v>
      </c>
      <c r="BV1113">
        <v>0</v>
      </c>
      <c r="BW1113">
        <v>0</v>
      </c>
      <c r="CX1113">
        <f>Y1113*Source!I241</f>
        <v>2.4300000000000003E-3</v>
      </c>
      <c r="CY1113">
        <f>AA1113</f>
        <v>68552.710000000006</v>
      </c>
      <c r="CZ1113">
        <f>AE1113</f>
        <v>13157.91</v>
      </c>
      <c r="DA1113">
        <f>AI1113</f>
        <v>5.21</v>
      </c>
      <c r="DB1113">
        <v>0</v>
      </c>
    </row>
    <row r="1114" spans="1:106" x14ac:dyDescent="0.2">
      <c r="A1114">
        <f>ROW(Source!A241)</f>
        <v>241</v>
      </c>
      <c r="B1114">
        <v>28925308</v>
      </c>
      <c r="C1114">
        <v>28927492</v>
      </c>
      <c r="D1114">
        <v>28277694</v>
      </c>
      <c r="E1114">
        <v>1</v>
      </c>
      <c r="F1114">
        <v>1</v>
      </c>
      <c r="G1114">
        <v>1</v>
      </c>
      <c r="H1114">
        <v>3</v>
      </c>
      <c r="I1114" t="s">
        <v>410</v>
      </c>
      <c r="J1114" t="s">
        <v>411</v>
      </c>
      <c r="K1114" t="s">
        <v>412</v>
      </c>
      <c r="L1114">
        <v>1327</v>
      </c>
      <c r="N1114">
        <v>1005</v>
      </c>
      <c r="O1114" t="s">
        <v>225</v>
      </c>
      <c r="P1114" t="s">
        <v>225</v>
      </c>
      <c r="Q1114">
        <v>1</v>
      </c>
      <c r="W1114">
        <v>0</v>
      </c>
      <c r="X1114">
        <v>-1759487098</v>
      </c>
      <c r="Y1114">
        <v>32</v>
      </c>
      <c r="AA1114">
        <v>105.45</v>
      </c>
      <c r="AB1114">
        <v>0</v>
      </c>
      <c r="AC1114">
        <v>0</v>
      </c>
      <c r="AD1114">
        <v>0</v>
      </c>
      <c r="AE1114">
        <v>20.239999999999998</v>
      </c>
      <c r="AF1114">
        <v>0</v>
      </c>
      <c r="AG1114">
        <v>0</v>
      </c>
      <c r="AH1114">
        <v>0</v>
      </c>
      <c r="AI1114">
        <v>5.21</v>
      </c>
      <c r="AJ1114">
        <v>1</v>
      </c>
      <c r="AK1114">
        <v>1</v>
      </c>
      <c r="AL1114">
        <v>1</v>
      </c>
      <c r="AN1114">
        <v>0</v>
      </c>
      <c r="AO1114">
        <v>1</v>
      </c>
      <c r="AP1114">
        <v>0</v>
      </c>
      <c r="AQ1114">
        <v>0</v>
      </c>
      <c r="AR1114">
        <v>0</v>
      </c>
      <c r="AS1114" t="s">
        <v>719</v>
      </c>
      <c r="AT1114">
        <v>32</v>
      </c>
      <c r="AU1114" t="s">
        <v>719</v>
      </c>
      <c r="AV1114">
        <v>0</v>
      </c>
      <c r="AW1114">
        <v>2</v>
      </c>
      <c r="AX1114">
        <v>28927514</v>
      </c>
      <c r="AY1114">
        <v>1</v>
      </c>
      <c r="AZ1114">
        <v>0</v>
      </c>
      <c r="BA1114">
        <v>1144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>
        <v>0</v>
      </c>
      <c r="BH1114">
        <v>0</v>
      </c>
      <c r="BI1114">
        <v>0</v>
      </c>
      <c r="BJ1114">
        <v>0</v>
      </c>
      <c r="BK1114">
        <v>0</v>
      </c>
      <c r="BL1114">
        <v>0</v>
      </c>
      <c r="BM1114">
        <v>0</v>
      </c>
      <c r="BN1114">
        <v>0</v>
      </c>
      <c r="BO1114">
        <v>0</v>
      </c>
      <c r="BP1114">
        <v>0</v>
      </c>
      <c r="BQ1114">
        <v>0</v>
      </c>
      <c r="BR1114">
        <v>0</v>
      </c>
      <c r="BS1114">
        <v>0</v>
      </c>
      <c r="BT1114">
        <v>0</v>
      </c>
      <c r="BU1114">
        <v>0</v>
      </c>
      <c r="BV1114">
        <v>0</v>
      </c>
      <c r="BW1114">
        <v>0</v>
      </c>
      <c r="CX1114">
        <f>Y1114*Source!I241</f>
        <v>86.4</v>
      </c>
      <c r="CY1114">
        <f>AA1114</f>
        <v>105.45</v>
      </c>
      <c r="CZ1114">
        <f>AE1114</f>
        <v>20.239999999999998</v>
      </c>
      <c r="DA1114">
        <f>AI1114</f>
        <v>5.21</v>
      </c>
      <c r="DB1114">
        <v>0</v>
      </c>
    </row>
    <row r="1115" spans="1:106" x14ac:dyDescent="0.2">
      <c r="A1115">
        <f>ROW(Source!A241)</f>
        <v>241</v>
      </c>
      <c r="B1115">
        <v>28925308</v>
      </c>
      <c r="C1115">
        <v>28927492</v>
      </c>
      <c r="D1115">
        <v>28278974</v>
      </c>
      <c r="E1115">
        <v>1</v>
      </c>
      <c r="F1115">
        <v>1</v>
      </c>
      <c r="G1115">
        <v>1</v>
      </c>
      <c r="H1115">
        <v>3</v>
      </c>
      <c r="I1115" t="s">
        <v>413</v>
      </c>
      <c r="J1115" t="s">
        <v>414</v>
      </c>
      <c r="K1115" t="s">
        <v>415</v>
      </c>
      <c r="L1115">
        <v>1348</v>
      </c>
      <c r="N1115">
        <v>1009</v>
      </c>
      <c r="O1115" t="s">
        <v>61</v>
      </c>
      <c r="P1115" t="s">
        <v>61</v>
      </c>
      <c r="Q1115">
        <v>1000</v>
      </c>
      <c r="W1115">
        <v>0</v>
      </c>
      <c r="X1115">
        <v>976263122</v>
      </c>
      <c r="Y1115">
        <v>6.5000000000000002E-2</v>
      </c>
      <c r="AA1115">
        <v>62712.72</v>
      </c>
      <c r="AB1115">
        <v>0</v>
      </c>
      <c r="AC1115">
        <v>0</v>
      </c>
      <c r="AD1115">
        <v>0</v>
      </c>
      <c r="AE1115">
        <v>12036.99</v>
      </c>
      <c r="AF1115">
        <v>0</v>
      </c>
      <c r="AG1115">
        <v>0</v>
      </c>
      <c r="AH1115">
        <v>0</v>
      </c>
      <c r="AI1115">
        <v>5.21</v>
      </c>
      <c r="AJ1115">
        <v>1</v>
      </c>
      <c r="AK1115">
        <v>1</v>
      </c>
      <c r="AL1115">
        <v>1</v>
      </c>
      <c r="AN1115">
        <v>0</v>
      </c>
      <c r="AO1115">
        <v>1</v>
      </c>
      <c r="AP1115">
        <v>0</v>
      </c>
      <c r="AQ1115">
        <v>0</v>
      </c>
      <c r="AR1115">
        <v>0</v>
      </c>
      <c r="AS1115" t="s">
        <v>719</v>
      </c>
      <c r="AT1115">
        <v>6.5000000000000002E-2</v>
      </c>
      <c r="AU1115" t="s">
        <v>719</v>
      </c>
      <c r="AV1115">
        <v>0</v>
      </c>
      <c r="AW1115">
        <v>2</v>
      </c>
      <c r="AX1115">
        <v>28927515</v>
      </c>
      <c r="AY1115">
        <v>1</v>
      </c>
      <c r="AZ1115">
        <v>0</v>
      </c>
      <c r="BA1115">
        <v>1145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>
        <v>0</v>
      </c>
      <c r="BH1115">
        <v>0</v>
      </c>
      <c r="BI1115">
        <v>0</v>
      </c>
      <c r="BJ1115">
        <v>0</v>
      </c>
      <c r="BK1115">
        <v>0</v>
      </c>
      <c r="BL1115">
        <v>0</v>
      </c>
      <c r="BM1115">
        <v>0</v>
      </c>
      <c r="BN1115">
        <v>0</v>
      </c>
      <c r="BO1115">
        <v>0</v>
      </c>
      <c r="BP1115">
        <v>0</v>
      </c>
      <c r="BQ1115">
        <v>0</v>
      </c>
      <c r="BR1115">
        <v>0</v>
      </c>
      <c r="BS1115">
        <v>0</v>
      </c>
      <c r="BT1115">
        <v>0</v>
      </c>
      <c r="BU1115">
        <v>0</v>
      </c>
      <c r="BV1115">
        <v>0</v>
      </c>
      <c r="BW1115">
        <v>0</v>
      </c>
      <c r="CX1115">
        <f>Y1115*Source!I241</f>
        <v>0.17550000000000002</v>
      </c>
      <c r="CY1115">
        <f>AA1115</f>
        <v>62712.72</v>
      </c>
      <c r="CZ1115">
        <f>AE1115</f>
        <v>12036.99</v>
      </c>
      <c r="DA1115">
        <f>AI1115</f>
        <v>5.21</v>
      </c>
      <c r="DB1115">
        <v>0</v>
      </c>
    </row>
    <row r="1116" spans="1:106" x14ac:dyDescent="0.2">
      <c r="A1116">
        <f>ROW(Source!A241)</f>
        <v>241</v>
      </c>
      <c r="B1116">
        <v>28925308</v>
      </c>
      <c r="C1116">
        <v>28927492</v>
      </c>
      <c r="D1116">
        <v>28296957</v>
      </c>
      <c r="E1116">
        <v>1</v>
      </c>
      <c r="F1116">
        <v>1</v>
      </c>
      <c r="G1116">
        <v>1</v>
      </c>
      <c r="H1116">
        <v>3</v>
      </c>
      <c r="I1116" t="s">
        <v>416</v>
      </c>
      <c r="J1116" t="s">
        <v>417</v>
      </c>
      <c r="K1116" t="s">
        <v>418</v>
      </c>
      <c r="L1116">
        <v>1348</v>
      </c>
      <c r="N1116">
        <v>1009</v>
      </c>
      <c r="O1116" t="s">
        <v>61</v>
      </c>
      <c r="P1116" t="s">
        <v>61</v>
      </c>
      <c r="Q1116">
        <v>1000</v>
      </c>
      <c r="W1116">
        <v>0</v>
      </c>
      <c r="X1116">
        <v>-59553531</v>
      </c>
      <c r="Y1116">
        <v>2.1</v>
      </c>
      <c r="AA1116">
        <v>29704.97</v>
      </c>
      <c r="AB1116">
        <v>0</v>
      </c>
      <c r="AC1116">
        <v>0</v>
      </c>
      <c r="AD1116">
        <v>0</v>
      </c>
      <c r="AE1116">
        <v>5701.53</v>
      </c>
      <c r="AF1116">
        <v>0</v>
      </c>
      <c r="AG1116">
        <v>0</v>
      </c>
      <c r="AH1116">
        <v>0</v>
      </c>
      <c r="AI1116">
        <v>5.21</v>
      </c>
      <c r="AJ1116">
        <v>1</v>
      </c>
      <c r="AK1116">
        <v>1</v>
      </c>
      <c r="AL1116">
        <v>1</v>
      </c>
      <c r="AN1116">
        <v>0</v>
      </c>
      <c r="AO1116">
        <v>1</v>
      </c>
      <c r="AP1116">
        <v>0</v>
      </c>
      <c r="AQ1116">
        <v>0</v>
      </c>
      <c r="AR1116">
        <v>0</v>
      </c>
      <c r="AS1116" t="s">
        <v>719</v>
      </c>
      <c r="AT1116">
        <v>2.1</v>
      </c>
      <c r="AU1116" t="s">
        <v>719</v>
      </c>
      <c r="AV1116">
        <v>0</v>
      </c>
      <c r="AW1116">
        <v>2</v>
      </c>
      <c r="AX1116">
        <v>28927516</v>
      </c>
      <c r="AY1116">
        <v>1</v>
      </c>
      <c r="AZ1116">
        <v>0</v>
      </c>
      <c r="BA1116">
        <v>1146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>
        <v>0</v>
      </c>
      <c r="BH1116">
        <v>0</v>
      </c>
      <c r="BI1116">
        <v>0</v>
      </c>
      <c r="BJ1116">
        <v>0</v>
      </c>
      <c r="BK1116">
        <v>0</v>
      </c>
      <c r="BL1116">
        <v>0</v>
      </c>
      <c r="BM1116">
        <v>0</v>
      </c>
      <c r="BN1116">
        <v>0</v>
      </c>
      <c r="BO1116">
        <v>0</v>
      </c>
      <c r="BP1116">
        <v>0</v>
      </c>
      <c r="BQ1116">
        <v>0</v>
      </c>
      <c r="BR1116">
        <v>0</v>
      </c>
      <c r="BS1116">
        <v>0</v>
      </c>
      <c r="BT1116">
        <v>0</v>
      </c>
      <c r="BU1116">
        <v>0</v>
      </c>
      <c r="BV1116">
        <v>0</v>
      </c>
      <c r="BW1116">
        <v>0</v>
      </c>
      <c r="CX1116">
        <f>Y1116*Source!I241</f>
        <v>5.6700000000000008</v>
      </c>
      <c r="CY1116">
        <f>AA1116</f>
        <v>29704.97</v>
      </c>
      <c r="CZ1116">
        <f>AE1116</f>
        <v>5701.53</v>
      </c>
      <c r="DA1116">
        <f>AI1116</f>
        <v>5.21</v>
      </c>
      <c r="DB1116">
        <v>0</v>
      </c>
    </row>
    <row r="1117" spans="1:106" x14ac:dyDescent="0.2">
      <c r="A1117">
        <f>ROW(Source!A242)</f>
        <v>242</v>
      </c>
      <c r="B1117">
        <v>28925307</v>
      </c>
      <c r="C1117">
        <v>28927517</v>
      </c>
      <c r="D1117">
        <v>28430167</v>
      </c>
      <c r="E1117">
        <v>1</v>
      </c>
      <c r="F1117">
        <v>1</v>
      </c>
      <c r="G1117">
        <v>1</v>
      </c>
      <c r="H1117">
        <v>1</v>
      </c>
      <c r="I1117" t="s">
        <v>419</v>
      </c>
      <c r="J1117" t="s">
        <v>719</v>
      </c>
      <c r="K1117" t="s">
        <v>420</v>
      </c>
      <c r="L1117">
        <v>1191</v>
      </c>
      <c r="N1117">
        <v>1013</v>
      </c>
      <c r="O1117" t="s">
        <v>360</v>
      </c>
      <c r="P1117" t="s">
        <v>360</v>
      </c>
      <c r="Q1117">
        <v>1</v>
      </c>
      <c r="W1117">
        <v>0</v>
      </c>
      <c r="X1117">
        <v>910540113</v>
      </c>
      <c r="Y1117">
        <v>45.029399999999995</v>
      </c>
      <c r="AA1117">
        <v>0</v>
      </c>
      <c r="AB1117">
        <v>0</v>
      </c>
      <c r="AC1117">
        <v>0</v>
      </c>
      <c r="AD1117">
        <v>8.98</v>
      </c>
      <c r="AE1117">
        <v>0</v>
      </c>
      <c r="AF1117">
        <v>0</v>
      </c>
      <c r="AG1117">
        <v>0</v>
      </c>
      <c r="AH1117">
        <v>8.98</v>
      </c>
      <c r="AI1117">
        <v>1</v>
      </c>
      <c r="AJ1117">
        <v>1</v>
      </c>
      <c r="AK1117">
        <v>1</v>
      </c>
      <c r="AL1117">
        <v>1</v>
      </c>
      <c r="AN1117">
        <v>0</v>
      </c>
      <c r="AO1117">
        <v>1</v>
      </c>
      <c r="AP1117">
        <v>1</v>
      </c>
      <c r="AQ1117">
        <v>0</v>
      </c>
      <c r="AR1117">
        <v>0</v>
      </c>
      <c r="AS1117" t="s">
        <v>719</v>
      </c>
      <c r="AT1117">
        <v>32.630000000000003</v>
      </c>
      <c r="AU1117" t="s">
        <v>141</v>
      </c>
      <c r="AV1117">
        <v>1</v>
      </c>
      <c r="AW1117">
        <v>2</v>
      </c>
      <c r="AX1117">
        <v>28927530</v>
      </c>
      <c r="AY1117">
        <v>1</v>
      </c>
      <c r="AZ1117">
        <v>0</v>
      </c>
      <c r="BA1117">
        <v>1147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>
        <v>0</v>
      </c>
      <c r="BH1117">
        <v>0</v>
      </c>
      <c r="BI1117">
        <v>0</v>
      </c>
      <c r="BJ1117">
        <v>0</v>
      </c>
      <c r="BK1117">
        <v>0</v>
      </c>
      <c r="BL1117">
        <v>0</v>
      </c>
      <c r="BM1117">
        <v>0</v>
      </c>
      <c r="BN1117">
        <v>0</v>
      </c>
      <c r="BO1117">
        <v>0</v>
      </c>
      <c r="BP1117">
        <v>0</v>
      </c>
      <c r="BQ1117">
        <v>0</v>
      </c>
      <c r="BR1117">
        <v>0</v>
      </c>
      <c r="BS1117">
        <v>0</v>
      </c>
      <c r="BT1117">
        <v>0</v>
      </c>
      <c r="BU1117">
        <v>0</v>
      </c>
      <c r="BV1117">
        <v>0</v>
      </c>
      <c r="BW1117">
        <v>0</v>
      </c>
      <c r="CX1117">
        <f>Y1117*Source!I242</f>
        <v>7.654998</v>
      </c>
      <c r="CY1117">
        <f>AD1117</f>
        <v>8.98</v>
      </c>
      <c r="CZ1117">
        <f>AH1117</f>
        <v>8.98</v>
      </c>
      <c r="DA1117">
        <f>AL1117</f>
        <v>1</v>
      </c>
      <c r="DB1117">
        <v>0</v>
      </c>
    </row>
    <row r="1118" spans="1:106" x14ac:dyDescent="0.2">
      <c r="A1118">
        <f>ROW(Source!A242)</f>
        <v>242</v>
      </c>
      <c r="B1118">
        <v>28925307</v>
      </c>
      <c r="C1118">
        <v>28927517</v>
      </c>
      <c r="D1118">
        <v>28419515</v>
      </c>
      <c r="E1118">
        <v>1</v>
      </c>
      <c r="F1118">
        <v>1</v>
      </c>
      <c r="G1118">
        <v>1</v>
      </c>
      <c r="H1118">
        <v>1</v>
      </c>
      <c r="I1118" t="s">
        <v>361</v>
      </c>
      <c r="J1118" t="s">
        <v>719</v>
      </c>
      <c r="K1118" t="s">
        <v>362</v>
      </c>
      <c r="L1118">
        <v>1191</v>
      </c>
      <c r="N1118">
        <v>1013</v>
      </c>
      <c r="O1118" t="s">
        <v>360</v>
      </c>
      <c r="P1118" t="s">
        <v>360</v>
      </c>
      <c r="Q1118">
        <v>1</v>
      </c>
      <c r="W1118">
        <v>0</v>
      </c>
      <c r="X1118">
        <v>-383101862</v>
      </c>
      <c r="Y1118">
        <v>40.49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1</v>
      </c>
      <c r="AJ1118">
        <v>1</v>
      </c>
      <c r="AK1118">
        <v>1</v>
      </c>
      <c r="AL1118">
        <v>1</v>
      </c>
      <c r="AN1118">
        <v>0</v>
      </c>
      <c r="AO1118">
        <v>1</v>
      </c>
      <c r="AP1118">
        <v>0</v>
      </c>
      <c r="AQ1118">
        <v>0</v>
      </c>
      <c r="AR1118">
        <v>0</v>
      </c>
      <c r="AS1118" t="s">
        <v>719</v>
      </c>
      <c r="AT1118">
        <v>40.49</v>
      </c>
      <c r="AU1118" t="s">
        <v>719</v>
      </c>
      <c r="AV1118">
        <v>2</v>
      </c>
      <c r="AW1118">
        <v>2</v>
      </c>
      <c r="AX1118">
        <v>28927531</v>
      </c>
      <c r="AY1118">
        <v>1</v>
      </c>
      <c r="AZ1118">
        <v>2048</v>
      </c>
      <c r="BA1118">
        <v>1148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>
        <v>0</v>
      </c>
      <c r="BH1118">
        <v>0</v>
      </c>
      <c r="BI1118">
        <v>0</v>
      </c>
      <c r="BJ1118">
        <v>0</v>
      </c>
      <c r="BK1118">
        <v>0</v>
      </c>
      <c r="BL1118">
        <v>0</v>
      </c>
      <c r="BM1118">
        <v>0</v>
      </c>
      <c r="BN1118">
        <v>0</v>
      </c>
      <c r="BO1118">
        <v>0</v>
      </c>
      <c r="BP1118">
        <v>0</v>
      </c>
      <c r="BQ1118">
        <v>0</v>
      </c>
      <c r="BR1118">
        <v>0</v>
      </c>
      <c r="BS1118">
        <v>0</v>
      </c>
      <c r="BT1118">
        <v>0</v>
      </c>
      <c r="BU1118">
        <v>0</v>
      </c>
      <c r="BV1118">
        <v>0</v>
      </c>
      <c r="BW1118">
        <v>0</v>
      </c>
      <c r="CX1118">
        <f>Y1118*Source!I242</f>
        <v>6.8833000000000011</v>
      </c>
      <c r="CY1118">
        <f>AD1118</f>
        <v>0</v>
      </c>
      <c r="CZ1118">
        <f>AH1118</f>
        <v>0</v>
      </c>
      <c r="DA1118">
        <f>AL1118</f>
        <v>1</v>
      </c>
      <c r="DB1118">
        <v>0</v>
      </c>
    </row>
    <row r="1119" spans="1:106" x14ac:dyDescent="0.2">
      <c r="A1119">
        <f>ROW(Source!A242)</f>
        <v>242</v>
      </c>
      <c r="B1119">
        <v>28925307</v>
      </c>
      <c r="C1119">
        <v>28927517</v>
      </c>
      <c r="D1119">
        <v>28336884</v>
      </c>
      <c r="E1119">
        <v>1</v>
      </c>
      <c r="F1119">
        <v>1</v>
      </c>
      <c r="G1119">
        <v>1</v>
      </c>
      <c r="H1119">
        <v>2</v>
      </c>
      <c r="I1119" t="s">
        <v>375</v>
      </c>
      <c r="J1119" t="s">
        <v>376</v>
      </c>
      <c r="K1119" t="s">
        <v>377</v>
      </c>
      <c r="L1119">
        <v>1368</v>
      </c>
      <c r="N1119">
        <v>1011</v>
      </c>
      <c r="O1119" t="s">
        <v>366</v>
      </c>
      <c r="P1119" t="s">
        <v>366</v>
      </c>
      <c r="Q1119">
        <v>1</v>
      </c>
      <c r="W1119">
        <v>0</v>
      </c>
      <c r="X1119">
        <v>-1700234874</v>
      </c>
      <c r="Y1119">
        <v>0.495</v>
      </c>
      <c r="AA1119">
        <v>0</v>
      </c>
      <c r="AB1119">
        <v>93.73</v>
      </c>
      <c r="AC1119">
        <v>8.82</v>
      </c>
      <c r="AD1119">
        <v>0</v>
      </c>
      <c r="AE1119">
        <v>0</v>
      </c>
      <c r="AF1119">
        <v>93.73</v>
      </c>
      <c r="AG1119">
        <v>8.82</v>
      </c>
      <c r="AH1119">
        <v>0</v>
      </c>
      <c r="AI1119">
        <v>1</v>
      </c>
      <c r="AJ1119">
        <v>1</v>
      </c>
      <c r="AK1119">
        <v>1</v>
      </c>
      <c r="AL1119">
        <v>1</v>
      </c>
      <c r="AN1119">
        <v>0</v>
      </c>
      <c r="AO1119">
        <v>1</v>
      </c>
      <c r="AP1119">
        <v>1</v>
      </c>
      <c r="AQ1119">
        <v>0</v>
      </c>
      <c r="AR1119">
        <v>0</v>
      </c>
      <c r="AS1119" t="s">
        <v>719</v>
      </c>
      <c r="AT1119">
        <v>0.33</v>
      </c>
      <c r="AU1119" t="s">
        <v>140</v>
      </c>
      <c r="AV1119">
        <v>0</v>
      </c>
      <c r="AW1119">
        <v>2</v>
      </c>
      <c r="AX1119">
        <v>28927532</v>
      </c>
      <c r="AY1119">
        <v>1</v>
      </c>
      <c r="AZ1119">
        <v>0</v>
      </c>
      <c r="BA1119">
        <v>1149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>
        <v>0</v>
      </c>
      <c r="BH1119">
        <v>0</v>
      </c>
      <c r="BI1119">
        <v>0</v>
      </c>
      <c r="BJ1119">
        <v>0</v>
      </c>
      <c r="BK1119">
        <v>0</v>
      </c>
      <c r="BL1119">
        <v>0</v>
      </c>
      <c r="BM1119">
        <v>0</v>
      </c>
      <c r="BN1119">
        <v>0</v>
      </c>
      <c r="BO1119">
        <v>0</v>
      </c>
      <c r="BP1119">
        <v>0</v>
      </c>
      <c r="BQ1119">
        <v>0</v>
      </c>
      <c r="BR1119">
        <v>0</v>
      </c>
      <c r="BS1119">
        <v>0</v>
      </c>
      <c r="BT1119">
        <v>0</v>
      </c>
      <c r="BU1119">
        <v>0</v>
      </c>
      <c r="BV1119">
        <v>0</v>
      </c>
      <c r="BW1119">
        <v>0</v>
      </c>
      <c r="CX1119">
        <f>Y1119*Source!I242</f>
        <v>8.4150000000000003E-2</v>
      </c>
      <c r="CY1119">
        <f t="shared" ref="CY1119:CY1124" si="246">AB1119</f>
        <v>93.73</v>
      </c>
      <c r="CZ1119">
        <f t="shared" ref="CZ1119:CZ1124" si="247">AF1119</f>
        <v>93.73</v>
      </c>
      <c r="DA1119">
        <f t="shared" ref="DA1119:DA1124" si="248">AJ1119</f>
        <v>1</v>
      </c>
      <c r="DB1119">
        <v>0</v>
      </c>
    </row>
    <row r="1120" spans="1:106" x14ac:dyDescent="0.2">
      <c r="A1120">
        <f>ROW(Source!A242)</f>
        <v>242</v>
      </c>
      <c r="B1120">
        <v>28925307</v>
      </c>
      <c r="C1120">
        <v>28927517</v>
      </c>
      <c r="D1120">
        <v>28337084</v>
      </c>
      <c r="E1120">
        <v>1</v>
      </c>
      <c r="F1120">
        <v>1</v>
      </c>
      <c r="G1120">
        <v>1</v>
      </c>
      <c r="H1120">
        <v>2</v>
      </c>
      <c r="I1120" t="s">
        <v>381</v>
      </c>
      <c r="J1120" t="s">
        <v>382</v>
      </c>
      <c r="K1120" t="s">
        <v>383</v>
      </c>
      <c r="L1120">
        <v>1368</v>
      </c>
      <c r="N1120">
        <v>1011</v>
      </c>
      <c r="O1120" t="s">
        <v>366</v>
      </c>
      <c r="P1120" t="s">
        <v>366</v>
      </c>
      <c r="Q1120">
        <v>1</v>
      </c>
      <c r="W1120">
        <v>0</v>
      </c>
      <c r="X1120">
        <v>-566827484</v>
      </c>
      <c r="Y1120">
        <v>4.3499999999999996</v>
      </c>
      <c r="AA1120">
        <v>0</v>
      </c>
      <c r="AB1120">
        <v>4.1100000000000003</v>
      </c>
      <c r="AC1120">
        <v>0</v>
      </c>
      <c r="AD1120">
        <v>0</v>
      </c>
      <c r="AE1120">
        <v>0</v>
      </c>
      <c r="AF1120">
        <v>4.1100000000000003</v>
      </c>
      <c r="AG1120">
        <v>0</v>
      </c>
      <c r="AH1120">
        <v>0</v>
      </c>
      <c r="AI1120">
        <v>1</v>
      </c>
      <c r="AJ1120">
        <v>1</v>
      </c>
      <c r="AK1120">
        <v>1</v>
      </c>
      <c r="AL1120">
        <v>1</v>
      </c>
      <c r="AN1120">
        <v>0</v>
      </c>
      <c r="AO1120">
        <v>1</v>
      </c>
      <c r="AP1120">
        <v>1</v>
      </c>
      <c r="AQ1120">
        <v>0</v>
      </c>
      <c r="AR1120">
        <v>0</v>
      </c>
      <c r="AS1120" t="s">
        <v>719</v>
      </c>
      <c r="AT1120">
        <v>2.9</v>
      </c>
      <c r="AU1120" t="s">
        <v>140</v>
      </c>
      <c r="AV1120">
        <v>0</v>
      </c>
      <c r="AW1120">
        <v>2</v>
      </c>
      <c r="AX1120">
        <v>28927533</v>
      </c>
      <c r="AY1120">
        <v>1</v>
      </c>
      <c r="AZ1120">
        <v>0</v>
      </c>
      <c r="BA1120">
        <v>1150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>
        <v>0</v>
      </c>
      <c r="BH1120">
        <v>0</v>
      </c>
      <c r="BI1120">
        <v>0</v>
      </c>
      <c r="BJ1120">
        <v>0</v>
      </c>
      <c r="BK1120">
        <v>0</v>
      </c>
      <c r="BL1120">
        <v>0</v>
      </c>
      <c r="BM1120">
        <v>0</v>
      </c>
      <c r="BN1120">
        <v>0</v>
      </c>
      <c r="BO1120">
        <v>0</v>
      </c>
      <c r="BP1120">
        <v>0</v>
      </c>
      <c r="BQ1120">
        <v>0</v>
      </c>
      <c r="BR1120">
        <v>0</v>
      </c>
      <c r="BS1120">
        <v>0</v>
      </c>
      <c r="BT1120">
        <v>0</v>
      </c>
      <c r="BU1120">
        <v>0</v>
      </c>
      <c r="BV1120">
        <v>0</v>
      </c>
      <c r="BW1120">
        <v>0</v>
      </c>
      <c r="CX1120">
        <f>Y1120*Source!I242</f>
        <v>0.73950000000000005</v>
      </c>
      <c r="CY1120">
        <f t="shared" si="246"/>
        <v>4.1100000000000003</v>
      </c>
      <c r="CZ1120">
        <f t="shared" si="247"/>
        <v>4.1100000000000003</v>
      </c>
      <c r="DA1120">
        <f t="shared" si="248"/>
        <v>1</v>
      </c>
      <c r="DB1120">
        <v>0</v>
      </c>
    </row>
    <row r="1121" spans="1:106" x14ac:dyDescent="0.2">
      <c r="A1121">
        <f>ROW(Source!A242)</f>
        <v>242</v>
      </c>
      <c r="B1121">
        <v>28925307</v>
      </c>
      <c r="C1121">
        <v>28927517</v>
      </c>
      <c r="D1121">
        <v>28337112</v>
      </c>
      <c r="E1121">
        <v>1</v>
      </c>
      <c r="F1121">
        <v>1</v>
      </c>
      <c r="G1121">
        <v>1</v>
      </c>
      <c r="H1121">
        <v>2</v>
      </c>
      <c r="I1121" t="s">
        <v>421</v>
      </c>
      <c r="J1121" t="s">
        <v>422</v>
      </c>
      <c r="K1121" t="s">
        <v>423</v>
      </c>
      <c r="L1121">
        <v>1368</v>
      </c>
      <c r="N1121">
        <v>1011</v>
      </c>
      <c r="O1121" t="s">
        <v>366</v>
      </c>
      <c r="P1121" t="s">
        <v>366</v>
      </c>
      <c r="Q1121">
        <v>1</v>
      </c>
      <c r="W1121">
        <v>0</v>
      </c>
      <c r="X1121">
        <v>1648813313</v>
      </c>
      <c r="Y1121">
        <v>29.055</v>
      </c>
      <c r="AA1121">
        <v>0</v>
      </c>
      <c r="AB1121">
        <v>12.79</v>
      </c>
      <c r="AC1121">
        <v>6.58</v>
      </c>
      <c r="AD1121">
        <v>0</v>
      </c>
      <c r="AE1121">
        <v>0</v>
      </c>
      <c r="AF1121">
        <v>12.79</v>
      </c>
      <c r="AG1121">
        <v>6.58</v>
      </c>
      <c r="AH1121">
        <v>0</v>
      </c>
      <c r="AI1121">
        <v>1</v>
      </c>
      <c r="AJ1121">
        <v>1</v>
      </c>
      <c r="AK1121">
        <v>1</v>
      </c>
      <c r="AL1121">
        <v>1</v>
      </c>
      <c r="AN1121">
        <v>0</v>
      </c>
      <c r="AO1121">
        <v>1</v>
      </c>
      <c r="AP1121">
        <v>1</v>
      </c>
      <c r="AQ1121">
        <v>0</v>
      </c>
      <c r="AR1121">
        <v>0</v>
      </c>
      <c r="AS1121" t="s">
        <v>719</v>
      </c>
      <c r="AT1121">
        <v>19.37</v>
      </c>
      <c r="AU1121" t="s">
        <v>140</v>
      </c>
      <c r="AV1121">
        <v>0</v>
      </c>
      <c r="AW1121">
        <v>2</v>
      </c>
      <c r="AX1121">
        <v>28927534</v>
      </c>
      <c r="AY1121">
        <v>1</v>
      </c>
      <c r="AZ1121">
        <v>0</v>
      </c>
      <c r="BA1121">
        <v>1151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>
        <v>0</v>
      </c>
      <c r="BH1121">
        <v>0</v>
      </c>
      <c r="BI1121">
        <v>0</v>
      </c>
      <c r="BJ1121">
        <v>0</v>
      </c>
      <c r="BK1121">
        <v>0</v>
      </c>
      <c r="BL1121">
        <v>0</v>
      </c>
      <c r="BM1121">
        <v>0</v>
      </c>
      <c r="BN1121">
        <v>0</v>
      </c>
      <c r="BO1121">
        <v>0</v>
      </c>
      <c r="BP1121">
        <v>0</v>
      </c>
      <c r="BQ1121">
        <v>0</v>
      </c>
      <c r="BR1121">
        <v>0</v>
      </c>
      <c r="BS1121">
        <v>0</v>
      </c>
      <c r="BT1121">
        <v>0</v>
      </c>
      <c r="BU1121">
        <v>0</v>
      </c>
      <c r="BV1121">
        <v>0</v>
      </c>
      <c r="BW1121">
        <v>0</v>
      </c>
      <c r="CX1121">
        <f>Y1121*Source!I242</f>
        <v>4.9393500000000001</v>
      </c>
      <c r="CY1121">
        <f t="shared" si="246"/>
        <v>12.79</v>
      </c>
      <c r="CZ1121">
        <f t="shared" si="247"/>
        <v>12.79</v>
      </c>
      <c r="DA1121">
        <f t="shared" si="248"/>
        <v>1</v>
      </c>
      <c r="DB1121">
        <v>0</v>
      </c>
    </row>
    <row r="1122" spans="1:106" x14ac:dyDescent="0.2">
      <c r="A1122">
        <f>ROW(Source!A242)</f>
        <v>242</v>
      </c>
      <c r="B1122">
        <v>28925307</v>
      </c>
      <c r="C1122">
        <v>28927517</v>
      </c>
      <c r="D1122">
        <v>28337842</v>
      </c>
      <c r="E1122">
        <v>1</v>
      </c>
      <c r="F1122">
        <v>1</v>
      </c>
      <c r="G1122">
        <v>1</v>
      </c>
      <c r="H1122">
        <v>2</v>
      </c>
      <c r="I1122" t="s">
        <v>384</v>
      </c>
      <c r="J1122" t="s">
        <v>385</v>
      </c>
      <c r="K1122" t="s">
        <v>386</v>
      </c>
      <c r="L1122">
        <v>1368</v>
      </c>
      <c r="N1122">
        <v>1011</v>
      </c>
      <c r="O1122" t="s">
        <v>366</v>
      </c>
      <c r="P1122" t="s">
        <v>366</v>
      </c>
      <c r="Q1122">
        <v>1</v>
      </c>
      <c r="W1122">
        <v>0</v>
      </c>
      <c r="X1122">
        <v>1820267133</v>
      </c>
      <c r="Y1122">
        <v>2.13</v>
      </c>
      <c r="AA1122">
        <v>0</v>
      </c>
      <c r="AB1122">
        <v>102.48</v>
      </c>
      <c r="AC1122">
        <v>11.84</v>
      </c>
      <c r="AD1122">
        <v>0</v>
      </c>
      <c r="AE1122">
        <v>0</v>
      </c>
      <c r="AF1122">
        <v>102.48</v>
      </c>
      <c r="AG1122">
        <v>11.84</v>
      </c>
      <c r="AH1122">
        <v>0</v>
      </c>
      <c r="AI1122">
        <v>1</v>
      </c>
      <c r="AJ1122">
        <v>1</v>
      </c>
      <c r="AK1122">
        <v>1</v>
      </c>
      <c r="AL1122">
        <v>1</v>
      </c>
      <c r="AN1122">
        <v>0</v>
      </c>
      <c r="AO1122">
        <v>1</v>
      </c>
      <c r="AP1122">
        <v>1</v>
      </c>
      <c r="AQ1122">
        <v>0</v>
      </c>
      <c r="AR1122">
        <v>0</v>
      </c>
      <c r="AS1122" t="s">
        <v>719</v>
      </c>
      <c r="AT1122">
        <v>1.42</v>
      </c>
      <c r="AU1122" t="s">
        <v>140</v>
      </c>
      <c r="AV1122">
        <v>0</v>
      </c>
      <c r="AW1122">
        <v>2</v>
      </c>
      <c r="AX1122">
        <v>28927535</v>
      </c>
      <c r="AY1122">
        <v>1</v>
      </c>
      <c r="AZ1122">
        <v>0</v>
      </c>
      <c r="BA1122">
        <v>1152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>
        <v>0</v>
      </c>
      <c r="BH1122">
        <v>0</v>
      </c>
      <c r="BI1122">
        <v>0</v>
      </c>
      <c r="BJ1122">
        <v>0</v>
      </c>
      <c r="BK1122">
        <v>0</v>
      </c>
      <c r="BL1122">
        <v>0</v>
      </c>
      <c r="BM1122">
        <v>0</v>
      </c>
      <c r="BN1122">
        <v>0</v>
      </c>
      <c r="BO1122">
        <v>0</v>
      </c>
      <c r="BP1122">
        <v>0</v>
      </c>
      <c r="BQ1122">
        <v>0</v>
      </c>
      <c r="BR1122">
        <v>0</v>
      </c>
      <c r="BS1122">
        <v>0</v>
      </c>
      <c r="BT1122">
        <v>0</v>
      </c>
      <c r="BU1122">
        <v>0</v>
      </c>
      <c r="BV1122">
        <v>0</v>
      </c>
      <c r="BW1122">
        <v>0</v>
      </c>
      <c r="CX1122">
        <f>Y1122*Source!I242</f>
        <v>0.36210000000000003</v>
      </c>
      <c r="CY1122">
        <f t="shared" si="246"/>
        <v>102.48</v>
      </c>
      <c r="CZ1122">
        <f t="shared" si="247"/>
        <v>102.48</v>
      </c>
      <c r="DA1122">
        <f t="shared" si="248"/>
        <v>1</v>
      </c>
      <c r="DB1122">
        <v>0</v>
      </c>
    </row>
    <row r="1123" spans="1:106" x14ac:dyDescent="0.2">
      <c r="A1123">
        <f>ROW(Source!A242)</f>
        <v>242</v>
      </c>
      <c r="B1123">
        <v>28925307</v>
      </c>
      <c r="C1123">
        <v>28927517</v>
      </c>
      <c r="D1123">
        <v>28338136</v>
      </c>
      <c r="E1123">
        <v>1</v>
      </c>
      <c r="F1123">
        <v>1</v>
      </c>
      <c r="G1123">
        <v>1</v>
      </c>
      <c r="H1123">
        <v>2</v>
      </c>
      <c r="I1123" t="s">
        <v>401</v>
      </c>
      <c r="J1123" t="s">
        <v>402</v>
      </c>
      <c r="K1123" t="s">
        <v>403</v>
      </c>
      <c r="L1123">
        <v>1368</v>
      </c>
      <c r="N1123">
        <v>1011</v>
      </c>
      <c r="O1123" t="s">
        <v>366</v>
      </c>
      <c r="P1123" t="s">
        <v>366</v>
      </c>
      <c r="Q1123">
        <v>1</v>
      </c>
      <c r="W1123">
        <v>0</v>
      </c>
      <c r="X1123">
        <v>-1277097320</v>
      </c>
      <c r="Y1123">
        <v>2.7</v>
      </c>
      <c r="AA1123">
        <v>0</v>
      </c>
      <c r="AB1123">
        <v>8.68</v>
      </c>
      <c r="AC1123">
        <v>0</v>
      </c>
      <c r="AD1123">
        <v>0</v>
      </c>
      <c r="AE1123">
        <v>0</v>
      </c>
      <c r="AF1123">
        <v>8.68</v>
      </c>
      <c r="AG1123">
        <v>0</v>
      </c>
      <c r="AH1123">
        <v>0</v>
      </c>
      <c r="AI1123">
        <v>1</v>
      </c>
      <c r="AJ1123">
        <v>1</v>
      </c>
      <c r="AK1123">
        <v>1</v>
      </c>
      <c r="AL1123">
        <v>1</v>
      </c>
      <c r="AN1123">
        <v>0</v>
      </c>
      <c r="AO1123">
        <v>1</v>
      </c>
      <c r="AP1123">
        <v>1</v>
      </c>
      <c r="AQ1123">
        <v>0</v>
      </c>
      <c r="AR1123">
        <v>0</v>
      </c>
      <c r="AS1123" t="s">
        <v>719</v>
      </c>
      <c r="AT1123">
        <v>1.8</v>
      </c>
      <c r="AU1123" t="s">
        <v>140</v>
      </c>
      <c r="AV1123">
        <v>0</v>
      </c>
      <c r="AW1123">
        <v>2</v>
      </c>
      <c r="AX1123">
        <v>28927536</v>
      </c>
      <c r="AY1123">
        <v>1</v>
      </c>
      <c r="AZ1123">
        <v>0</v>
      </c>
      <c r="BA1123">
        <v>1153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>
        <v>0</v>
      </c>
      <c r="BH1123">
        <v>0</v>
      </c>
      <c r="BI1123">
        <v>0</v>
      </c>
      <c r="BJ1123">
        <v>0</v>
      </c>
      <c r="BK1123">
        <v>0</v>
      </c>
      <c r="BL1123">
        <v>0</v>
      </c>
      <c r="BM1123">
        <v>0</v>
      </c>
      <c r="BN1123">
        <v>0</v>
      </c>
      <c r="BO1123">
        <v>0</v>
      </c>
      <c r="BP1123">
        <v>0</v>
      </c>
      <c r="BQ1123">
        <v>0</v>
      </c>
      <c r="BR1123">
        <v>0</v>
      </c>
      <c r="BS1123">
        <v>0</v>
      </c>
      <c r="BT1123">
        <v>0</v>
      </c>
      <c r="BU1123">
        <v>0</v>
      </c>
      <c r="BV1123">
        <v>0</v>
      </c>
      <c r="BW1123">
        <v>0</v>
      </c>
      <c r="CX1123">
        <f>Y1123*Source!I242</f>
        <v>0.45900000000000007</v>
      </c>
      <c r="CY1123">
        <f t="shared" si="246"/>
        <v>8.68</v>
      </c>
      <c r="CZ1123">
        <f t="shared" si="247"/>
        <v>8.68</v>
      </c>
      <c r="DA1123">
        <f t="shared" si="248"/>
        <v>1</v>
      </c>
      <c r="DB1123">
        <v>0</v>
      </c>
    </row>
    <row r="1124" spans="1:106" x14ac:dyDescent="0.2">
      <c r="A1124">
        <f>ROW(Source!A242)</f>
        <v>242</v>
      </c>
      <c r="B1124">
        <v>28925307</v>
      </c>
      <c r="C1124">
        <v>28927517</v>
      </c>
      <c r="D1124">
        <v>28338156</v>
      </c>
      <c r="E1124">
        <v>1</v>
      </c>
      <c r="F1124">
        <v>1</v>
      </c>
      <c r="G1124">
        <v>1</v>
      </c>
      <c r="H1124">
        <v>2</v>
      </c>
      <c r="I1124" t="s">
        <v>367</v>
      </c>
      <c r="J1124" t="s">
        <v>368</v>
      </c>
      <c r="K1124" t="s">
        <v>369</v>
      </c>
      <c r="L1124">
        <v>1368</v>
      </c>
      <c r="N1124">
        <v>1011</v>
      </c>
      <c r="O1124" t="s">
        <v>366</v>
      </c>
      <c r="P1124" t="s">
        <v>366</v>
      </c>
      <c r="Q1124">
        <v>1</v>
      </c>
      <c r="W1124">
        <v>0</v>
      </c>
      <c r="X1124">
        <v>-2047589592</v>
      </c>
      <c r="Y1124">
        <v>29.055</v>
      </c>
      <c r="AA1124">
        <v>0</v>
      </c>
      <c r="AB1124">
        <v>156.47</v>
      </c>
      <c r="AC1124">
        <v>10.130000000000001</v>
      </c>
      <c r="AD1124">
        <v>0</v>
      </c>
      <c r="AE1124">
        <v>0</v>
      </c>
      <c r="AF1124">
        <v>156.47</v>
      </c>
      <c r="AG1124">
        <v>10.130000000000001</v>
      </c>
      <c r="AH1124">
        <v>0</v>
      </c>
      <c r="AI1124">
        <v>1</v>
      </c>
      <c r="AJ1124">
        <v>1</v>
      </c>
      <c r="AK1124">
        <v>1</v>
      </c>
      <c r="AL1124">
        <v>1</v>
      </c>
      <c r="AN1124">
        <v>0</v>
      </c>
      <c r="AO1124">
        <v>1</v>
      </c>
      <c r="AP1124">
        <v>1</v>
      </c>
      <c r="AQ1124">
        <v>0</v>
      </c>
      <c r="AR1124">
        <v>0</v>
      </c>
      <c r="AS1124" t="s">
        <v>719</v>
      </c>
      <c r="AT1124">
        <v>19.37</v>
      </c>
      <c r="AU1124" t="s">
        <v>140</v>
      </c>
      <c r="AV1124">
        <v>0</v>
      </c>
      <c r="AW1124">
        <v>2</v>
      </c>
      <c r="AX1124">
        <v>28927537</v>
      </c>
      <c r="AY1124">
        <v>1</v>
      </c>
      <c r="AZ1124">
        <v>0</v>
      </c>
      <c r="BA1124">
        <v>1154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>
        <v>0</v>
      </c>
      <c r="BH1124">
        <v>0</v>
      </c>
      <c r="BI1124">
        <v>0</v>
      </c>
      <c r="BJ1124">
        <v>0</v>
      </c>
      <c r="BK1124">
        <v>0</v>
      </c>
      <c r="BL1124">
        <v>0</v>
      </c>
      <c r="BM1124">
        <v>0</v>
      </c>
      <c r="BN1124">
        <v>0</v>
      </c>
      <c r="BO1124">
        <v>0</v>
      </c>
      <c r="BP1124">
        <v>0</v>
      </c>
      <c r="BQ1124">
        <v>0</v>
      </c>
      <c r="BR1124">
        <v>0</v>
      </c>
      <c r="BS1124">
        <v>0</v>
      </c>
      <c r="BT1124">
        <v>0</v>
      </c>
      <c r="BU1124">
        <v>0</v>
      </c>
      <c r="BV1124">
        <v>0</v>
      </c>
      <c r="BW1124">
        <v>0</v>
      </c>
      <c r="CX1124">
        <f>Y1124*Source!I242</f>
        <v>4.9393500000000001</v>
      </c>
      <c r="CY1124">
        <f t="shared" si="246"/>
        <v>156.47</v>
      </c>
      <c r="CZ1124">
        <f t="shared" si="247"/>
        <v>156.47</v>
      </c>
      <c r="DA1124">
        <f t="shared" si="248"/>
        <v>1</v>
      </c>
      <c r="DB1124">
        <v>0</v>
      </c>
    </row>
    <row r="1125" spans="1:106" x14ac:dyDescent="0.2">
      <c r="A1125">
        <f>ROW(Source!A242)</f>
        <v>242</v>
      </c>
      <c r="B1125">
        <v>28925307</v>
      </c>
      <c r="C1125">
        <v>28927517</v>
      </c>
      <c r="D1125">
        <v>28253181</v>
      </c>
      <c r="E1125">
        <v>1</v>
      </c>
      <c r="F1125">
        <v>1</v>
      </c>
      <c r="G1125">
        <v>1</v>
      </c>
      <c r="H1125">
        <v>3</v>
      </c>
      <c r="I1125" t="s">
        <v>404</v>
      </c>
      <c r="J1125" t="s">
        <v>405</v>
      </c>
      <c r="K1125" t="s">
        <v>406</v>
      </c>
      <c r="L1125">
        <v>1339</v>
      </c>
      <c r="N1125">
        <v>1007</v>
      </c>
      <c r="O1125" t="s">
        <v>742</v>
      </c>
      <c r="P1125" t="s">
        <v>742</v>
      </c>
      <c r="Q1125">
        <v>1</v>
      </c>
      <c r="W1125">
        <v>0</v>
      </c>
      <c r="X1125">
        <v>82350058</v>
      </c>
      <c r="Y1125">
        <v>0.4</v>
      </c>
      <c r="AA1125">
        <v>2.44</v>
      </c>
      <c r="AB1125">
        <v>0</v>
      </c>
      <c r="AC1125">
        <v>0</v>
      </c>
      <c r="AD1125">
        <v>0</v>
      </c>
      <c r="AE1125">
        <v>2.44</v>
      </c>
      <c r="AF1125">
        <v>0</v>
      </c>
      <c r="AG1125">
        <v>0</v>
      </c>
      <c r="AH1125">
        <v>0</v>
      </c>
      <c r="AI1125">
        <v>1</v>
      </c>
      <c r="AJ1125">
        <v>1</v>
      </c>
      <c r="AK1125">
        <v>1</v>
      </c>
      <c r="AL1125">
        <v>1</v>
      </c>
      <c r="AN1125">
        <v>0</v>
      </c>
      <c r="AO1125">
        <v>1</v>
      </c>
      <c r="AP1125">
        <v>0</v>
      </c>
      <c r="AQ1125">
        <v>0</v>
      </c>
      <c r="AR1125">
        <v>0</v>
      </c>
      <c r="AS1125" t="s">
        <v>719</v>
      </c>
      <c r="AT1125">
        <v>0.4</v>
      </c>
      <c r="AU1125" t="s">
        <v>719</v>
      </c>
      <c r="AV1125">
        <v>0</v>
      </c>
      <c r="AW1125">
        <v>2</v>
      </c>
      <c r="AX1125">
        <v>28927538</v>
      </c>
      <c r="AY1125">
        <v>1</v>
      </c>
      <c r="AZ1125">
        <v>0</v>
      </c>
      <c r="BA1125">
        <v>1155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>
        <v>0</v>
      </c>
      <c r="BH1125">
        <v>0</v>
      </c>
      <c r="BI1125">
        <v>0</v>
      </c>
      <c r="BJ1125">
        <v>0</v>
      </c>
      <c r="BK1125">
        <v>0</v>
      </c>
      <c r="BL1125">
        <v>0</v>
      </c>
      <c r="BM1125">
        <v>0</v>
      </c>
      <c r="BN1125">
        <v>0</v>
      </c>
      <c r="BO1125">
        <v>0</v>
      </c>
      <c r="BP1125">
        <v>0</v>
      </c>
      <c r="BQ1125">
        <v>0</v>
      </c>
      <c r="BR1125">
        <v>0</v>
      </c>
      <c r="BS1125">
        <v>0</v>
      </c>
      <c r="BT1125">
        <v>0</v>
      </c>
      <c r="BU1125">
        <v>0</v>
      </c>
      <c r="BV1125">
        <v>0</v>
      </c>
      <c r="BW1125">
        <v>0</v>
      </c>
      <c r="CX1125">
        <f>Y1125*Source!I242</f>
        <v>6.8000000000000005E-2</v>
      </c>
      <c r="CY1125">
        <f>AA1125</f>
        <v>2.44</v>
      </c>
      <c r="CZ1125">
        <f>AE1125</f>
        <v>2.44</v>
      </c>
      <c r="DA1125">
        <f>AI1125</f>
        <v>1</v>
      </c>
      <c r="DB1125">
        <v>0</v>
      </c>
    </row>
    <row r="1126" spans="1:106" x14ac:dyDescent="0.2">
      <c r="A1126">
        <f>ROW(Source!A242)</f>
        <v>242</v>
      </c>
      <c r="B1126">
        <v>28925307</v>
      </c>
      <c r="C1126">
        <v>28927517</v>
      </c>
      <c r="D1126">
        <v>28254710</v>
      </c>
      <c r="E1126">
        <v>1</v>
      </c>
      <c r="F1126">
        <v>1</v>
      </c>
      <c r="G1126">
        <v>1</v>
      </c>
      <c r="H1126">
        <v>3</v>
      </c>
      <c r="I1126" t="s">
        <v>424</v>
      </c>
      <c r="J1126" t="s">
        <v>425</v>
      </c>
      <c r="K1126" t="s">
        <v>426</v>
      </c>
      <c r="L1126">
        <v>1348</v>
      </c>
      <c r="N1126">
        <v>1009</v>
      </c>
      <c r="O1126" t="s">
        <v>61</v>
      </c>
      <c r="P1126" t="s">
        <v>61</v>
      </c>
      <c r="Q1126">
        <v>1000</v>
      </c>
      <c r="W1126">
        <v>0</v>
      </c>
      <c r="X1126">
        <v>761753570</v>
      </c>
      <c r="Y1126">
        <v>4.0000000000000002E-4</v>
      </c>
      <c r="AA1126">
        <v>10689.18</v>
      </c>
      <c r="AB1126">
        <v>0</v>
      </c>
      <c r="AC1126">
        <v>0</v>
      </c>
      <c r="AD1126">
        <v>0</v>
      </c>
      <c r="AE1126">
        <v>10689.18</v>
      </c>
      <c r="AF1126">
        <v>0</v>
      </c>
      <c r="AG1126">
        <v>0</v>
      </c>
      <c r="AH1126">
        <v>0</v>
      </c>
      <c r="AI1126">
        <v>1</v>
      </c>
      <c r="AJ1126">
        <v>1</v>
      </c>
      <c r="AK1126">
        <v>1</v>
      </c>
      <c r="AL1126">
        <v>1</v>
      </c>
      <c r="AN1126">
        <v>0</v>
      </c>
      <c r="AO1126">
        <v>1</v>
      </c>
      <c r="AP1126">
        <v>0</v>
      </c>
      <c r="AQ1126">
        <v>0</v>
      </c>
      <c r="AR1126">
        <v>0</v>
      </c>
      <c r="AS1126" t="s">
        <v>719</v>
      </c>
      <c r="AT1126">
        <v>4.0000000000000002E-4</v>
      </c>
      <c r="AU1126" t="s">
        <v>719</v>
      </c>
      <c r="AV1126">
        <v>0</v>
      </c>
      <c r="AW1126">
        <v>2</v>
      </c>
      <c r="AX1126">
        <v>28927539</v>
      </c>
      <c r="AY1126">
        <v>1</v>
      </c>
      <c r="AZ1126">
        <v>0</v>
      </c>
      <c r="BA1126">
        <v>1156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>
        <v>0</v>
      </c>
      <c r="BH1126">
        <v>0</v>
      </c>
      <c r="BI1126">
        <v>0</v>
      </c>
      <c r="BJ1126">
        <v>0</v>
      </c>
      <c r="BK1126">
        <v>0</v>
      </c>
      <c r="BL1126">
        <v>0</v>
      </c>
      <c r="BM1126">
        <v>0</v>
      </c>
      <c r="BN1126">
        <v>0</v>
      </c>
      <c r="BO1126">
        <v>0</v>
      </c>
      <c r="BP1126">
        <v>0</v>
      </c>
      <c r="BQ1126">
        <v>0</v>
      </c>
      <c r="BR1126">
        <v>0</v>
      </c>
      <c r="BS1126">
        <v>0</v>
      </c>
      <c r="BT1126">
        <v>0</v>
      </c>
      <c r="BU1126">
        <v>0</v>
      </c>
      <c r="BV1126">
        <v>0</v>
      </c>
      <c r="BW1126">
        <v>0</v>
      </c>
      <c r="CX1126">
        <f>Y1126*Source!I242</f>
        <v>6.8000000000000013E-5</v>
      </c>
      <c r="CY1126">
        <f>AA1126</f>
        <v>10689.18</v>
      </c>
      <c r="CZ1126">
        <f>AE1126</f>
        <v>10689.18</v>
      </c>
      <c r="DA1126">
        <f>AI1126</f>
        <v>1</v>
      </c>
      <c r="DB1126">
        <v>0</v>
      </c>
    </row>
    <row r="1127" spans="1:106" x14ac:dyDescent="0.2">
      <c r="A1127">
        <f>ROW(Source!A242)</f>
        <v>242</v>
      </c>
      <c r="B1127">
        <v>28925307</v>
      </c>
      <c r="C1127">
        <v>28927517</v>
      </c>
      <c r="D1127">
        <v>28279018</v>
      </c>
      <c r="E1127">
        <v>1</v>
      </c>
      <c r="F1127">
        <v>1</v>
      </c>
      <c r="G1127">
        <v>1</v>
      </c>
      <c r="H1127">
        <v>3</v>
      </c>
      <c r="I1127" t="s">
        <v>427</v>
      </c>
      <c r="J1127" t="s">
        <v>428</v>
      </c>
      <c r="K1127" t="s">
        <v>429</v>
      </c>
      <c r="L1127">
        <v>1348</v>
      </c>
      <c r="N1127">
        <v>1009</v>
      </c>
      <c r="O1127" t="s">
        <v>61</v>
      </c>
      <c r="P1127" t="s">
        <v>61</v>
      </c>
      <c r="Q1127">
        <v>1000</v>
      </c>
      <c r="W1127">
        <v>0</v>
      </c>
      <c r="X1127">
        <v>1738912053</v>
      </c>
      <c r="Y1127">
        <v>9.8000000000000004E-2</v>
      </c>
      <c r="AA1127">
        <v>10744.44</v>
      </c>
      <c r="AB1127">
        <v>0</v>
      </c>
      <c r="AC1127">
        <v>0</v>
      </c>
      <c r="AD1127">
        <v>0</v>
      </c>
      <c r="AE1127">
        <v>10744.44</v>
      </c>
      <c r="AF1127">
        <v>0</v>
      </c>
      <c r="AG1127">
        <v>0</v>
      </c>
      <c r="AH1127">
        <v>0</v>
      </c>
      <c r="AI1127">
        <v>1</v>
      </c>
      <c r="AJ1127">
        <v>1</v>
      </c>
      <c r="AK1127">
        <v>1</v>
      </c>
      <c r="AL1127">
        <v>1</v>
      </c>
      <c r="AN1127">
        <v>0</v>
      </c>
      <c r="AO1127">
        <v>1</v>
      </c>
      <c r="AP1127">
        <v>0</v>
      </c>
      <c r="AQ1127">
        <v>0</v>
      </c>
      <c r="AR1127">
        <v>0</v>
      </c>
      <c r="AS1127" t="s">
        <v>719</v>
      </c>
      <c r="AT1127">
        <v>9.8000000000000004E-2</v>
      </c>
      <c r="AU1127" t="s">
        <v>719</v>
      </c>
      <c r="AV1127">
        <v>0</v>
      </c>
      <c r="AW1127">
        <v>2</v>
      </c>
      <c r="AX1127">
        <v>28927540</v>
      </c>
      <c r="AY1127">
        <v>1</v>
      </c>
      <c r="AZ1127">
        <v>0</v>
      </c>
      <c r="BA1127">
        <v>1157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>
        <v>0</v>
      </c>
      <c r="BH1127">
        <v>0</v>
      </c>
      <c r="BI1127">
        <v>0</v>
      </c>
      <c r="BJ1127">
        <v>0</v>
      </c>
      <c r="BK1127">
        <v>0</v>
      </c>
      <c r="BL1127">
        <v>0</v>
      </c>
      <c r="BM1127">
        <v>0</v>
      </c>
      <c r="BN1127">
        <v>0</v>
      </c>
      <c r="BO1127">
        <v>0</v>
      </c>
      <c r="BP1127">
        <v>0</v>
      </c>
      <c r="BQ1127">
        <v>0</v>
      </c>
      <c r="BR1127">
        <v>0</v>
      </c>
      <c r="BS1127">
        <v>0</v>
      </c>
      <c r="BT1127">
        <v>0</v>
      </c>
      <c r="BU1127">
        <v>0</v>
      </c>
      <c r="BV1127">
        <v>0</v>
      </c>
      <c r="BW1127">
        <v>0</v>
      </c>
      <c r="CX1127">
        <f>Y1127*Source!I242</f>
        <v>1.6660000000000001E-2</v>
      </c>
      <c r="CY1127">
        <f>AA1127</f>
        <v>10744.44</v>
      </c>
      <c r="CZ1127">
        <f>AE1127</f>
        <v>10744.44</v>
      </c>
      <c r="DA1127">
        <f>AI1127</f>
        <v>1</v>
      </c>
      <c r="DB1127">
        <v>0</v>
      </c>
    </row>
    <row r="1128" spans="1:106" x14ac:dyDescent="0.2">
      <c r="A1128">
        <f>ROW(Source!A242)</f>
        <v>242</v>
      </c>
      <c r="B1128">
        <v>28925307</v>
      </c>
      <c r="C1128">
        <v>28927517</v>
      </c>
      <c r="D1128">
        <v>28296958</v>
      </c>
      <c r="E1128">
        <v>1</v>
      </c>
      <c r="F1128">
        <v>1</v>
      </c>
      <c r="G1128">
        <v>1</v>
      </c>
      <c r="H1128">
        <v>3</v>
      </c>
      <c r="I1128" t="s">
        <v>430</v>
      </c>
      <c r="J1128" t="s">
        <v>431</v>
      </c>
      <c r="K1128" t="s">
        <v>432</v>
      </c>
      <c r="L1128">
        <v>1348</v>
      </c>
      <c r="N1128">
        <v>1009</v>
      </c>
      <c r="O1128" t="s">
        <v>61</v>
      </c>
      <c r="P1128" t="s">
        <v>61</v>
      </c>
      <c r="Q1128">
        <v>1000</v>
      </c>
      <c r="W1128">
        <v>0</v>
      </c>
      <c r="X1128">
        <v>565780204</v>
      </c>
      <c r="Y1128">
        <v>1.77</v>
      </c>
      <c r="AA1128">
        <v>3960.18</v>
      </c>
      <c r="AB1128">
        <v>0</v>
      </c>
      <c r="AC1128">
        <v>0</v>
      </c>
      <c r="AD1128">
        <v>0</v>
      </c>
      <c r="AE1128">
        <v>3960.18</v>
      </c>
      <c r="AF1128">
        <v>0</v>
      </c>
      <c r="AG1128">
        <v>0</v>
      </c>
      <c r="AH1128">
        <v>0</v>
      </c>
      <c r="AI1128">
        <v>1</v>
      </c>
      <c r="AJ1128">
        <v>1</v>
      </c>
      <c r="AK1128">
        <v>1</v>
      </c>
      <c r="AL1128">
        <v>1</v>
      </c>
      <c r="AN1128">
        <v>0</v>
      </c>
      <c r="AO1128">
        <v>1</v>
      </c>
      <c r="AP1128">
        <v>0</v>
      </c>
      <c r="AQ1128">
        <v>0</v>
      </c>
      <c r="AR1128">
        <v>0</v>
      </c>
      <c r="AS1128" t="s">
        <v>719</v>
      </c>
      <c r="AT1128">
        <v>1.77</v>
      </c>
      <c r="AU1128" t="s">
        <v>719</v>
      </c>
      <c r="AV1128">
        <v>0</v>
      </c>
      <c r="AW1128">
        <v>2</v>
      </c>
      <c r="AX1128">
        <v>28927541</v>
      </c>
      <c r="AY1128">
        <v>1</v>
      </c>
      <c r="AZ1128">
        <v>0</v>
      </c>
      <c r="BA1128">
        <v>1158</v>
      </c>
      <c r="BB1128">
        <v>0</v>
      </c>
      <c r="BC1128">
        <v>0</v>
      </c>
      <c r="BD1128">
        <v>0</v>
      </c>
      <c r="BE1128">
        <v>0</v>
      </c>
      <c r="BF1128">
        <v>0</v>
      </c>
      <c r="BG1128">
        <v>0</v>
      </c>
      <c r="BH1128">
        <v>0</v>
      </c>
      <c r="BI1128">
        <v>0</v>
      </c>
      <c r="BJ1128">
        <v>0</v>
      </c>
      <c r="BK1128">
        <v>0</v>
      </c>
      <c r="BL1128">
        <v>0</v>
      </c>
      <c r="BM1128">
        <v>0</v>
      </c>
      <c r="BN1128">
        <v>0</v>
      </c>
      <c r="BO1128">
        <v>0</v>
      </c>
      <c r="BP1128">
        <v>0</v>
      </c>
      <c r="BQ1128">
        <v>0</v>
      </c>
      <c r="BR1128">
        <v>0</v>
      </c>
      <c r="BS1128">
        <v>0</v>
      </c>
      <c r="BT1128">
        <v>0</v>
      </c>
      <c r="BU1128">
        <v>0</v>
      </c>
      <c r="BV1128">
        <v>0</v>
      </c>
      <c r="BW1128">
        <v>0</v>
      </c>
      <c r="CX1128">
        <f>Y1128*Source!I242</f>
        <v>0.3009</v>
      </c>
      <c r="CY1128">
        <f>AA1128</f>
        <v>3960.18</v>
      </c>
      <c r="CZ1128">
        <f>AE1128</f>
        <v>3960.18</v>
      </c>
      <c r="DA1128">
        <f>AI1128</f>
        <v>1</v>
      </c>
      <c r="DB1128">
        <v>0</v>
      </c>
    </row>
    <row r="1129" spans="1:106" x14ac:dyDescent="0.2">
      <c r="A1129">
        <f>ROW(Source!A243)</f>
        <v>243</v>
      </c>
      <c r="B1129">
        <v>28925308</v>
      </c>
      <c r="C1129">
        <v>28927517</v>
      </c>
      <c r="D1129">
        <v>28430167</v>
      </c>
      <c r="E1129">
        <v>1</v>
      </c>
      <c r="F1129">
        <v>1</v>
      </c>
      <c r="G1129">
        <v>1</v>
      </c>
      <c r="H1129">
        <v>1</v>
      </c>
      <c r="I1129" t="s">
        <v>419</v>
      </c>
      <c r="J1129" t="s">
        <v>719</v>
      </c>
      <c r="K1129" t="s">
        <v>420</v>
      </c>
      <c r="L1129">
        <v>1191</v>
      </c>
      <c r="N1129">
        <v>1013</v>
      </c>
      <c r="O1129" t="s">
        <v>360</v>
      </c>
      <c r="P1129" t="s">
        <v>360</v>
      </c>
      <c r="Q1129">
        <v>1</v>
      </c>
      <c r="W1129">
        <v>0</v>
      </c>
      <c r="X1129">
        <v>910540113</v>
      </c>
      <c r="Y1129">
        <v>45.029399999999995</v>
      </c>
      <c r="AA1129">
        <v>0</v>
      </c>
      <c r="AB1129">
        <v>0</v>
      </c>
      <c r="AC1129">
        <v>0</v>
      </c>
      <c r="AD1129">
        <v>166.67</v>
      </c>
      <c r="AE1129">
        <v>0</v>
      </c>
      <c r="AF1129">
        <v>0</v>
      </c>
      <c r="AG1129">
        <v>0</v>
      </c>
      <c r="AH1129">
        <v>8.98</v>
      </c>
      <c r="AI1129">
        <v>1</v>
      </c>
      <c r="AJ1129">
        <v>1</v>
      </c>
      <c r="AK1129">
        <v>1</v>
      </c>
      <c r="AL1129">
        <v>18.559999999999999</v>
      </c>
      <c r="AN1129">
        <v>0</v>
      </c>
      <c r="AO1129">
        <v>1</v>
      </c>
      <c r="AP1129">
        <v>1</v>
      </c>
      <c r="AQ1129">
        <v>0</v>
      </c>
      <c r="AR1129">
        <v>0</v>
      </c>
      <c r="AS1129" t="s">
        <v>719</v>
      </c>
      <c r="AT1129">
        <v>32.630000000000003</v>
      </c>
      <c r="AU1129" t="s">
        <v>141</v>
      </c>
      <c r="AV1129">
        <v>1</v>
      </c>
      <c r="AW1129">
        <v>2</v>
      </c>
      <c r="AX1129">
        <v>28927530</v>
      </c>
      <c r="AY1129">
        <v>1</v>
      </c>
      <c r="AZ1129">
        <v>0</v>
      </c>
      <c r="BA1129">
        <v>1159</v>
      </c>
      <c r="BB1129">
        <v>0</v>
      </c>
      <c r="BC1129">
        <v>0</v>
      </c>
      <c r="BD1129">
        <v>0</v>
      </c>
      <c r="BE1129">
        <v>0</v>
      </c>
      <c r="BF1129">
        <v>0</v>
      </c>
      <c r="BG1129">
        <v>0</v>
      </c>
      <c r="BH1129">
        <v>0</v>
      </c>
      <c r="BI1129">
        <v>0</v>
      </c>
      <c r="BJ1129">
        <v>0</v>
      </c>
      <c r="BK1129">
        <v>0</v>
      </c>
      <c r="BL1129">
        <v>0</v>
      </c>
      <c r="BM1129">
        <v>0</v>
      </c>
      <c r="BN1129">
        <v>0</v>
      </c>
      <c r="BO1129">
        <v>0</v>
      </c>
      <c r="BP1129">
        <v>0</v>
      </c>
      <c r="BQ1129">
        <v>0</v>
      </c>
      <c r="BR1129">
        <v>0</v>
      </c>
      <c r="BS1129">
        <v>0</v>
      </c>
      <c r="BT1129">
        <v>0</v>
      </c>
      <c r="BU1129">
        <v>0</v>
      </c>
      <c r="BV1129">
        <v>0</v>
      </c>
      <c r="BW1129">
        <v>0</v>
      </c>
      <c r="CX1129">
        <f>Y1129*Source!I243</f>
        <v>7.654998</v>
      </c>
      <c r="CY1129">
        <f>AD1129</f>
        <v>166.67</v>
      </c>
      <c r="CZ1129">
        <f>AH1129</f>
        <v>8.98</v>
      </c>
      <c r="DA1129">
        <f>AL1129</f>
        <v>18.559999999999999</v>
      </c>
      <c r="DB1129">
        <v>0</v>
      </c>
    </row>
    <row r="1130" spans="1:106" x14ac:dyDescent="0.2">
      <c r="A1130">
        <f>ROW(Source!A243)</f>
        <v>243</v>
      </c>
      <c r="B1130">
        <v>28925308</v>
      </c>
      <c r="C1130">
        <v>28927517</v>
      </c>
      <c r="D1130">
        <v>28419515</v>
      </c>
      <c r="E1130">
        <v>1</v>
      </c>
      <c r="F1130">
        <v>1</v>
      </c>
      <c r="G1130">
        <v>1</v>
      </c>
      <c r="H1130">
        <v>1</v>
      </c>
      <c r="I1130" t="s">
        <v>361</v>
      </c>
      <c r="J1130" t="s">
        <v>719</v>
      </c>
      <c r="K1130" t="s">
        <v>362</v>
      </c>
      <c r="L1130">
        <v>1191</v>
      </c>
      <c r="N1130">
        <v>1013</v>
      </c>
      <c r="O1130" t="s">
        <v>360</v>
      </c>
      <c r="P1130" t="s">
        <v>360</v>
      </c>
      <c r="Q1130">
        <v>1</v>
      </c>
      <c r="W1130">
        <v>0</v>
      </c>
      <c r="X1130">
        <v>-383101862</v>
      </c>
      <c r="Y1130">
        <v>40.49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1</v>
      </c>
      <c r="AJ1130">
        <v>1</v>
      </c>
      <c r="AK1130">
        <v>18.559999999999999</v>
      </c>
      <c r="AL1130">
        <v>1</v>
      </c>
      <c r="AN1130">
        <v>0</v>
      </c>
      <c r="AO1130">
        <v>1</v>
      </c>
      <c r="AP1130">
        <v>0</v>
      </c>
      <c r="AQ1130">
        <v>0</v>
      </c>
      <c r="AR1130">
        <v>0</v>
      </c>
      <c r="AS1130" t="s">
        <v>719</v>
      </c>
      <c r="AT1130">
        <v>40.49</v>
      </c>
      <c r="AU1130" t="s">
        <v>719</v>
      </c>
      <c r="AV1130">
        <v>2</v>
      </c>
      <c r="AW1130">
        <v>2</v>
      </c>
      <c r="AX1130">
        <v>28927531</v>
      </c>
      <c r="AY1130">
        <v>1</v>
      </c>
      <c r="AZ1130">
        <v>2048</v>
      </c>
      <c r="BA1130">
        <v>1160</v>
      </c>
      <c r="BB1130">
        <v>0</v>
      </c>
      <c r="BC1130">
        <v>0</v>
      </c>
      <c r="BD1130">
        <v>0</v>
      </c>
      <c r="BE1130">
        <v>0</v>
      </c>
      <c r="BF1130">
        <v>0</v>
      </c>
      <c r="BG1130">
        <v>0</v>
      </c>
      <c r="BH1130">
        <v>0</v>
      </c>
      <c r="BI1130">
        <v>0</v>
      </c>
      <c r="BJ1130">
        <v>0</v>
      </c>
      <c r="BK1130">
        <v>0</v>
      </c>
      <c r="BL1130">
        <v>0</v>
      </c>
      <c r="BM1130">
        <v>0</v>
      </c>
      <c r="BN1130">
        <v>0</v>
      </c>
      <c r="BO1130">
        <v>0</v>
      </c>
      <c r="BP1130">
        <v>0</v>
      </c>
      <c r="BQ1130">
        <v>0</v>
      </c>
      <c r="BR1130">
        <v>0</v>
      </c>
      <c r="BS1130">
        <v>0</v>
      </c>
      <c r="BT1130">
        <v>0</v>
      </c>
      <c r="BU1130">
        <v>0</v>
      </c>
      <c r="BV1130">
        <v>0</v>
      </c>
      <c r="BW1130">
        <v>0</v>
      </c>
      <c r="CX1130">
        <f>Y1130*Source!I243</f>
        <v>6.8833000000000011</v>
      </c>
      <c r="CY1130">
        <f>AD1130</f>
        <v>0</v>
      </c>
      <c r="CZ1130">
        <f>AH1130</f>
        <v>0</v>
      </c>
      <c r="DA1130">
        <f>AL1130</f>
        <v>1</v>
      </c>
      <c r="DB1130">
        <v>0</v>
      </c>
    </row>
    <row r="1131" spans="1:106" x14ac:dyDescent="0.2">
      <c r="A1131">
        <f>ROW(Source!A243)</f>
        <v>243</v>
      </c>
      <c r="B1131">
        <v>28925308</v>
      </c>
      <c r="C1131">
        <v>28927517</v>
      </c>
      <c r="D1131">
        <v>28336884</v>
      </c>
      <c r="E1131">
        <v>1</v>
      </c>
      <c r="F1131">
        <v>1</v>
      </c>
      <c r="G1131">
        <v>1</v>
      </c>
      <c r="H1131">
        <v>2</v>
      </c>
      <c r="I1131" t="s">
        <v>375</v>
      </c>
      <c r="J1131" t="s">
        <v>376</v>
      </c>
      <c r="K1131" t="s">
        <v>377</v>
      </c>
      <c r="L1131">
        <v>1368</v>
      </c>
      <c r="N1131">
        <v>1011</v>
      </c>
      <c r="O1131" t="s">
        <v>366</v>
      </c>
      <c r="P1131" t="s">
        <v>366</v>
      </c>
      <c r="Q1131">
        <v>1</v>
      </c>
      <c r="W1131">
        <v>0</v>
      </c>
      <c r="X1131">
        <v>-1700234874</v>
      </c>
      <c r="Y1131">
        <v>0.495</v>
      </c>
      <c r="AA1131">
        <v>0</v>
      </c>
      <c r="AB1131">
        <v>721.72</v>
      </c>
      <c r="AC1131">
        <v>163.69999999999999</v>
      </c>
      <c r="AD1131">
        <v>0</v>
      </c>
      <c r="AE1131">
        <v>0</v>
      </c>
      <c r="AF1131">
        <v>93.73</v>
      </c>
      <c r="AG1131">
        <v>8.82</v>
      </c>
      <c r="AH1131">
        <v>0</v>
      </c>
      <c r="AI1131">
        <v>1</v>
      </c>
      <c r="AJ1131">
        <v>7.7</v>
      </c>
      <c r="AK1131">
        <v>18.559999999999999</v>
      </c>
      <c r="AL1131">
        <v>1</v>
      </c>
      <c r="AN1131">
        <v>0</v>
      </c>
      <c r="AO1131">
        <v>1</v>
      </c>
      <c r="AP1131">
        <v>1</v>
      </c>
      <c r="AQ1131">
        <v>0</v>
      </c>
      <c r="AR1131">
        <v>0</v>
      </c>
      <c r="AS1131" t="s">
        <v>719</v>
      </c>
      <c r="AT1131">
        <v>0.33</v>
      </c>
      <c r="AU1131" t="s">
        <v>140</v>
      </c>
      <c r="AV1131">
        <v>0</v>
      </c>
      <c r="AW1131">
        <v>2</v>
      </c>
      <c r="AX1131">
        <v>28927532</v>
      </c>
      <c r="AY1131">
        <v>1</v>
      </c>
      <c r="AZ1131">
        <v>0</v>
      </c>
      <c r="BA1131">
        <v>1161</v>
      </c>
      <c r="BB1131">
        <v>0</v>
      </c>
      <c r="BC1131">
        <v>0</v>
      </c>
      <c r="BD1131">
        <v>0</v>
      </c>
      <c r="BE1131">
        <v>0</v>
      </c>
      <c r="BF1131">
        <v>0</v>
      </c>
      <c r="BG1131">
        <v>0</v>
      </c>
      <c r="BH1131">
        <v>0</v>
      </c>
      <c r="BI1131">
        <v>0</v>
      </c>
      <c r="BJ1131">
        <v>0</v>
      </c>
      <c r="BK1131">
        <v>0</v>
      </c>
      <c r="BL1131">
        <v>0</v>
      </c>
      <c r="BM1131">
        <v>0</v>
      </c>
      <c r="BN1131">
        <v>0</v>
      </c>
      <c r="BO1131">
        <v>0</v>
      </c>
      <c r="BP1131">
        <v>0</v>
      </c>
      <c r="BQ1131">
        <v>0</v>
      </c>
      <c r="BR1131">
        <v>0</v>
      </c>
      <c r="BS1131">
        <v>0</v>
      </c>
      <c r="BT1131">
        <v>0</v>
      </c>
      <c r="BU1131">
        <v>0</v>
      </c>
      <c r="BV1131">
        <v>0</v>
      </c>
      <c r="BW1131">
        <v>0</v>
      </c>
      <c r="CX1131">
        <f>Y1131*Source!I243</f>
        <v>8.4150000000000003E-2</v>
      </c>
      <c r="CY1131">
        <f t="shared" ref="CY1131:CY1136" si="249">AB1131</f>
        <v>721.72</v>
      </c>
      <c r="CZ1131">
        <f t="shared" ref="CZ1131:CZ1136" si="250">AF1131</f>
        <v>93.73</v>
      </c>
      <c r="DA1131">
        <f t="shared" ref="DA1131:DA1136" si="251">AJ1131</f>
        <v>7.7</v>
      </c>
      <c r="DB1131">
        <v>0</v>
      </c>
    </row>
    <row r="1132" spans="1:106" x14ac:dyDescent="0.2">
      <c r="A1132">
        <f>ROW(Source!A243)</f>
        <v>243</v>
      </c>
      <c r="B1132">
        <v>28925308</v>
      </c>
      <c r="C1132">
        <v>28927517</v>
      </c>
      <c r="D1132">
        <v>28337084</v>
      </c>
      <c r="E1132">
        <v>1</v>
      </c>
      <c r="F1132">
        <v>1</v>
      </c>
      <c r="G1132">
        <v>1</v>
      </c>
      <c r="H1132">
        <v>2</v>
      </c>
      <c r="I1132" t="s">
        <v>381</v>
      </c>
      <c r="J1132" t="s">
        <v>382</v>
      </c>
      <c r="K1132" t="s">
        <v>383</v>
      </c>
      <c r="L1132">
        <v>1368</v>
      </c>
      <c r="N1132">
        <v>1011</v>
      </c>
      <c r="O1132" t="s">
        <v>366</v>
      </c>
      <c r="P1132" t="s">
        <v>366</v>
      </c>
      <c r="Q1132">
        <v>1</v>
      </c>
      <c r="W1132">
        <v>0</v>
      </c>
      <c r="X1132">
        <v>-566827484</v>
      </c>
      <c r="Y1132">
        <v>4.3499999999999996</v>
      </c>
      <c r="AA1132">
        <v>0</v>
      </c>
      <c r="AB1132">
        <v>31.65</v>
      </c>
      <c r="AC1132">
        <v>0</v>
      </c>
      <c r="AD1132">
        <v>0</v>
      </c>
      <c r="AE1132">
        <v>0</v>
      </c>
      <c r="AF1132">
        <v>4.1100000000000003</v>
      </c>
      <c r="AG1132">
        <v>0</v>
      </c>
      <c r="AH1132">
        <v>0</v>
      </c>
      <c r="AI1132">
        <v>1</v>
      </c>
      <c r="AJ1132">
        <v>7.7</v>
      </c>
      <c r="AK1132">
        <v>18.559999999999999</v>
      </c>
      <c r="AL1132">
        <v>1</v>
      </c>
      <c r="AN1132">
        <v>0</v>
      </c>
      <c r="AO1132">
        <v>1</v>
      </c>
      <c r="AP1132">
        <v>1</v>
      </c>
      <c r="AQ1132">
        <v>0</v>
      </c>
      <c r="AR1132">
        <v>0</v>
      </c>
      <c r="AS1132" t="s">
        <v>719</v>
      </c>
      <c r="AT1132">
        <v>2.9</v>
      </c>
      <c r="AU1132" t="s">
        <v>140</v>
      </c>
      <c r="AV1132">
        <v>0</v>
      </c>
      <c r="AW1132">
        <v>2</v>
      </c>
      <c r="AX1132">
        <v>28927533</v>
      </c>
      <c r="AY1132">
        <v>1</v>
      </c>
      <c r="AZ1132">
        <v>0</v>
      </c>
      <c r="BA1132">
        <v>1162</v>
      </c>
      <c r="BB1132">
        <v>0</v>
      </c>
      <c r="BC1132">
        <v>0</v>
      </c>
      <c r="BD1132">
        <v>0</v>
      </c>
      <c r="BE1132">
        <v>0</v>
      </c>
      <c r="BF1132">
        <v>0</v>
      </c>
      <c r="BG1132">
        <v>0</v>
      </c>
      <c r="BH1132">
        <v>0</v>
      </c>
      <c r="BI1132">
        <v>0</v>
      </c>
      <c r="BJ1132">
        <v>0</v>
      </c>
      <c r="BK1132">
        <v>0</v>
      </c>
      <c r="BL1132">
        <v>0</v>
      </c>
      <c r="BM1132">
        <v>0</v>
      </c>
      <c r="BN1132">
        <v>0</v>
      </c>
      <c r="BO1132">
        <v>0</v>
      </c>
      <c r="BP1132">
        <v>0</v>
      </c>
      <c r="BQ1132">
        <v>0</v>
      </c>
      <c r="BR1132">
        <v>0</v>
      </c>
      <c r="BS1132">
        <v>0</v>
      </c>
      <c r="BT1132">
        <v>0</v>
      </c>
      <c r="BU1132">
        <v>0</v>
      </c>
      <c r="BV1132">
        <v>0</v>
      </c>
      <c r="BW1132">
        <v>0</v>
      </c>
      <c r="CX1132">
        <f>Y1132*Source!I243</f>
        <v>0.73950000000000005</v>
      </c>
      <c r="CY1132">
        <f t="shared" si="249"/>
        <v>31.65</v>
      </c>
      <c r="CZ1132">
        <f t="shared" si="250"/>
        <v>4.1100000000000003</v>
      </c>
      <c r="DA1132">
        <f t="shared" si="251"/>
        <v>7.7</v>
      </c>
      <c r="DB1132">
        <v>0</v>
      </c>
    </row>
    <row r="1133" spans="1:106" x14ac:dyDescent="0.2">
      <c r="A1133">
        <f>ROW(Source!A243)</f>
        <v>243</v>
      </c>
      <c r="B1133">
        <v>28925308</v>
      </c>
      <c r="C1133">
        <v>28927517</v>
      </c>
      <c r="D1133">
        <v>28337112</v>
      </c>
      <c r="E1133">
        <v>1</v>
      </c>
      <c r="F1133">
        <v>1</v>
      </c>
      <c r="G1133">
        <v>1</v>
      </c>
      <c r="H1133">
        <v>2</v>
      </c>
      <c r="I1133" t="s">
        <v>421</v>
      </c>
      <c r="J1133" t="s">
        <v>422</v>
      </c>
      <c r="K1133" t="s">
        <v>423</v>
      </c>
      <c r="L1133">
        <v>1368</v>
      </c>
      <c r="N1133">
        <v>1011</v>
      </c>
      <c r="O1133" t="s">
        <v>366</v>
      </c>
      <c r="P1133" t="s">
        <v>366</v>
      </c>
      <c r="Q1133">
        <v>1</v>
      </c>
      <c r="W1133">
        <v>0</v>
      </c>
      <c r="X1133">
        <v>1648813313</v>
      </c>
      <c r="Y1133">
        <v>29.055</v>
      </c>
      <c r="AA1133">
        <v>0</v>
      </c>
      <c r="AB1133">
        <v>98.48</v>
      </c>
      <c r="AC1133">
        <v>122.12</v>
      </c>
      <c r="AD1133">
        <v>0</v>
      </c>
      <c r="AE1133">
        <v>0</v>
      </c>
      <c r="AF1133">
        <v>12.79</v>
      </c>
      <c r="AG1133">
        <v>6.58</v>
      </c>
      <c r="AH1133">
        <v>0</v>
      </c>
      <c r="AI1133">
        <v>1</v>
      </c>
      <c r="AJ1133">
        <v>7.7</v>
      </c>
      <c r="AK1133">
        <v>18.559999999999999</v>
      </c>
      <c r="AL1133">
        <v>1</v>
      </c>
      <c r="AN1133">
        <v>0</v>
      </c>
      <c r="AO1133">
        <v>1</v>
      </c>
      <c r="AP1133">
        <v>1</v>
      </c>
      <c r="AQ1133">
        <v>0</v>
      </c>
      <c r="AR1133">
        <v>0</v>
      </c>
      <c r="AS1133" t="s">
        <v>719</v>
      </c>
      <c r="AT1133">
        <v>19.37</v>
      </c>
      <c r="AU1133" t="s">
        <v>140</v>
      </c>
      <c r="AV1133">
        <v>0</v>
      </c>
      <c r="AW1133">
        <v>2</v>
      </c>
      <c r="AX1133">
        <v>28927534</v>
      </c>
      <c r="AY1133">
        <v>1</v>
      </c>
      <c r="AZ1133">
        <v>0</v>
      </c>
      <c r="BA1133">
        <v>1163</v>
      </c>
      <c r="BB1133">
        <v>0</v>
      </c>
      <c r="BC1133">
        <v>0</v>
      </c>
      <c r="BD1133">
        <v>0</v>
      </c>
      <c r="BE1133">
        <v>0</v>
      </c>
      <c r="BF1133">
        <v>0</v>
      </c>
      <c r="BG1133">
        <v>0</v>
      </c>
      <c r="BH1133">
        <v>0</v>
      </c>
      <c r="BI1133">
        <v>0</v>
      </c>
      <c r="BJ1133">
        <v>0</v>
      </c>
      <c r="BK1133">
        <v>0</v>
      </c>
      <c r="BL1133">
        <v>0</v>
      </c>
      <c r="BM1133">
        <v>0</v>
      </c>
      <c r="BN1133">
        <v>0</v>
      </c>
      <c r="BO1133">
        <v>0</v>
      </c>
      <c r="BP1133">
        <v>0</v>
      </c>
      <c r="BQ1133">
        <v>0</v>
      </c>
      <c r="BR1133">
        <v>0</v>
      </c>
      <c r="BS1133">
        <v>0</v>
      </c>
      <c r="BT1133">
        <v>0</v>
      </c>
      <c r="BU1133">
        <v>0</v>
      </c>
      <c r="BV1133">
        <v>0</v>
      </c>
      <c r="BW1133">
        <v>0</v>
      </c>
      <c r="CX1133">
        <f>Y1133*Source!I243</f>
        <v>4.9393500000000001</v>
      </c>
      <c r="CY1133">
        <f t="shared" si="249"/>
        <v>98.48</v>
      </c>
      <c r="CZ1133">
        <f t="shared" si="250"/>
        <v>12.79</v>
      </c>
      <c r="DA1133">
        <f t="shared" si="251"/>
        <v>7.7</v>
      </c>
      <c r="DB1133">
        <v>0</v>
      </c>
    </row>
    <row r="1134" spans="1:106" x14ac:dyDescent="0.2">
      <c r="A1134">
        <f>ROW(Source!A243)</f>
        <v>243</v>
      </c>
      <c r="B1134">
        <v>28925308</v>
      </c>
      <c r="C1134">
        <v>28927517</v>
      </c>
      <c r="D1134">
        <v>28337842</v>
      </c>
      <c r="E1134">
        <v>1</v>
      </c>
      <c r="F1134">
        <v>1</v>
      </c>
      <c r="G1134">
        <v>1</v>
      </c>
      <c r="H1134">
        <v>2</v>
      </c>
      <c r="I1134" t="s">
        <v>384</v>
      </c>
      <c r="J1134" t="s">
        <v>385</v>
      </c>
      <c r="K1134" t="s">
        <v>386</v>
      </c>
      <c r="L1134">
        <v>1368</v>
      </c>
      <c r="N1134">
        <v>1011</v>
      </c>
      <c r="O1134" t="s">
        <v>366</v>
      </c>
      <c r="P1134" t="s">
        <v>366</v>
      </c>
      <c r="Q1134">
        <v>1</v>
      </c>
      <c r="W1134">
        <v>0</v>
      </c>
      <c r="X1134">
        <v>1820267133</v>
      </c>
      <c r="Y1134">
        <v>2.13</v>
      </c>
      <c r="AA1134">
        <v>0</v>
      </c>
      <c r="AB1134">
        <v>789.1</v>
      </c>
      <c r="AC1134">
        <v>219.75</v>
      </c>
      <c r="AD1134">
        <v>0</v>
      </c>
      <c r="AE1134">
        <v>0</v>
      </c>
      <c r="AF1134">
        <v>102.48</v>
      </c>
      <c r="AG1134">
        <v>11.84</v>
      </c>
      <c r="AH1134">
        <v>0</v>
      </c>
      <c r="AI1134">
        <v>1</v>
      </c>
      <c r="AJ1134">
        <v>7.7</v>
      </c>
      <c r="AK1134">
        <v>18.559999999999999</v>
      </c>
      <c r="AL1134">
        <v>1</v>
      </c>
      <c r="AN1134">
        <v>0</v>
      </c>
      <c r="AO1134">
        <v>1</v>
      </c>
      <c r="AP1134">
        <v>1</v>
      </c>
      <c r="AQ1134">
        <v>0</v>
      </c>
      <c r="AR1134">
        <v>0</v>
      </c>
      <c r="AS1134" t="s">
        <v>719</v>
      </c>
      <c r="AT1134">
        <v>1.42</v>
      </c>
      <c r="AU1134" t="s">
        <v>140</v>
      </c>
      <c r="AV1134">
        <v>0</v>
      </c>
      <c r="AW1134">
        <v>2</v>
      </c>
      <c r="AX1134">
        <v>28927535</v>
      </c>
      <c r="AY1134">
        <v>1</v>
      </c>
      <c r="AZ1134">
        <v>0</v>
      </c>
      <c r="BA1134">
        <v>1164</v>
      </c>
      <c r="BB1134">
        <v>0</v>
      </c>
      <c r="BC1134">
        <v>0</v>
      </c>
      <c r="BD1134">
        <v>0</v>
      </c>
      <c r="BE1134">
        <v>0</v>
      </c>
      <c r="BF1134">
        <v>0</v>
      </c>
      <c r="BG1134">
        <v>0</v>
      </c>
      <c r="BH1134">
        <v>0</v>
      </c>
      <c r="BI1134">
        <v>0</v>
      </c>
      <c r="BJ1134">
        <v>0</v>
      </c>
      <c r="BK1134">
        <v>0</v>
      </c>
      <c r="BL1134">
        <v>0</v>
      </c>
      <c r="BM1134">
        <v>0</v>
      </c>
      <c r="BN1134">
        <v>0</v>
      </c>
      <c r="BO1134">
        <v>0</v>
      </c>
      <c r="BP1134">
        <v>0</v>
      </c>
      <c r="BQ1134">
        <v>0</v>
      </c>
      <c r="BR1134">
        <v>0</v>
      </c>
      <c r="BS1134">
        <v>0</v>
      </c>
      <c r="BT1134">
        <v>0</v>
      </c>
      <c r="BU1134">
        <v>0</v>
      </c>
      <c r="BV1134">
        <v>0</v>
      </c>
      <c r="BW1134">
        <v>0</v>
      </c>
      <c r="CX1134">
        <f>Y1134*Source!I243</f>
        <v>0.36210000000000003</v>
      </c>
      <c r="CY1134">
        <f t="shared" si="249"/>
        <v>789.1</v>
      </c>
      <c r="CZ1134">
        <f t="shared" si="250"/>
        <v>102.48</v>
      </c>
      <c r="DA1134">
        <f t="shared" si="251"/>
        <v>7.7</v>
      </c>
      <c r="DB1134">
        <v>0</v>
      </c>
    </row>
    <row r="1135" spans="1:106" x14ac:dyDescent="0.2">
      <c r="A1135">
        <f>ROW(Source!A243)</f>
        <v>243</v>
      </c>
      <c r="B1135">
        <v>28925308</v>
      </c>
      <c r="C1135">
        <v>28927517</v>
      </c>
      <c r="D1135">
        <v>28338136</v>
      </c>
      <c r="E1135">
        <v>1</v>
      </c>
      <c r="F1135">
        <v>1</v>
      </c>
      <c r="G1135">
        <v>1</v>
      </c>
      <c r="H1135">
        <v>2</v>
      </c>
      <c r="I1135" t="s">
        <v>401</v>
      </c>
      <c r="J1135" t="s">
        <v>402</v>
      </c>
      <c r="K1135" t="s">
        <v>403</v>
      </c>
      <c r="L1135">
        <v>1368</v>
      </c>
      <c r="N1135">
        <v>1011</v>
      </c>
      <c r="O1135" t="s">
        <v>366</v>
      </c>
      <c r="P1135" t="s">
        <v>366</v>
      </c>
      <c r="Q1135">
        <v>1</v>
      </c>
      <c r="W1135">
        <v>0</v>
      </c>
      <c r="X1135">
        <v>-1277097320</v>
      </c>
      <c r="Y1135">
        <v>2.7</v>
      </c>
      <c r="AA1135">
        <v>0</v>
      </c>
      <c r="AB1135">
        <v>66.84</v>
      </c>
      <c r="AC1135">
        <v>0</v>
      </c>
      <c r="AD1135">
        <v>0</v>
      </c>
      <c r="AE1135">
        <v>0</v>
      </c>
      <c r="AF1135">
        <v>8.68</v>
      </c>
      <c r="AG1135">
        <v>0</v>
      </c>
      <c r="AH1135">
        <v>0</v>
      </c>
      <c r="AI1135">
        <v>1</v>
      </c>
      <c r="AJ1135">
        <v>7.7</v>
      </c>
      <c r="AK1135">
        <v>18.559999999999999</v>
      </c>
      <c r="AL1135">
        <v>1</v>
      </c>
      <c r="AN1135">
        <v>0</v>
      </c>
      <c r="AO1135">
        <v>1</v>
      </c>
      <c r="AP1135">
        <v>1</v>
      </c>
      <c r="AQ1135">
        <v>0</v>
      </c>
      <c r="AR1135">
        <v>0</v>
      </c>
      <c r="AS1135" t="s">
        <v>719</v>
      </c>
      <c r="AT1135">
        <v>1.8</v>
      </c>
      <c r="AU1135" t="s">
        <v>140</v>
      </c>
      <c r="AV1135">
        <v>0</v>
      </c>
      <c r="AW1135">
        <v>2</v>
      </c>
      <c r="AX1135">
        <v>28927536</v>
      </c>
      <c r="AY1135">
        <v>1</v>
      </c>
      <c r="AZ1135">
        <v>0</v>
      </c>
      <c r="BA1135">
        <v>1165</v>
      </c>
      <c r="BB1135">
        <v>0</v>
      </c>
      <c r="BC1135">
        <v>0</v>
      </c>
      <c r="BD1135">
        <v>0</v>
      </c>
      <c r="BE1135">
        <v>0</v>
      </c>
      <c r="BF1135">
        <v>0</v>
      </c>
      <c r="BG1135">
        <v>0</v>
      </c>
      <c r="BH1135">
        <v>0</v>
      </c>
      <c r="BI1135">
        <v>0</v>
      </c>
      <c r="BJ1135">
        <v>0</v>
      </c>
      <c r="BK1135">
        <v>0</v>
      </c>
      <c r="BL1135">
        <v>0</v>
      </c>
      <c r="BM1135">
        <v>0</v>
      </c>
      <c r="BN1135">
        <v>0</v>
      </c>
      <c r="BO1135">
        <v>0</v>
      </c>
      <c r="BP1135">
        <v>0</v>
      </c>
      <c r="BQ1135">
        <v>0</v>
      </c>
      <c r="BR1135">
        <v>0</v>
      </c>
      <c r="BS1135">
        <v>0</v>
      </c>
      <c r="BT1135">
        <v>0</v>
      </c>
      <c r="BU1135">
        <v>0</v>
      </c>
      <c r="BV1135">
        <v>0</v>
      </c>
      <c r="BW1135">
        <v>0</v>
      </c>
      <c r="CX1135">
        <f>Y1135*Source!I243</f>
        <v>0.45900000000000007</v>
      </c>
      <c r="CY1135">
        <f t="shared" si="249"/>
        <v>66.84</v>
      </c>
      <c r="CZ1135">
        <f t="shared" si="250"/>
        <v>8.68</v>
      </c>
      <c r="DA1135">
        <f t="shared" si="251"/>
        <v>7.7</v>
      </c>
      <c r="DB1135">
        <v>0</v>
      </c>
    </row>
    <row r="1136" spans="1:106" x14ac:dyDescent="0.2">
      <c r="A1136">
        <f>ROW(Source!A243)</f>
        <v>243</v>
      </c>
      <c r="B1136">
        <v>28925308</v>
      </c>
      <c r="C1136">
        <v>28927517</v>
      </c>
      <c r="D1136">
        <v>28338156</v>
      </c>
      <c r="E1136">
        <v>1</v>
      </c>
      <c r="F1136">
        <v>1</v>
      </c>
      <c r="G1136">
        <v>1</v>
      </c>
      <c r="H1136">
        <v>2</v>
      </c>
      <c r="I1136" t="s">
        <v>367</v>
      </c>
      <c r="J1136" t="s">
        <v>368</v>
      </c>
      <c r="K1136" t="s">
        <v>369</v>
      </c>
      <c r="L1136">
        <v>1368</v>
      </c>
      <c r="N1136">
        <v>1011</v>
      </c>
      <c r="O1136" t="s">
        <v>366</v>
      </c>
      <c r="P1136" t="s">
        <v>366</v>
      </c>
      <c r="Q1136">
        <v>1</v>
      </c>
      <c r="W1136">
        <v>0</v>
      </c>
      <c r="X1136">
        <v>-2047589592</v>
      </c>
      <c r="Y1136">
        <v>29.055</v>
      </c>
      <c r="AA1136">
        <v>0</v>
      </c>
      <c r="AB1136">
        <v>1204.82</v>
      </c>
      <c r="AC1136">
        <v>188.01</v>
      </c>
      <c r="AD1136">
        <v>0</v>
      </c>
      <c r="AE1136">
        <v>0</v>
      </c>
      <c r="AF1136">
        <v>156.47</v>
      </c>
      <c r="AG1136">
        <v>10.130000000000001</v>
      </c>
      <c r="AH1136">
        <v>0</v>
      </c>
      <c r="AI1136">
        <v>1</v>
      </c>
      <c r="AJ1136">
        <v>7.7</v>
      </c>
      <c r="AK1136">
        <v>18.559999999999999</v>
      </c>
      <c r="AL1136">
        <v>1</v>
      </c>
      <c r="AN1136">
        <v>0</v>
      </c>
      <c r="AO1136">
        <v>1</v>
      </c>
      <c r="AP1136">
        <v>1</v>
      </c>
      <c r="AQ1136">
        <v>0</v>
      </c>
      <c r="AR1136">
        <v>0</v>
      </c>
      <c r="AS1136" t="s">
        <v>719</v>
      </c>
      <c r="AT1136">
        <v>19.37</v>
      </c>
      <c r="AU1136" t="s">
        <v>140</v>
      </c>
      <c r="AV1136">
        <v>0</v>
      </c>
      <c r="AW1136">
        <v>2</v>
      </c>
      <c r="AX1136">
        <v>28927537</v>
      </c>
      <c r="AY1136">
        <v>1</v>
      </c>
      <c r="AZ1136">
        <v>0</v>
      </c>
      <c r="BA1136">
        <v>1166</v>
      </c>
      <c r="BB1136">
        <v>0</v>
      </c>
      <c r="BC1136">
        <v>0</v>
      </c>
      <c r="BD1136">
        <v>0</v>
      </c>
      <c r="BE1136">
        <v>0</v>
      </c>
      <c r="BF1136">
        <v>0</v>
      </c>
      <c r="BG1136">
        <v>0</v>
      </c>
      <c r="BH1136">
        <v>0</v>
      </c>
      <c r="BI1136">
        <v>0</v>
      </c>
      <c r="BJ1136">
        <v>0</v>
      </c>
      <c r="BK1136">
        <v>0</v>
      </c>
      <c r="BL1136">
        <v>0</v>
      </c>
      <c r="BM1136">
        <v>0</v>
      </c>
      <c r="BN1136">
        <v>0</v>
      </c>
      <c r="BO1136">
        <v>0</v>
      </c>
      <c r="BP1136">
        <v>0</v>
      </c>
      <c r="BQ1136">
        <v>0</v>
      </c>
      <c r="BR1136">
        <v>0</v>
      </c>
      <c r="BS1136">
        <v>0</v>
      </c>
      <c r="BT1136">
        <v>0</v>
      </c>
      <c r="BU1136">
        <v>0</v>
      </c>
      <c r="BV1136">
        <v>0</v>
      </c>
      <c r="BW1136">
        <v>0</v>
      </c>
      <c r="CX1136">
        <f>Y1136*Source!I243</f>
        <v>4.9393500000000001</v>
      </c>
      <c r="CY1136">
        <f t="shared" si="249"/>
        <v>1204.82</v>
      </c>
      <c r="CZ1136">
        <f t="shared" si="250"/>
        <v>156.47</v>
      </c>
      <c r="DA1136">
        <f t="shared" si="251"/>
        <v>7.7</v>
      </c>
      <c r="DB1136">
        <v>0</v>
      </c>
    </row>
    <row r="1137" spans="1:106" x14ac:dyDescent="0.2">
      <c r="A1137">
        <f>ROW(Source!A243)</f>
        <v>243</v>
      </c>
      <c r="B1137">
        <v>28925308</v>
      </c>
      <c r="C1137">
        <v>28927517</v>
      </c>
      <c r="D1137">
        <v>28253181</v>
      </c>
      <c r="E1137">
        <v>1</v>
      </c>
      <c r="F1137">
        <v>1</v>
      </c>
      <c r="G1137">
        <v>1</v>
      </c>
      <c r="H1137">
        <v>3</v>
      </c>
      <c r="I1137" t="s">
        <v>404</v>
      </c>
      <c r="J1137" t="s">
        <v>405</v>
      </c>
      <c r="K1137" t="s">
        <v>406</v>
      </c>
      <c r="L1137">
        <v>1339</v>
      </c>
      <c r="N1137">
        <v>1007</v>
      </c>
      <c r="O1137" t="s">
        <v>742</v>
      </c>
      <c r="P1137" t="s">
        <v>742</v>
      </c>
      <c r="Q1137">
        <v>1</v>
      </c>
      <c r="W1137">
        <v>0</v>
      </c>
      <c r="X1137">
        <v>82350058</v>
      </c>
      <c r="Y1137">
        <v>0.4</v>
      </c>
      <c r="AA1137">
        <v>12.71</v>
      </c>
      <c r="AB1137">
        <v>0</v>
      </c>
      <c r="AC1137">
        <v>0</v>
      </c>
      <c r="AD1137">
        <v>0</v>
      </c>
      <c r="AE1137">
        <v>2.44</v>
      </c>
      <c r="AF1137">
        <v>0</v>
      </c>
      <c r="AG1137">
        <v>0</v>
      </c>
      <c r="AH1137">
        <v>0</v>
      </c>
      <c r="AI1137">
        <v>5.21</v>
      </c>
      <c r="AJ1137">
        <v>1</v>
      </c>
      <c r="AK1137">
        <v>1</v>
      </c>
      <c r="AL1137">
        <v>1</v>
      </c>
      <c r="AN1137">
        <v>0</v>
      </c>
      <c r="AO1137">
        <v>1</v>
      </c>
      <c r="AP1137">
        <v>0</v>
      </c>
      <c r="AQ1137">
        <v>0</v>
      </c>
      <c r="AR1137">
        <v>0</v>
      </c>
      <c r="AS1137" t="s">
        <v>719</v>
      </c>
      <c r="AT1137">
        <v>0.4</v>
      </c>
      <c r="AU1137" t="s">
        <v>719</v>
      </c>
      <c r="AV1137">
        <v>0</v>
      </c>
      <c r="AW1137">
        <v>2</v>
      </c>
      <c r="AX1137">
        <v>28927538</v>
      </c>
      <c r="AY1137">
        <v>1</v>
      </c>
      <c r="AZ1137">
        <v>0</v>
      </c>
      <c r="BA1137">
        <v>1167</v>
      </c>
      <c r="BB1137">
        <v>0</v>
      </c>
      <c r="BC1137">
        <v>0</v>
      </c>
      <c r="BD1137">
        <v>0</v>
      </c>
      <c r="BE1137">
        <v>0</v>
      </c>
      <c r="BF1137">
        <v>0</v>
      </c>
      <c r="BG1137">
        <v>0</v>
      </c>
      <c r="BH1137">
        <v>0</v>
      </c>
      <c r="BI1137">
        <v>0</v>
      </c>
      <c r="BJ1137">
        <v>0</v>
      </c>
      <c r="BK1137">
        <v>0</v>
      </c>
      <c r="BL1137">
        <v>0</v>
      </c>
      <c r="BM1137">
        <v>0</v>
      </c>
      <c r="BN1137">
        <v>0</v>
      </c>
      <c r="BO1137">
        <v>0</v>
      </c>
      <c r="BP1137">
        <v>0</v>
      </c>
      <c r="BQ1137">
        <v>0</v>
      </c>
      <c r="BR1137">
        <v>0</v>
      </c>
      <c r="BS1137">
        <v>0</v>
      </c>
      <c r="BT1137">
        <v>0</v>
      </c>
      <c r="BU1137">
        <v>0</v>
      </c>
      <c r="BV1137">
        <v>0</v>
      </c>
      <c r="BW1137">
        <v>0</v>
      </c>
      <c r="CX1137">
        <f>Y1137*Source!I243</f>
        <v>6.8000000000000005E-2</v>
      </c>
      <c r="CY1137">
        <f>AA1137</f>
        <v>12.71</v>
      </c>
      <c r="CZ1137">
        <f>AE1137</f>
        <v>2.44</v>
      </c>
      <c r="DA1137">
        <f>AI1137</f>
        <v>5.21</v>
      </c>
      <c r="DB1137">
        <v>0</v>
      </c>
    </row>
    <row r="1138" spans="1:106" x14ac:dyDescent="0.2">
      <c r="A1138">
        <f>ROW(Source!A243)</f>
        <v>243</v>
      </c>
      <c r="B1138">
        <v>28925308</v>
      </c>
      <c r="C1138">
        <v>28927517</v>
      </c>
      <c r="D1138">
        <v>28254710</v>
      </c>
      <c r="E1138">
        <v>1</v>
      </c>
      <c r="F1138">
        <v>1</v>
      </c>
      <c r="G1138">
        <v>1</v>
      </c>
      <c r="H1138">
        <v>3</v>
      </c>
      <c r="I1138" t="s">
        <v>424</v>
      </c>
      <c r="J1138" t="s">
        <v>425</v>
      </c>
      <c r="K1138" t="s">
        <v>426</v>
      </c>
      <c r="L1138">
        <v>1348</v>
      </c>
      <c r="N1138">
        <v>1009</v>
      </c>
      <c r="O1138" t="s">
        <v>61</v>
      </c>
      <c r="P1138" t="s">
        <v>61</v>
      </c>
      <c r="Q1138">
        <v>1000</v>
      </c>
      <c r="W1138">
        <v>0</v>
      </c>
      <c r="X1138">
        <v>761753570</v>
      </c>
      <c r="Y1138">
        <v>4.0000000000000002E-4</v>
      </c>
      <c r="AA1138">
        <v>55690.63</v>
      </c>
      <c r="AB1138">
        <v>0</v>
      </c>
      <c r="AC1138">
        <v>0</v>
      </c>
      <c r="AD1138">
        <v>0</v>
      </c>
      <c r="AE1138">
        <v>10689.18</v>
      </c>
      <c r="AF1138">
        <v>0</v>
      </c>
      <c r="AG1138">
        <v>0</v>
      </c>
      <c r="AH1138">
        <v>0</v>
      </c>
      <c r="AI1138">
        <v>5.21</v>
      </c>
      <c r="AJ1138">
        <v>1</v>
      </c>
      <c r="AK1138">
        <v>1</v>
      </c>
      <c r="AL1138">
        <v>1</v>
      </c>
      <c r="AN1138">
        <v>0</v>
      </c>
      <c r="AO1138">
        <v>1</v>
      </c>
      <c r="AP1138">
        <v>0</v>
      </c>
      <c r="AQ1138">
        <v>0</v>
      </c>
      <c r="AR1138">
        <v>0</v>
      </c>
      <c r="AS1138" t="s">
        <v>719</v>
      </c>
      <c r="AT1138">
        <v>4.0000000000000002E-4</v>
      </c>
      <c r="AU1138" t="s">
        <v>719</v>
      </c>
      <c r="AV1138">
        <v>0</v>
      </c>
      <c r="AW1138">
        <v>2</v>
      </c>
      <c r="AX1138">
        <v>28927539</v>
      </c>
      <c r="AY1138">
        <v>1</v>
      </c>
      <c r="AZ1138">
        <v>0</v>
      </c>
      <c r="BA1138">
        <v>1168</v>
      </c>
      <c r="BB1138">
        <v>0</v>
      </c>
      <c r="BC1138">
        <v>0</v>
      </c>
      <c r="BD1138">
        <v>0</v>
      </c>
      <c r="BE1138">
        <v>0</v>
      </c>
      <c r="BF1138">
        <v>0</v>
      </c>
      <c r="BG1138">
        <v>0</v>
      </c>
      <c r="BH1138">
        <v>0</v>
      </c>
      <c r="BI1138">
        <v>0</v>
      </c>
      <c r="BJ1138">
        <v>0</v>
      </c>
      <c r="BK1138">
        <v>0</v>
      </c>
      <c r="BL1138">
        <v>0</v>
      </c>
      <c r="BM1138">
        <v>0</v>
      </c>
      <c r="BN1138">
        <v>0</v>
      </c>
      <c r="BO1138">
        <v>0</v>
      </c>
      <c r="BP1138">
        <v>0</v>
      </c>
      <c r="BQ1138">
        <v>0</v>
      </c>
      <c r="BR1138">
        <v>0</v>
      </c>
      <c r="BS1138">
        <v>0</v>
      </c>
      <c r="BT1138">
        <v>0</v>
      </c>
      <c r="BU1138">
        <v>0</v>
      </c>
      <c r="BV1138">
        <v>0</v>
      </c>
      <c r="BW1138">
        <v>0</v>
      </c>
      <c r="CX1138">
        <f>Y1138*Source!I243</f>
        <v>6.8000000000000013E-5</v>
      </c>
      <c r="CY1138">
        <f>AA1138</f>
        <v>55690.63</v>
      </c>
      <c r="CZ1138">
        <f>AE1138</f>
        <v>10689.18</v>
      </c>
      <c r="DA1138">
        <f>AI1138</f>
        <v>5.21</v>
      </c>
      <c r="DB1138">
        <v>0</v>
      </c>
    </row>
    <row r="1139" spans="1:106" x14ac:dyDescent="0.2">
      <c r="A1139">
        <f>ROW(Source!A243)</f>
        <v>243</v>
      </c>
      <c r="B1139">
        <v>28925308</v>
      </c>
      <c r="C1139">
        <v>28927517</v>
      </c>
      <c r="D1139">
        <v>28279018</v>
      </c>
      <c r="E1139">
        <v>1</v>
      </c>
      <c r="F1139">
        <v>1</v>
      </c>
      <c r="G1139">
        <v>1</v>
      </c>
      <c r="H1139">
        <v>3</v>
      </c>
      <c r="I1139" t="s">
        <v>427</v>
      </c>
      <c r="J1139" t="s">
        <v>428</v>
      </c>
      <c r="K1139" t="s">
        <v>429</v>
      </c>
      <c r="L1139">
        <v>1348</v>
      </c>
      <c r="N1139">
        <v>1009</v>
      </c>
      <c r="O1139" t="s">
        <v>61</v>
      </c>
      <c r="P1139" t="s">
        <v>61</v>
      </c>
      <c r="Q1139">
        <v>1000</v>
      </c>
      <c r="W1139">
        <v>0</v>
      </c>
      <c r="X1139">
        <v>1738912053</v>
      </c>
      <c r="Y1139">
        <v>9.8000000000000004E-2</v>
      </c>
      <c r="AA1139">
        <v>55978.53</v>
      </c>
      <c r="AB1139">
        <v>0</v>
      </c>
      <c r="AC1139">
        <v>0</v>
      </c>
      <c r="AD1139">
        <v>0</v>
      </c>
      <c r="AE1139">
        <v>10744.44</v>
      </c>
      <c r="AF1139">
        <v>0</v>
      </c>
      <c r="AG1139">
        <v>0</v>
      </c>
      <c r="AH1139">
        <v>0</v>
      </c>
      <c r="AI1139">
        <v>5.21</v>
      </c>
      <c r="AJ1139">
        <v>1</v>
      </c>
      <c r="AK1139">
        <v>1</v>
      </c>
      <c r="AL1139">
        <v>1</v>
      </c>
      <c r="AN1139">
        <v>0</v>
      </c>
      <c r="AO1139">
        <v>1</v>
      </c>
      <c r="AP1139">
        <v>0</v>
      </c>
      <c r="AQ1139">
        <v>0</v>
      </c>
      <c r="AR1139">
        <v>0</v>
      </c>
      <c r="AS1139" t="s">
        <v>719</v>
      </c>
      <c r="AT1139">
        <v>9.8000000000000004E-2</v>
      </c>
      <c r="AU1139" t="s">
        <v>719</v>
      </c>
      <c r="AV1139">
        <v>0</v>
      </c>
      <c r="AW1139">
        <v>2</v>
      </c>
      <c r="AX1139">
        <v>28927540</v>
      </c>
      <c r="AY1139">
        <v>1</v>
      </c>
      <c r="AZ1139">
        <v>0</v>
      </c>
      <c r="BA1139">
        <v>1169</v>
      </c>
      <c r="BB1139">
        <v>0</v>
      </c>
      <c r="BC1139">
        <v>0</v>
      </c>
      <c r="BD1139">
        <v>0</v>
      </c>
      <c r="BE1139">
        <v>0</v>
      </c>
      <c r="BF1139">
        <v>0</v>
      </c>
      <c r="BG1139">
        <v>0</v>
      </c>
      <c r="BH1139">
        <v>0</v>
      </c>
      <c r="BI1139">
        <v>0</v>
      </c>
      <c r="BJ1139">
        <v>0</v>
      </c>
      <c r="BK1139">
        <v>0</v>
      </c>
      <c r="BL1139">
        <v>0</v>
      </c>
      <c r="BM1139">
        <v>0</v>
      </c>
      <c r="BN1139">
        <v>0</v>
      </c>
      <c r="BO1139">
        <v>0</v>
      </c>
      <c r="BP1139">
        <v>0</v>
      </c>
      <c r="BQ1139">
        <v>0</v>
      </c>
      <c r="BR1139">
        <v>0</v>
      </c>
      <c r="BS1139">
        <v>0</v>
      </c>
      <c r="BT1139">
        <v>0</v>
      </c>
      <c r="BU1139">
        <v>0</v>
      </c>
      <c r="BV1139">
        <v>0</v>
      </c>
      <c r="BW1139">
        <v>0</v>
      </c>
      <c r="CX1139">
        <f>Y1139*Source!I243</f>
        <v>1.6660000000000001E-2</v>
      </c>
      <c r="CY1139">
        <f>AA1139</f>
        <v>55978.53</v>
      </c>
      <c r="CZ1139">
        <f>AE1139</f>
        <v>10744.44</v>
      </c>
      <c r="DA1139">
        <f>AI1139</f>
        <v>5.21</v>
      </c>
      <c r="DB1139">
        <v>0</v>
      </c>
    </row>
    <row r="1140" spans="1:106" x14ac:dyDescent="0.2">
      <c r="A1140">
        <f>ROW(Source!A243)</f>
        <v>243</v>
      </c>
      <c r="B1140">
        <v>28925308</v>
      </c>
      <c r="C1140">
        <v>28927517</v>
      </c>
      <c r="D1140">
        <v>28296958</v>
      </c>
      <c r="E1140">
        <v>1</v>
      </c>
      <c r="F1140">
        <v>1</v>
      </c>
      <c r="G1140">
        <v>1</v>
      </c>
      <c r="H1140">
        <v>3</v>
      </c>
      <c r="I1140" t="s">
        <v>430</v>
      </c>
      <c r="J1140" t="s">
        <v>431</v>
      </c>
      <c r="K1140" t="s">
        <v>432</v>
      </c>
      <c r="L1140">
        <v>1348</v>
      </c>
      <c r="N1140">
        <v>1009</v>
      </c>
      <c r="O1140" t="s">
        <v>61</v>
      </c>
      <c r="P1140" t="s">
        <v>61</v>
      </c>
      <c r="Q1140">
        <v>1000</v>
      </c>
      <c r="W1140">
        <v>0</v>
      </c>
      <c r="X1140">
        <v>565780204</v>
      </c>
      <c r="Y1140">
        <v>1.77</v>
      </c>
      <c r="AA1140">
        <v>20632.54</v>
      </c>
      <c r="AB1140">
        <v>0</v>
      </c>
      <c r="AC1140">
        <v>0</v>
      </c>
      <c r="AD1140">
        <v>0</v>
      </c>
      <c r="AE1140">
        <v>3960.18</v>
      </c>
      <c r="AF1140">
        <v>0</v>
      </c>
      <c r="AG1140">
        <v>0</v>
      </c>
      <c r="AH1140">
        <v>0</v>
      </c>
      <c r="AI1140">
        <v>5.21</v>
      </c>
      <c r="AJ1140">
        <v>1</v>
      </c>
      <c r="AK1140">
        <v>1</v>
      </c>
      <c r="AL1140">
        <v>1</v>
      </c>
      <c r="AN1140">
        <v>0</v>
      </c>
      <c r="AO1140">
        <v>1</v>
      </c>
      <c r="AP1140">
        <v>0</v>
      </c>
      <c r="AQ1140">
        <v>0</v>
      </c>
      <c r="AR1140">
        <v>0</v>
      </c>
      <c r="AS1140" t="s">
        <v>719</v>
      </c>
      <c r="AT1140">
        <v>1.77</v>
      </c>
      <c r="AU1140" t="s">
        <v>719</v>
      </c>
      <c r="AV1140">
        <v>0</v>
      </c>
      <c r="AW1140">
        <v>2</v>
      </c>
      <c r="AX1140">
        <v>28927541</v>
      </c>
      <c r="AY1140">
        <v>1</v>
      </c>
      <c r="AZ1140">
        <v>0</v>
      </c>
      <c r="BA1140">
        <v>1170</v>
      </c>
      <c r="BB1140">
        <v>0</v>
      </c>
      <c r="BC1140">
        <v>0</v>
      </c>
      <c r="BD1140">
        <v>0</v>
      </c>
      <c r="BE1140">
        <v>0</v>
      </c>
      <c r="BF1140">
        <v>0</v>
      </c>
      <c r="BG1140">
        <v>0</v>
      </c>
      <c r="BH1140">
        <v>0</v>
      </c>
      <c r="BI1140">
        <v>0</v>
      </c>
      <c r="BJ1140">
        <v>0</v>
      </c>
      <c r="BK1140">
        <v>0</v>
      </c>
      <c r="BL1140">
        <v>0</v>
      </c>
      <c r="BM1140">
        <v>0</v>
      </c>
      <c r="BN1140">
        <v>0</v>
      </c>
      <c r="BO1140">
        <v>0</v>
      </c>
      <c r="BP1140">
        <v>0</v>
      </c>
      <c r="BQ1140">
        <v>0</v>
      </c>
      <c r="BR1140">
        <v>0</v>
      </c>
      <c r="BS1140">
        <v>0</v>
      </c>
      <c r="BT1140">
        <v>0</v>
      </c>
      <c r="BU1140">
        <v>0</v>
      </c>
      <c r="BV1140">
        <v>0</v>
      </c>
      <c r="BW1140">
        <v>0</v>
      </c>
      <c r="CX1140">
        <f>Y1140*Source!I243</f>
        <v>0.3009</v>
      </c>
      <c r="CY1140">
        <f>AA1140</f>
        <v>20632.54</v>
      </c>
      <c r="CZ1140">
        <f>AE1140</f>
        <v>3960.18</v>
      </c>
      <c r="DA1140">
        <f>AI1140</f>
        <v>5.21</v>
      </c>
      <c r="DB1140">
        <v>0</v>
      </c>
    </row>
    <row r="1141" spans="1:106" x14ac:dyDescent="0.2">
      <c r="A1141">
        <f>ROW(Source!A244)</f>
        <v>244</v>
      </c>
      <c r="B1141">
        <v>28925307</v>
      </c>
      <c r="C1141">
        <v>28927542</v>
      </c>
      <c r="D1141">
        <v>28424883</v>
      </c>
      <c r="E1141">
        <v>1</v>
      </c>
      <c r="F1141">
        <v>1</v>
      </c>
      <c r="G1141">
        <v>1</v>
      </c>
      <c r="H1141">
        <v>1</v>
      </c>
      <c r="I1141" t="s">
        <v>433</v>
      </c>
      <c r="J1141" t="s">
        <v>719</v>
      </c>
      <c r="K1141" t="s">
        <v>434</v>
      </c>
      <c r="L1141">
        <v>1191</v>
      </c>
      <c r="N1141">
        <v>1013</v>
      </c>
      <c r="O1141" t="s">
        <v>360</v>
      </c>
      <c r="P1141" t="s">
        <v>360</v>
      </c>
      <c r="Q1141">
        <v>1</v>
      </c>
      <c r="W1141">
        <v>0</v>
      </c>
      <c r="X1141">
        <v>1554607928</v>
      </c>
      <c r="Y1141">
        <v>169.46399999999997</v>
      </c>
      <c r="AA1141">
        <v>0</v>
      </c>
      <c r="AB1141">
        <v>0</v>
      </c>
      <c r="AC1141">
        <v>0</v>
      </c>
      <c r="AD1141">
        <v>9.24</v>
      </c>
      <c r="AE1141">
        <v>0</v>
      </c>
      <c r="AF1141">
        <v>0</v>
      </c>
      <c r="AG1141">
        <v>0</v>
      </c>
      <c r="AH1141">
        <v>9.24</v>
      </c>
      <c r="AI1141">
        <v>1</v>
      </c>
      <c r="AJ1141">
        <v>1</v>
      </c>
      <c r="AK1141">
        <v>1</v>
      </c>
      <c r="AL1141">
        <v>1</v>
      </c>
      <c r="AN1141">
        <v>0</v>
      </c>
      <c r="AO1141">
        <v>1</v>
      </c>
      <c r="AP1141">
        <v>1</v>
      </c>
      <c r="AQ1141">
        <v>0</v>
      </c>
      <c r="AR1141">
        <v>0</v>
      </c>
      <c r="AS1141" t="s">
        <v>719</v>
      </c>
      <c r="AT1141">
        <v>122.8</v>
      </c>
      <c r="AU1141" t="s">
        <v>141</v>
      </c>
      <c r="AV1141">
        <v>1</v>
      </c>
      <c r="AW1141">
        <v>2</v>
      </c>
      <c r="AX1141">
        <v>28927553</v>
      </c>
      <c r="AY1141">
        <v>1</v>
      </c>
      <c r="AZ1141">
        <v>0</v>
      </c>
      <c r="BA1141">
        <v>1171</v>
      </c>
      <c r="BB1141">
        <v>0</v>
      </c>
      <c r="BC1141">
        <v>0</v>
      </c>
      <c r="BD1141">
        <v>0</v>
      </c>
      <c r="BE1141">
        <v>0</v>
      </c>
      <c r="BF1141">
        <v>0</v>
      </c>
      <c r="BG1141">
        <v>0</v>
      </c>
      <c r="BH1141">
        <v>0</v>
      </c>
      <c r="BI1141">
        <v>0</v>
      </c>
      <c r="BJ1141">
        <v>0</v>
      </c>
      <c r="BK1141">
        <v>0</v>
      </c>
      <c r="BL1141">
        <v>0</v>
      </c>
      <c r="BM1141">
        <v>0</v>
      </c>
      <c r="BN1141">
        <v>0</v>
      </c>
      <c r="BO1141">
        <v>0</v>
      </c>
      <c r="BP1141">
        <v>0</v>
      </c>
      <c r="BQ1141">
        <v>0</v>
      </c>
      <c r="BR1141">
        <v>0</v>
      </c>
      <c r="BS1141">
        <v>0</v>
      </c>
      <c r="BT1141">
        <v>0</v>
      </c>
      <c r="BU1141">
        <v>0</v>
      </c>
      <c r="BV1141">
        <v>0</v>
      </c>
      <c r="BW1141">
        <v>0</v>
      </c>
      <c r="CX1141">
        <f>Y1141*Source!I244</f>
        <v>33.892799999999994</v>
      </c>
      <c r="CY1141">
        <f>AD1141</f>
        <v>9.24</v>
      </c>
      <c r="CZ1141">
        <f>AH1141</f>
        <v>9.24</v>
      </c>
      <c r="DA1141">
        <f>AL1141</f>
        <v>1</v>
      </c>
      <c r="DB1141">
        <v>0</v>
      </c>
    </row>
    <row r="1142" spans="1:106" x14ac:dyDescent="0.2">
      <c r="A1142">
        <f>ROW(Source!A244)</f>
        <v>244</v>
      </c>
      <c r="B1142">
        <v>28925307</v>
      </c>
      <c r="C1142">
        <v>28927542</v>
      </c>
      <c r="D1142">
        <v>28419515</v>
      </c>
      <c r="E1142">
        <v>1</v>
      </c>
      <c r="F1142">
        <v>1</v>
      </c>
      <c r="G1142">
        <v>1</v>
      </c>
      <c r="H1142">
        <v>1</v>
      </c>
      <c r="I1142" t="s">
        <v>361</v>
      </c>
      <c r="J1142" t="s">
        <v>719</v>
      </c>
      <c r="K1142" t="s">
        <v>362</v>
      </c>
      <c r="L1142">
        <v>1191</v>
      </c>
      <c r="N1142">
        <v>1013</v>
      </c>
      <c r="O1142" t="s">
        <v>360</v>
      </c>
      <c r="P1142" t="s">
        <v>360</v>
      </c>
      <c r="Q1142">
        <v>1</v>
      </c>
      <c r="W1142">
        <v>0</v>
      </c>
      <c r="X1142">
        <v>-383101862</v>
      </c>
      <c r="Y1142">
        <v>8.5500000000000007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1</v>
      </c>
      <c r="AJ1142">
        <v>1</v>
      </c>
      <c r="AK1142">
        <v>1</v>
      </c>
      <c r="AL1142">
        <v>1</v>
      </c>
      <c r="AN1142">
        <v>0</v>
      </c>
      <c r="AO1142">
        <v>1</v>
      </c>
      <c r="AP1142">
        <v>0</v>
      </c>
      <c r="AQ1142">
        <v>0</v>
      </c>
      <c r="AR1142">
        <v>0</v>
      </c>
      <c r="AS1142" t="s">
        <v>719</v>
      </c>
      <c r="AT1142">
        <v>8.5500000000000007</v>
      </c>
      <c r="AU1142" t="s">
        <v>719</v>
      </c>
      <c r="AV1142">
        <v>2</v>
      </c>
      <c r="AW1142">
        <v>2</v>
      </c>
      <c r="AX1142">
        <v>28927554</v>
      </c>
      <c r="AY1142">
        <v>1</v>
      </c>
      <c r="AZ1142">
        <v>2048</v>
      </c>
      <c r="BA1142">
        <v>1172</v>
      </c>
      <c r="BB1142">
        <v>0</v>
      </c>
      <c r="BC1142">
        <v>0</v>
      </c>
      <c r="BD1142">
        <v>0</v>
      </c>
      <c r="BE1142">
        <v>0</v>
      </c>
      <c r="BF1142">
        <v>0</v>
      </c>
      <c r="BG1142">
        <v>0</v>
      </c>
      <c r="BH1142">
        <v>0</v>
      </c>
      <c r="BI1142">
        <v>0</v>
      </c>
      <c r="BJ1142">
        <v>0</v>
      </c>
      <c r="BK1142">
        <v>0</v>
      </c>
      <c r="BL1142">
        <v>0</v>
      </c>
      <c r="BM1142">
        <v>0</v>
      </c>
      <c r="BN1142">
        <v>0</v>
      </c>
      <c r="BO1142">
        <v>0</v>
      </c>
      <c r="BP1142">
        <v>0</v>
      </c>
      <c r="BQ1142">
        <v>0</v>
      </c>
      <c r="BR1142">
        <v>0</v>
      </c>
      <c r="BS1142">
        <v>0</v>
      </c>
      <c r="BT1142">
        <v>0</v>
      </c>
      <c r="BU1142">
        <v>0</v>
      </c>
      <c r="BV1142">
        <v>0</v>
      </c>
      <c r="BW1142">
        <v>0</v>
      </c>
      <c r="CX1142">
        <f>Y1142*Source!I244</f>
        <v>1.7100000000000002</v>
      </c>
      <c r="CY1142">
        <f>AD1142</f>
        <v>0</v>
      </c>
      <c r="CZ1142">
        <f>AH1142</f>
        <v>0</v>
      </c>
      <c r="DA1142">
        <f>AL1142</f>
        <v>1</v>
      </c>
      <c r="DB1142">
        <v>0</v>
      </c>
    </row>
    <row r="1143" spans="1:106" x14ac:dyDescent="0.2">
      <c r="A1143">
        <f>ROW(Source!A244)</f>
        <v>244</v>
      </c>
      <c r="B1143">
        <v>28925307</v>
      </c>
      <c r="C1143">
        <v>28927542</v>
      </c>
      <c r="D1143">
        <v>28336884</v>
      </c>
      <c r="E1143">
        <v>1</v>
      </c>
      <c r="F1143">
        <v>1</v>
      </c>
      <c r="G1143">
        <v>1</v>
      </c>
      <c r="H1143">
        <v>2</v>
      </c>
      <c r="I1143" t="s">
        <v>375</v>
      </c>
      <c r="J1143" t="s">
        <v>376</v>
      </c>
      <c r="K1143" t="s">
        <v>377</v>
      </c>
      <c r="L1143">
        <v>1368</v>
      </c>
      <c r="N1143">
        <v>1011</v>
      </c>
      <c r="O1143" t="s">
        <v>366</v>
      </c>
      <c r="P1143" t="s">
        <v>366</v>
      </c>
      <c r="Q1143">
        <v>1</v>
      </c>
      <c r="W1143">
        <v>0</v>
      </c>
      <c r="X1143">
        <v>-1700234874</v>
      </c>
      <c r="Y1143">
        <v>3.5249999999999999</v>
      </c>
      <c r="AA1143">
        <v>0</v>
      </c>
      <c r="AB1143">
        <v>93.73</v>
      </c>
      <c r="AC1143">
        <v>8.82</v>
      </c>
      <c r="AD1143">
        <v>0</v>
      </c>
      <c r="AE1143">
        <v>0</v>
      </c>
      <c r="AF1143">
        <v>93.73</v>
      </c>
      <c r="AG1143">
        <v>8.82</v>
      </c>
      <c r="AH1143">
        <v>0</v>
      </c>
      <c r="AI1143">
        <v>1</v>
      </c>
      <c r="AJ1143">
        <v>1</v>
      </c>
      <c r="AK1143">
        <v>1</v>
      </c>
      <c r="AL1143">
        <v>1</v>
      </c>
      <c r="AN1143">
        <v>0</v>
      </c>
      <c r="AO1143">
        <v>1</v>
      </c>
      <c r="AP1143">
        <v>1</v>
      </c>
      <c r="AQ1143">
        <v>0</v>
      </c>
      <c r="AR1143">
        <v>0</v>
      </c>
      <c r="AS1143" t="s">
        <v>719</v>
      </c>
      <c r="AT1143">
        <v>2.35</v>
      </c>
      <c r="AU1143" t="s">
        <v>140</v>
      </c>
      <c r="AV1143">
        <v>0</v>
      </c>
      <c r="AW1143">
        <v>2</v>
      </c>
      <c r="AX1143">
        <v>28927555</v>
      </c>
      <c r="AY1143">
        <v>1</v>
      </c>
      <c r="AZ1143">
        <v>0</v>
      </c>
      <c r="BA1143">
        <v>1173</v>
      </c>
      <c r="BB1143">
        <v>0</v>
      </c>
      <c r="BC1143">
        <v>0</v>
      </c>
      <c r="BD1143">
        <v>0</v>
      </c>
      <c r="BE1143">
        <v>0</v>
      </c>
      <c r="BF1143">
        <v>0</v>
      </c>
      <c r="BG1143">
        <v>0</v>
      </c>
      <c r="BH1143">
        <v>0</v>
      </c>
      <c r="BI1143">
        <v>0</v>
      </c>
      <c r="BJ1143">
        <v>0</v>
      </c>
      <c r="BK1143">
        <v>0</v>
      </c>
      <c r="BL1143">
        <v>0</v>
      </c>
      <c r="BM1143">
        <v>0</v>
      </c>
      <c r="BN1143">
        <v>0</v>
      </c>
      <c r="BO1143">
        <v>0</v>
      </c>
      <c r="BP1143">
        <v>0</v>
      </c>
      <c r="BQ1143">
        <v>0</v>
      </c>
      <c r="BR1143">
        <v>0</v>
      </c>
      <c r="BS1143">
        <v>0</v>
      </c>
      <c r="BT1143">
        <v>0</v>
      </c>
      <c r="BU1143">
        <v>0</v>
      </c>
      <c r="BV1143">
        <v>0</v>
      </c>
      <c r="BW1143">
        <v>0</v>
      </c>
      <c r="CX1143">
        <f>Y1143*Source!I244</f>
        <v>0.70500000000000007</v>
      </c>
      <c r="CY1143">
        <f>AB1143</f>
        <v>93.73</v>
      </c>
      <c r="CZ1143">
        <f>AF1143</f>
        <v>93.73</v>
      </c>
      <c r="DA1143">
        <f>AJ1143</f>
        <v>1</v>
      </c>
      <c r="DB1143">
        <v>0</v>
      </c>
    </row>
    <row r="1144" spans="1:106" x14ac:dyDescent="0.2">
      <c r="A1144">
        <f>ROW(Source!A244)</f>
        <v>244</v>
      </c>
      <c r="B1144">
        <v>28925307</v>
      </c>
      <c r="C1144">
        <v>28927542</v>
      </c>
      <c r="D1144">
        <v>28336931</v>
      </c>
      <c r="E1144">
        <v>1</v>
      </c>
      <c r="F1144">
        <v>1</v>
      </c>
      <c r="G1144">
        <v>1</v>
      </c>
      <c r="H1144">
        <v>2</v>
      </c>
      <c r="I1144" t="s">
        <v>378</v>
      </c>
      <c r="J1144" t="s">
        <v>379</v>
      </c>
      <c r="K1144" t="s">
        <v>380</v>
      </c>
      <c r="L1144">
        <v>1368</v>
      </c>
      <c r="N1144">
        <v>1011</v>
      </c>
      <c r="O1144" t="s">
        <v>366</v>
      </c>
      <c r="P1144" t="s">
        <v>366</v>
      </c>
      <c r="Q1144">
        <v>1</v>
      </c>
      <c r="W1144">
        <v>0</v>
      </c>
      <c r="X1144">
        <v>-271470403</v>
      </c>
      <c r="Y1144">
        <v>6.84</v>
      </c>
      <c r="AA1144">
        <v>0</v>
      </c>
      <c r="AB1144">
        <v>91.79</v>
      </c>
      <c r="AC1144">
        <v>11.84</v>
      </c>
      <c r="AD1144">
        <v>0</v>
      </c>
      <c r="AE1144">
        <v>0</v>
      </c>
      <c r="AF1144">
        <v>91.79</v>
      </c>
      <c r="AG1144">
        <v>11.84</v>
      </c>
      <c r="AH1144">
        <v>0</v>
      </c>
      <c r="AI1144">
        <v>1</v>
      </c>
      <c r="AJ1144">
        <v>1</v>
      </c>
      <c r="AK1144">
        <v>1</v>
      </c>
      <c r="AL1144">
        <v>1</v>
      </c>
      <c r="AN1144">
        <v>0</v>
      </c>
      <c r="AO1144">
        <v>1</v>
      </c>
      <c r="AP1144">
        <v>1</v>
      </c>
      <c r="AQ1144">
        <v>0</v>
      </c>
      <c r="AR1144">
        <v>0</v>
      </c>
      <c r="AS1144" t="s">
        <v>719</v>
      </c>
      <c r="AT1144">
        <v>4.5599999999999996</v>
      </c>
      <c r="AU1144" t="s">
        <v>140</v>
      </c>
      <c r="AV1144">
        <v>0</v>
      </c>
      <c r="AW1144">
        <v>2</v>
      </c>
      <c r="AX1144">
        <v>28927556</v>
      </c>
      <c r="AY1144">
        <v>1</v>
      </c>
      <c r="AZ1144">
        <v>0</v>
      </c>
      <c r="BA1144">
        <v>1174</v>
      </c>
      <c r="BB1144">
        <v>0</v>
      </c>
      <c r="BC1144">
        <v>0</v>
      </c>
      <c r="BD1144">
        <v>0</v>
      </c>
      <c r="BE1144">
        <v>0</v>
      </c>
      <c r="BF1144">
        <v>0</v>
      </c>
      <c r="BG1144">
        <v>0</v>
      </c>
      <c r="BH1144">
        <v>0</v>
      </c>
      <c r="BI1144">
        <v>0</v>
      </c>
      <c r="BJ1144">
        <v>0</v>
      </c>
      <c r="BK1144">
        <v>0</v>
      </c>
      <c r="BL1144">
        <v>0</v>
      </c>
      <c r="BM1144">
        <v>0</v>
      </c>
      <c r="BN1144">
        <v>0</v>
      </c>
      <c r="BO1144">
        <v>0</v>
      </c>
      <c r="BP1144">
        <v>0</v>
      </c>
      <c r="BQ1144">
        <v>0</v>
      </c>
      <c r="BR1144">
        <v>0</v>
      </c>
      <c r="BS1144">
        <v>0</v>
      </c>
      <c r="BT1144">
        <v>0</v>
      </c>
      <c r="BU1144">
        <v>0</v>
      </c>
      <c r="BV1144">
        <v>0</v>
      </c>
      <c r="BW1144">
        <v>0</v>
      </c>
      <c r="CX1144">
        <f>Y1144*Source!I244</f>
        <v>1.3680000000000001</v>
      </c>
      <c r="CY1144">
        <f>AB1144</f>
        <v>91.79</v>
      </c>
      <c r="CZ1144">
        <f>AF1144</f>
        <v>91.79</v>
      </c>
      <c r="DA1144">
        <f>AJ1144</f>
        <v>1</v>
      </c>
      <c r="DB1144">
        <v>0</v>
      </c>
    </row>
    <row r="1145" spans="1:106" x14ac:dyDescent="0.2">
      <c r="A1145">
        <f>ROW(Source!A244)</f>
        <v>244</v>
      </c>
      <c r="B1145">
        <v>28925307</v>
      </c>
      <c r="C1145">
        <v>28927542</v>
      </c>
      <c r="D1145">
        <v>28337084</v>
      </c>
      <c r="E1145">
        <v>1</v>
      </c>
      <c r="F1145">
        <v>1</v>
      </c>
      <c r="G1145">
        <v>1</v>
      </c>
      <c r="H1145">
        <v>2</v>
      </c>
      <c r="I1145" t="s">
        <v>381</v>
      </c>
      <c r="J1145" t="s">
        <v>382</v>
      </c>
      <c r="K1145" t="s">
        <v>383</v>
      </c>
      <c r="L1145">
        <v>1368</v>
      </c>
      <c r="N1145">
        <v>1011</v>
      </c>
      <c r="O1145" t="s">
        <v>366</v>
      </c>
      <c r="P1145" t="s">
        <v>366</v>
      </c>
      <c r="Q1145">
        <v>1</v>
      </c>
      <c r="W1145">
        <v>0</v>
      </c>
      <c r="X1145">
        <v>-566827484</v>
      </c>
      <c r="Y1145">
        <v>1.29</v>
      </c>
      <c r="AA1145">
        <v>0</v>
      </c>
      <c r="AB1145">
        <v>4.1100000000000003</v>
      </c>
      <c r="AC1145">
        <v>0</v>
      </c>
      <c r="AD1145">
        <v>0</v>
      </c>
      <c r="AE1145">
        <v>0</v>
      </c>
      <c r="AF1145">
        <v>4.1100000000000003</v>
      </c>
      <c r="AG1145">
        <v>0</v>
      </c>
      <c r="AH1145">
        <v>0</v>
      </c>
      <c r="AI1145">
        <v>1</v>
      </c>
      <c r="AJ1145">
        <v>1</v>
      </c>
      <c r="AK1145">
        <v>1</v>
      </c>
      <c r="AL1145">
        <v>1</v>
      </c>
      <c r="AN1145">
        <v>0</v>
      </c>
      <c r="AO1145">
        <v>1</v>
      </c>
      <c r="AP1145">
        <v>1</v>
      </c>
      <c r="AQ1145">
        <v>0</v>
      </c>
      <c r="AR1145">
        <v>0</v>
      </c>
      <c r="AS1145" t="s">
        <v>719</v>
      </c>
      <c r="AT1145">
        <v>0.86</v>
      </c>
      <c r="AU1145" t="s">
        <v>140</v>
      </c>
      <c r="AV1145">
        <v>0</v>
      </c>
      <c r="AW1145">
        <v>2</v>
      </c>
      <c r="AX1145">
        <v>28927557</v>
      </c>
      <c r="AY1145">
        <v>1</v>
      </c>
      <c r="AZ1145">
        <v>0</v>
      </c>
      <c r="BA1145">
        <v>1175</v>
      </c>
      <c r="BB1145">
        <v>0</v>
      </c>
      <c r="BC1145">
        <v>0</v>
      </c>
      <c r="BD1145">
        <v>0</v>
      </c>
      <c r="BE1145">
        <v>0</v>
      </c>
      <c r="BF1145">
        <v>0</v>
      </c>
      <c r="BG1145">
        <v>0</v>
      </c>
      <c r="BH1145">
        <v>0</v>
      </c>
      <c r="BI1145">
        <v>0</v>
      </c>
      <c r="BJ1145">
        <v>0</v>
      </c>
      <c r="BK1145">
        <v>0</v>
      </c>
      <c r="BL1145">
        <v>0</v>
      </c>
      <c r="BM1145">
        <v>0</v>
      </c>
      <c r="BN1145">
        <v>0</v>
      </c>
      <c r="BO1145">
        <v>0</v>
      </c>
      <c r="BP1145">
        <v>0</v>
      </c>
      <c r="BQ1145">
        <v>0</v>
      </c>
      <c r="BR1145">
        <v>0</v>
      </c>
      <c r="BS1145">
        <v>0</v>
      </c>
      <c r="BT1145">
        <v>0</v>
      </c>
      <c r="BU1145">
        <v>0</v>
      </c>
      <c r="BV1145">
        <v>0</v>
      </c>
      <c r="BW1145">
        <v>0</v>
      </c>
      <c r="CX1145">
        <f>Y1145*Source!I244</f>
        <v>0.25800000000000001</v>
      </c>
      <c r="CY1145">
        <f>AB1145</f>
        <v>4.1100000000000003</v>
      </c>
      <c r="CZ1145">
        <f>AF1145</f>
        <v>4.1100000000000003</v>
      </c>
      <c r="DA1145">
        <f>AJ1145</f>
        <v>1</v>
      </c>
      <c r="DB1145">
        <v>0</v>
      </c>
    </row>
    <row r="1146" spans="1:106" x14ac:dyDescent="0.2">
      <c r="A1146">
        <f>ROW(Source!A244)</f>
        <v>244</v>
      </c>
      <c r="B1146">
        <v>28925307</v>
      </c>
      <c r="C1146">
        <v>28927542</v>
      </c>
      <c r="D1146">
        <v>28337842</v>
      </c>
      <c r="E1146">
        <v>1</v>
      </c>
      <c r="F1146">
        <v>1</v>
      </c>
      <c r="G1146">
        <v>1</v>
      </c>
      <c r="H1146">
        <v>2</v>
      </c>
      <c r="I1146" t="s">
        <v>384</v>
      </c>
      <c r="J1146" t="s">
        <v>385</v>
      </c>
      <c r="K1146" t="s">
        <v>386</v>
      </c>
      <c r="L1146">
        <v>1368</v>
      </c>
      <c r="N1146">
        <v>1011</v>
      </c>
      <c r="O1146" t="s">
        <v>366</v>
      </c>
      <c r="P1146" t="s">
        <v>366</v>
      </c>
      <c r="Q1146">
        <v>1</v>
      </c>
      <c r="W1146">
        <v>0</v>
      </c>
      <c r="X1146">
        <v>1820267133</v>
      </c>
      <c r="Y1146">
        <v>2.46</v>
      </c>
      <c r="AA1146">
        <v>0</v>
      </c>
      <c r="AB1146">
        <v>102.48</v>
      </c>
      <c r="AC1146">
        <v>11.84</v>
      </c>
      <c r="AD1146">
        <v>0</v>
      </c>
      <c r="AE1146">
        <v>0</v>
      </c>
      <c r="AF1146">
        <v>102.48</v>
      </c>
      <c r="AG1146">
        <v>11.84</v>
      </c>
      <c r="AH1146">
        <v>0</v>
      </c>
      <c r="AI1146">
        <v>1</v>
      </c>
      <c r="AJ1146">
        <v>1</v>
      </c>
      <c r="AK1146">
        <v>1</v>
      </c>
      <c r="AL1146">
        <v>1</v>
      </c>
      <c r="AN1146">
        <v>0</v>
      </c>
      <c r="AO1146">
        <v>1</v>
      </c>
      <c r="AP1146">
        <v>1</v>
      </c>
      <c r="AQ1146">
        <v>0</v>
      </c>
      <c r="AR1146">
        <v>0</v>
      </c>
      <c r="AS1146" t="s">
        <v>719</v>
      </c>
      <c r="AT1146">
        <v>1.64</v>
      </c>
      <c r="AU1146" t="s">
        <v>140</v>
      </c>
      <c r="AV1146">
        <v>0</v>
      </c>
      <c r="AW1146">
        <v>2</v>
      </c>
      <c r="AX1146">
        <v>28927558</v>
      </c>
      <c r="AY1146">
        <v>1</v>
      </c>
      <c r="AZ1146">
        <v>0</v>
      </c>
      <c r="BA1146">
        <v>1176</v>
      </c>
      <c r="BB1146">
        <v>0</v>
      </c>
      <c r="BC1146">
        <v>0</v>
      </c>
      <c r="BD1146">
        <v>0</v>
      </c>
      <c r="BE1146">
        <v>0</v>
      </c>
      <c r="BF1146">
        <v>0</v>
      </c>
      <c r="BG1146">
        <v>0</v>
      </c>
      <c r="BH1146">
        <v>0</v>
      </c>
      <c r="BI1146">
        <v>0</v>
      </c>
      <c r="BJ1146">
        <v>0</v>
      </c>
      <c r="BK1146">
        <v>0</v>
      </c>
      <c r="BL1146">
        <v>0</v>
      </c>
      <c r="BM1146">
        <v>0</v>
      </c>
      <c r="BN1146">
        <v>0</v>
      </c>
      <c r="BO1146">
        <v>0</v>
      </c>
      <c r="BP1146">
        <v>0</v>
      </c>
      <c r="BQ1146">
        <v>0</v>
      </c>
      <c r="BR1146">
        <v>0</v>
      </c>
      <c r="BS1146">
        <v>0</v>
      </c>
      <c r="BT1146">
        <v>0</v>
      </c>
      <c r="BU1146">
        <v>0</v>
      </c>
      <c r="BV1146">
        <v>0</v>
      </c>
      <c r="BW1146">
        <v>0</v>
      </c>
      <c r="CX1146">
        <f>Y1146*Source!I244</f>
        <v>0.49199999999999999</v>
      </c>
      <c r="CY1146">
        <f>AB1146</f>
        <v>102.48</v>
      </c>
      <c r="CZ1146">
        <f>AF1146</f>
        <v>102.48</v>
      </c>
      <c r="DA1146">
        <f>AJ1146</f>
        <v>1</v>
      </c>
      <c r="DB1146">
        <v>0</v>
      </c>
    </row>
    <row r="1147" spans="1:106" x14ac:dyDescent="0.2">
      <c r="A1147">
        <f>ROW(Source!A244)</f>
        <v>244</v>
      </c>
      <c r="B1147">
        <v>28925307</v>
      </c>
      <c r="C1147">
        <v>28927542</v>
      </c>
      <c r="D1147">
        <v>28251135</v>
      </c>
      <c r="E1147">
        <v>1</v>
      </c>
      <c r="F1147">
        <v>1</v>
      </c>
      <c r="G1147">
        <v>1</v>
      </c>
      <c r="H1147">
        <v>3</v>
      </c>
      <c r="I1147" t="s">
        <v>435</v>
      </c>
      <c r="J1147" t="s">
        <v>436</v>
      </c>
      <c r="K1147" t="s">
        <v>437</v>
      </c>
      <c r="L1147">
        <v>1348</v>
      </c>
      <c r="N1147">
        <v>1009</v>
      </c>
      <c r="O1147" t="s">
        <v>61</v>
      </c>
      <c r="P1147" t="s">
        <v>61</v>
      </c>
      <c r="Q1147">
        <v>1000</v>
      </c>
      <c r="W1147">
        <v>0</v>
      </c>
      <c r="X1147">
        <v>-306078241</v>
      </c>
      <c r="Y1147">
        <v>1.45</v>
      </c>
      <c r="AA1147">
        <v>3591.3</v>
      </c>
      <c r="AB1147">
        <v>0</v>
      </c>
      <c r="AC1147">
        <v>0</v>
      </c>
      <c r="AD1147">
        <v>0</v>
      </c>
      <c r="AE1147">
        <v>3591.3</v>
      </c>
      <c r="AF1147">
        <v>0</v>
      </c>
      <c r="AG1147">
        <v>0</v>
      </c>
      <c r="AH1147">
        <v>0</v>
      </c>
      <c r="AI1147">
        <v>1</v>
      </c>
      <c r="AJ1147">
        <v>1</v>
      </c>
      <c r="AK1147">
        <v>1</v>
      </c>
      <c r="AL1147">
        <v>1</v>
      </c>
      <c r="AN1147">
        <v>0</v>
      </c>
      <c r="AO1147">
        <v>1</v>
      </c>
      <c r="AP1147">
        <v>0</v>
      </c>
      <c r="AQ1147">
        <v>0</v>
      </c>
      <c r="AR1147">
        <v>0</v>
      </c>
      <c r="AS1147" t="s">
        <v>719</v>
      </c>
      <c r="AT1147">
        <v>1.45</v>
      </c>
      <c r="AU1147" t="s">
        <v>719</v>
      </c>
      <c r="AV1147">
        <v>0</v>
      </c>
      <c r="AW1147">
        <v>2</v>
      </c>
      <c r="AX1147">
        <v>28927559</v>
      </c>
      <c r="AY1147">
        <v>1</v>
      </c>
      <c r="AZ1147">
        <v>0</v>
      </c>
      <c r="BA1147">
        <v>1177</v>
      </c>
      <c r="BB1147">
        <v>0</v>
      </c>
      <c r="BC1147">
        <v>0</v>
      </c>
      <c r="BD1147">
        <v>0</v>
      </c>
      <c r="BE1147">
        <v>0</v>
      </c>
      <c r="BF1147">
        <v>0</v>
      </c>
      <c r="BG1147">
        <v>0</v>
      </c>
      <c r="BH1147">
        <v>0</v>
      </c>
      <c r="BI1147">
        <v>0</v>
      </c>
      <c r="BJ1147">
        <v>0</v>
      </c>
      <c r="BK1147">
        <v>0</v>
      </c>
      <c r="BL1147">
        <v>0</v>
      </c>
      <c r="BM1147">
        <v>0</v>
      </c>
      <c r="BN1147">
        <v>0</v>
      </c>
      <c r="BO1147">
        <v>0</v>
      </c>
      <c r="BP1147">
        <v>0</v>
      </c>
      <c r="BQ1147">
        <v>0</v>
      </c>
      <c r="BR1147">
        <v>0</v>
      </c>
      <c r="BS1147">
        <v>0</v>
      </c>
      <c r="BT1147">
        <v>0</v>
      </c>
      <c r="BU1147">
        <v>0</v>
      </c>
      <c r="BV1147">
        <v>0</v>
      </c>
      <c r="BW1147">
        <v>0</v>
      </c>
      <c r="CX1147">
        <f>Y1147*Source!I244</f>
        <v>0.28999999999999998</v>
      </c>
      <c r="CY1147">
        <f>AA1147</f>
        <v>3591.3</v>
      </c>
      <c r="CZ1147">
        <f>AE1147</f>
        <v>3591.3</v>
      </c>
      <c r="DA1147">
        <f>AI1147</f>
        <v>1</v>
      </c>
      <c r="DB1147">
        <v>0</v>
      </c>
    </row>
    <row r="1148" spans="1:106" x14ac:dyDescent="0.2">
      <c r="A1148">
        <f>ROW(Source!A244)</f>
        <v>244</v>
      </c>
      <c r="B1148">
        <v>28925307</v>
      </c>
      <c r="C1148">
        <v>28927542</v>
      </c>
      <c r="D1148">
        <v>28251761</v>
      </c>
      <c r="E1148">
        <v>1</v>
      </c>
      <c r="F1148">
        <v>1</v>
      </c>
      <c r="G1148">
        <v>1</v>
      </c>
      <c r="H1148">
        <v>3</v>
      </c>
      <c r="I1148" t="s">
        <v>438</v>
      </c>
      <c r="J1148" t="s">
        <v>439</v>
      </c>
      <c r="K1148" t="s">
        <v>440</v>
      </c>
      <c r="L1148">
        <v>1348</v>
      </c>
      <c r="N1148">
        <v>1009</v>
      </c>
      <c r="O1148" t="s">
        <v>61</v>
      </c>
      <c r="P1148" t="s">
        <v>61</v>
      </c>
      <c r="Q1148">
        <v>1000</v>
      </c>
      <c r="W1148">
        <v>0</v>
      </c>
      <c r="X1148">
        <v>-1788864106</v>
      </c>
      <c r="Y1148">
        <v>0.5</v>
      </c>
      <c r="AA1148">
        <v>8497.69</v>
      </c>
      <c r="AB1148">
        <v>0</v>
      </c>
      <c r="AC1148">
        <v>0</v>
      </c>
      <c r="AD1148">
        <v>0</v>
      </c>
      <c r="AE1148">
        <v>8497.69</v>
      </c>
      <c r="AF1148">
        <v>0</v>
      </c>
      <c r="AG1148">
        <v>0</v>
      </c>
      <c r="AH1148">
        <v>0</v>
      </c>
      <c r="AI1148">
        <v>1</v>
      </c>
      <c r="AJ1148">
        <v>1</v>
      </c>
      <c r="AK1148">
        <v>1</v>
      </c>
      <c r="AL1148">
        <v>1</v>
      </c>
      <c r="AN1148">
        <v>0</v>
      </c>
      <c r="AO1148">
        <v>1</v>
      </c>
      <c r="AP1148">
        <v>0</v>
      </c>
      <c r="AQ1148">
        <v>0</v>
      </c>
      <c r="AR1148">
        <v>0</v>
      </c>
      <c r="AS1148" t="s">
        <v>719</v>
      </c>
      <c r="AT1148">
        <v>0.5</v>
      </c>
      <c r="AU1148" t="s">
        <v>719</v>
      </c>
      <c r="AV1148">
        <v>0</v>
      </c>
      <c r="AW1148">
        <v>2</v>
      </c>
      <c r="AX1148">
        <v>28927560</v>
      </c>
      <c r="AY1148">
        <v>1</v>
      </c>
      <c r="AZ1148">
        <v>0</v>
      </c>
      <c r="BA1148">
        <v>1178</v>
      </c>
      <c r="BB1148">
        <v>0</v>
      </c>
      <c r="BC1148">
        <v>0</v>
      </c>
      <c r="BD1148">
        <v>0</v>
      </c>
      <c r="BE1148">
        <v>0</v>
      </c>
      <c r="BF1148">
        <v>0</v>
      </c>
      <c r="BG1148">
        <v>0</v>
      </c>
      <c r="BH1148">
        <v>0</v>
      </c>
      <c r="BI1148">
        <v>0</v>
      </c>
      <c r="BJ1148">
        <v>0</v>
      </c>
      <c r="BK1148">
        <v>0</v>
      </c>
      <c r="BL1148">
        <v>0</v>
      </c>
      <c r="BM1148">
        <v>0</v>
      </c>
      <c r="BN1148">
        <v>0</v>
      </c>
      <c r="BO1148">
        <v>0</v>
      </c>
      <c r="BP1148">
        <v>0</v>
      </c>
      <c r="BQ1148">
        <v>0</v>
      </c>
      <c r="BR1148">
        <v>0</v>
      </c>
      <c r="BS1148">
        <v>0</v>
      </c>
      <c r="BT1148">
        <v>0</v>
      </c>
      <c r="BU1148">
        <v>0</v>
      </c>
      <c r="BV1148">
        <v>0</v>
      </c>
      <c r="BW1148">
        <v>0</v>
      </c>
      <c r="CX1148">
        <f>Y1148*Source!I244</f>
        <v>0.1</v>
      </c>
      <c r="CY1148">
        <f>AA1148</f>
        <v>8497.69</v>
      </c>
      <c r="CZ1148">
        <f>AE1148</f>
        <v>8497.69</v>
      </c>
      <c r="DA1148">
        <f>AI1148</f>
        <v>1</v>
      </c>
      <c r="DB1148">
        <v>0</v>
      </c>
    </row>
    <row r="1149" spans="1:106" x14ac:dyDescent="0.2">
      <c r="A1149">
        <f>ROW(Source!A244)</f>
        <v>244</v>
      </c>
      <c r="B1149">
        <v>28925307</v>
      </c>
      <c r="C1149">
        <v>28927542</v>
      </c>
      <c r="D1149">
        <v>28277694</v>
      </c>
      <c r="E1149">
        <v>1</v>
      </c>
      <c r="F1149">
        <v>1</v>
      </c>
      <c r="G1149">
        <v>1</v>
      </c>
      <c r="H1149">
        <v>3</v>
      </c>
      <c r="I1149" t="s">
        <v>410</v>
      </c>
      <c r="J1149" t="s">
        <v>411</v>
      </c>
      <c r="K1149" t="s">
        <v>412</v>
      </c>
      <c r="L1149">
        <v>1327</v>
      </c>
      <c r="N1149">
        <v>1005</v>
      </c>
      <c r="O1149" t="s">
        <v>225</v>
      </c>
      <c r="P1149" t="s">
        <v>225</v>
      </c>
      <c r="Q1149">
        <v>1</v>
      </c>
      <c r="W1149">
        <v>0</v>
      </c>
      <c r="X1149">
        <v>-1759487098</v>
      </c>
      <c r="Y1149">
        <v>105</v>
      </c>
      <c r="AA1149">
        <v>20.239999999999998</v>
      </c>
      <c r="AB1149">
        <v>0</v>
      </c>
      <c r="AC1149">
        <v>0</v>
      </c>
      <c r="AD1149">
        <v>0</v>
      </c>
      <c r="AE1149">
        <v>20.239999999999998</v>
      </c>
      <c r="AF1149">
        <v>0</v>
      </c>
      <c r="AG1149">
        <v>0</v>
      </c>
      <c r="AH1149">
        <v>0</v>
      </c>
      <c r="AI1149">
        <v>1</v>
      </c>
      <c r="AJ1149">
        <v>1</v>
      </c>
      <c r="AK1149">
        <v>1</v>
      </c>
      <c r="AL1149">
        <v>1</v>
      </c>
      <c r="AN1149">
        <v>0</v>
      </c>
      <c r="AO1149">
        <v>1</v>
      </c>
      <c r="AP1149">
        <v>0</v>
      </c>
      <c r="AQ1149">
        <v>0</v>
      </c>
      <c r="AR1149">
        <v>0</v>
      </c>
      <c r="AS1149" t="s">
        <v>719</v>
      </c>
      <c r="AT1149">
        <v>105</v>
      </c>
      <c r="AU1149" t="s">
        <v>719</v>
      </c>
      <c r="AV1149">
        <v>0</v>
      </c>
      <c r="AW1149">
        <v>2</v>
      </c>
      <c r="AX1149">
        <v>28927561</v>
      </c>
      <c r="AY1149">
        <v>1</v>
      </c>
      <c r="AZ1149">
        <v>0</v>
      </c>
      <c r="BA1149">
        <v>1179</v>
      </c>
      <c r="BB1149">
        <v>0</v>
      </c>
      <c r="BC1149">
        <v>0</v>
      </c>
      <c r="BD1149">
        <v>0</v>
      </c>
      <c r="BE1149">
        <v>0</v>
      </c>
      <c r="BF1149">
        <v>0</v>
      </c>
      <c r="BG1149">
        <v>0</v>
      </c>
      <c r="BH1149">
        <v>0</v>
      </c>
      <c r="BI1149">
        <v>0</v>
      </c>
      <c r="BJ1149">
        <v>0</v>
      </c>
      <c r="BK1149">
        <v>0</v>
      </c>
      <c r="BL1149">
        <v>0</v>
      </c>
      <c r="BM1149">
        <v>0</v>
      </c>
      <c r="BN1149">
        <v>0</v>
      </c>
      <c r="BO1149">
        <v>0</v>
      </c>
      <c r="BP1149">
        <v>0</v>
      </c>
      <c r="BQ1149">
        <v>0</v>
      </c>
      <c r="BR1149">
        <v>0</v>
      </c>
      <c r="BS1149">
        <v>0</v>
      </c>
      <c r="BT1149">
        <v>0</v>
      </c>
      <c r="BU1149">
        <v>0</v>
      </c>
      <c r="BV1149">
        <v>0</v>
      </c>
      <c r="BW1149">
        <v>0</v>
      </c>
      <c r="CX1149">
        <f>Y1149*Source!I244</f>
        <v>21</v>
      </c>
      <c r="CY1149">
        <f>AA1149</f>
        <v>20.239999999999998</v>
      </c>
      <c r="CZ1149">
        <f>AE1149</f>
        <v>20.239999999999998</v>
      </c>
      <c r="DA1149">
        <f>AI1149</f>
        <v>1</v>
      </c>
      <c r="DB1149">
        <v>0</v>
      </c>
    </row>
    <row r="1150" spans="1:106" x14ac:dyDescent="0.2">
      <c r="A1150">
        <f>ROW(Source!A244)</f>
        <v>244</v>
      </c>
      <c r="B1150">
        <v>28925307</v>
      </c>
      <c r="C1150">
        <v>28927542</v>
      </c>
      <c r="D1150">
        <v>28297263</v>
      </c>
      <c r="E1150">
        <v>1</v>
      </c>
      <c r="F1150">
        <v>1</v>
      </c>
      <c r="G1150">
        <v>1</v>
      </c>
      <c r="H1150">
        <v>3</v>
      </c>
      <c r="I1150" t="s">
        <v>441</v>
      </c>
      <c r="J1150" t="s">
        <v>442</v>
      </c>
      <c r="K1150" t="s">
        <v>443</v>
      </c>
      <c r="L1150">
        <v>1348</v>
      </c>
      <c r="N1150">
        <v>1009</v>
      </c>
      <c r="O1150" t="s">
        <v>61</v>
      </c>
      <c r="P1150" t="s">
        <v>61</v>
      </c>
      <c r="Q1150">
        <v>1000</v>
      </c>
      <c r="W1150">
        <v>0</v>
      </c>
      <c r="X1150">
        <v>1180374843</v>
      </c>
      <c r="Y1150">
        <v>0.54</v>
      </c>
      <c r="AA1150">
        <v>909.21</v>
      </c>
      <c r="AB1150">
        <v>0</v>
      </c>
      <c r="AC1150">
        <v>0</v>
      </c>
      <c r="AD1150">
        <v>0</v>
      </c>
      <c r="AE1150">
        <v>909.21</v>
      </c>
      <c r="AF1150">
        <v>0</v>
      </c>
      <c r="AG1150">
        <v>0</v>
      </c>
      <c r="AH1150">
        <v>0</v>
      </c>
      <c r="AI1150">
        <v>1</v>
      </c>
      <c r="AJ1150">
        <v>1</v>
      </c>
      <c r="AK1150">
        <v>1</v>
      </c>
      <c r="AL1150">
        <v>1</v>
      </c>
      <c r="AN1150">
        <v>0</v>
      </c>
      <c r="AO1150">
        <v>1</v>
      </c>
      <c r="AP1150">
        <v>0</v>
      </c>
      <c r="AQ1150">
        <v>0</v>
      </c>
      <c r="AR1150">
        <v>0</v>
      </c>
      <c r="AS1150" t="s">
        <v>719</v>
      </c>
      <c r="AT1150">
        <v>0.54</v>
      </c>
      <c r="AU1150" t="s">
        <v>719</v>
      </c>
      <c r="AV1150">
        <v>0</v>
      </c>
      <c r="AW1150">
        <v>2</v>
      </c>
      <c r="AX1150">
        <v>28927562</v>
      </c>
      <c r="AY1150">
        <v>1</v>
      </c>
      <c r="AZ1150">
        <v>0</v>
      </c>
      <c r="BA1150">
        <v>1180</v>
      </c>
      <c r="BB1150">
        <v>0</v>
      </c>
      <c r="BC1150">
        <v>0</v>
      </c>
      <c r="BD1150">
        <v>0</v>
      </c>
      <c r="BE1150">
        <v>0</v>
      </c>
      <c r="BF1150">
        <v>0</v>
      </c>
      <c r="BG1150">
        <v>0</v>
      </c>
      <c r="BH1150">
        <v>0</v>
      </c>
      <c r="BI1150">
        <v>0</v>
      </c>
      <c r="BJ1150">
        <v>0</v>
      </c>
      <c r="BK1150">
        <v>0</v>
      </c>
      <c r="BL1150">
        <v>0</v>
      </c>
      <c r="BM1150">
        <v>0</v>
      </c>
      <c r="BN1150">
        <v>0</v>
      </c>
      <c r="BO1150">
        <v>0</v>
      </c>
      <c r="BP1150">
        <v>0</v>
      </c>
      <c r="BQ1150">
        <v>0</v>
      </c>
      <c r="BR1150">
        <v>0</v>
      </c>
      <c r="BS1150">
        <v>0</v>
      </c>
      <c r="BT1150">
        <v>0</v>
      </c>
      <c r="BU1150">
        <v>0</v>
      </c>
      <c r="BV1150">
        <v>0</v>
      </c>
      <c r="BW1150">
        <v>0</v>
      </c>
      <c r="CX1150">
        <f>Y1150*Source!I244</f>
        <v>0.10800000000000001</v>
      </c>
      <c r="CY1150">
        <f>AA1150</f>
        <v>909.21</v>
      </c>
      <c r="CZ1150">
        <f>AE1150</f>
        <v>909.21</v>
      </c>
      <c r="DA1150">
        <f>AI1150</f>
        <v>1</v>
      </c>
      <c r="DB1150">
        <v>0</v>
      </c>
    </row>
    <row r="1151" spans="1:106" x14ac:dyDescent="0.2">
      <c r="A1151">
        <f>ROW(Source!A245)</f>
        <v>245</v>
      </c>
      <c r="B1151">
        <v>28925308</v>
      </c>
      <c r="C1151">
        <v>28927542</v>
      </c>
      <c r="D1151">
        <v>28424883</v>
      </c>
      <c r="E1151">
        <v>1</v>
      </c>
      <c r="F1151">
        <v>1</v>
      </c>
      <c r="G1151">
        <v>1</v>
      </c>
      <c r="H1151">
        <v>1</v>
      </c>
      <c r="I1151" t="s">
        <v>433</v>
      </c>
      <c r="J1151" t="s">
        <v>719</v>
      </c>
      <c r="K1151" t="s">
        <v>434</v>
      </c>
      <c r="L1151">
        <v>1191</v>
      </c>
      <c r="N1151">
        <v>1013</v>
      </c>
      <c r="O1151" t="s">
        <v>360</v>
      </c>
      <c r="P1151" t="s">
        <v>360</v>
      </c>
      <c r="Q1151">
        <v>1</v>
      </c>
      <c r="W1151">
        <v>0</v>
      </c>
      <c r="X1151">
        <v>1554607928</v>
      </c>
      <c r="Y1151">
        <v>169.46399999999997</v>
      </c>
      <c r="AA1151">
        <v>0</v>
      </c>
      <c r="AB1151">
        <v>0</v>
      </c>
      <c r="AC1151">
        <v>0</v>
      </c>
      <c r="AD1151">
        <v>171.49</v>
      </c>
      <c r="AE1151">
        <v>0</v>
      </c>
      <c r="AF1151">
        <v>0</v>
      </c>
      <c r="AG1151">
        <v>0</v>
      </c>
      <c r="AH1151">
        <v>9.24</v>
      </c>
      <c r="AI1151">
        <v>1</v>
      </c>
      <c r="AJ1151">
        <v>1</v>
      </c>
      <c r="AK1151">
        <v>1</v>
      </c>
      <c r="AL1151">
        <v>18.559999999999999</v>
      </c>
      <c r="AN1151">
        <v>0</v>
      </c>
      <c r="AO1151">
        <v>1</v>
      </c>
      <c r="AP1151">
        <v>1</v>
      </c>
      <c r="AQ1151">
        <v>0</v>
      </c>
      <c r="AR1151">
        <v>0</v>
      </c>
      <c r="AS1151" t="s">
        <v>719</v>
      </c>
      <c r="AT1151">
        <v>122.8</v>
      </c>
      <c r="AU1151" t="s">
        <v>141</v>
      </c>
      <c r="AV1151">
        <v>1</v>
      </c>
      <c r="AW1151">
        <v>2</v>
      </c>
      <c r="AX1151">
        <v>28927553</v>
      </c>
      <c r="AY1151">
        <v>1</v>
      </c>
      <c r="AZ1151">
        <v>0</v>
      </c>
      <c r="BA1151">
        <v>1181</v>
      </c>
      <c r="BB1151">
        <v>0</v>
      </c>
      <c r="BC1151">
        <v>0</v>
      </c>
      <c r="BD1151">
        <v>0</v>
      </c>
      <c r="BE1151">
        <v>0</v>
      </c>
      <c r="BF1151">
        <v>0</v>
      </c>
      <c r="BG1151">
        <v>0</v>
      </c>
      <c r="BH1151">
        <v>0</v>
      </c>
      <c r="BI1151">
        <v>0</v>
      </c>
      <c r="BJ1151">
        <v>0</v>
      </c>
      <c r="BK1151">
        <v>0</v>
      </c>
      <c r="BL1151">
        <v>0</v>
      </c>
      <c r="BM1151">
        <v>0</v>
      </c>
      <c r="BN1151">
        <v>0</v>
      </c>
      <c r="BO1151">
        <v>0</v>
      </c>
      <c r="BP1151">
        <v>0</v>
      </c>
      <c r="BQ1151">
        <v>0</v>
      </c>
      <c r="BR1151">
        <v>0</v>
      </c>
      <c r="BS1151">
        <v>0</v>
      </c>
      <c r="BT1151">
        <v>0</v>
      </c>
      <c r="BU1151">
        <v>0</v>
      </c>
      <c r="BV1151">
        <v>0</v>
      </c>
      <c r="BW1151">
        <v>0</v>
      </c>
      <c r="CX1151">
        <f>Y1151*Source!I245</f>
        <v>33.892799999999994</v>
      </c>
      <c r="CY1151">
        <f>AD1151</f>
        <v>171.49</v>
      </c>
      <c r="CZ1151">
        <f>AH1151</f>
        <v>9.24</v>
      </c>
      <c r="DA1151">
        <f>AL1151</f>
        <v>18.559999999999999</v>
      </c>
      <c r="DB1151">
        <v>0</v>
      </c>
    </row>
    <row r="1152" spans="1:106" x14ac:dyDescent="0.2">
      <c r="A1152">
        <f>ROW(Source!A245)</f>
        <v>245</v>
      </c>
      <c r="B1152">
        <v>28925308</v>
      </c>
      <c r="C1152">
        <v>28927542</v>
      </c>
      <c r="D1152">
        <v>28419515</v>
      </c>
      <c r="E1152">
        <v>1</v>
      </c>
      <c r="F1152">
        <v>1</v>
      </c>
      <c r="G1152">
        <v>1</v>
      </c>
      <c r="H1152">
        <v>1</v>
      </c>
      <c r="I1152" t="s">
        <v>361</v>
      </c>
      <c r="J1152" t="s">
        <v>719</v>
      </c>
      <c r="K1152" t="s">
        <v>362</v>
      </c>
      <c r="L1152">
        <v>1191</v>
      </c>
      <c r="N1152">
        <v>1013</v>
      </c>
      <c r="O1152" t="s">
        <v>360</v>
      </c>
      <c r="P1152" t="s">
        <v>360</v>
      </c>
      <c r="Q1152">
        <v>1</v>
      </c>
      <c r="W1152">
        <v>0</v>
      </c>
      <c r="X1152">
        <v>-383101862</v>
      </c>
      <c r="Y1152">
        <v>8.5500000000000007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1</v>
      </c>
      <c r="AJ1152">
        <v>1</v>
      </c>
      <c r="AK1152">
        <v>18.559999999999999</v>
      </c>
      <c r="AL1152">
        <v>1</v>
      </c>
      <c r="AN1152">
        <v>0</v>
      </c>
      <c r="AO1152">
        <v>1</v>
      </c>
      <c r="AP1152">
        <v>0</v>
      </c>
      <c r="AQ1152">
        <v>0</v>
      </c>
      <c r="AR1152">
        <v>0</v>
      </c>
      <c r="AS1152" t="s">
        <v>719</v>
      </c>
      <c r="AT1152">
        <v>8.5500000000000007</v>
      </c>
      <c r="AU1152" t="s">
        <v>719</v>
      </c>
      <c r="AV1152">
        <v>2</v>
      </c>
      <c r="AW1152">
        <v>2</v>
      </c>
      <c r="AX1152">
        <v>28927554</v>
      </c>
      <c r="AY1152">
        <v>1</v>
      </c>
      <c r="AZ1152">
        <v>2048</v>
      </c>
      <c r="BA1152">
        <v>1182</v>
      </c>
      <c r="BB1152">
        <v>0</v>
      </c>
      <c r="BC1152">
        <v>0</v>
      </c>
      <c r="BD1152">
        <v>0</v>
      </c>
      <c r="BE1152">
        <v>0</v>
      </c>
      <c r="BF1152">
        <v>0</v>
      </c>
      <c r="BG1152">
        <v>0</v>
      </c>
      <c r="BH1152">
        <v>0</v>
      </c>
      <c r="BI1152">
        <v>0</v>
      </c>
      <c r="BJ1152">
        <v>0</v>
      </c>
      <c r="BK1152">
        <v>0</v>
      </c>
      <c r="BL1152">
        <v>0</v>
      </c>
      <c r="BM1152">
        <v>0</v>
      </c>
      <c r="BN1152">
        <v>0</v>
      </c>
      <c r="BO1152">
        <v>0</v>
      </c>
      <c r="BP1152">
        <v>0</v>
      </c>
      <c r="BQ1152">
        <v>0</v>
      </c>
      <c r="BR1152">
        <v>0</v>
      </c>
      <c r="BS1152">
        <v>0</v>
      </c>
      <c r="BT1152">
        <v>0</v>
      </c>
      <c r="BU1152">
        <v>0</v>
      </c>
      <c r="BV1152">
        <v>0</v>
      </c>
      <c r="BW1152">
        <v>0</v>
      </c>
      <c r="CX1152">
        <f>Y1152*Source!I245</f>
        <v>1.7100000000000002</v>
      </c>
      <c r="CY1152">
        <f>AD1152</f>
        <v>0</v>
      </c>
      <c r="CZ1152">
        <f>AH1152</f>
        <v>0</v>
      </c>
      <c r="DA1152">
        <f>AL1152</f>
        <v>1</v>
      </c>
      <c r="DB1152">
        <v>0</v>
      </c>
    </row>
    <row r="1153" spans="1:106" x14ac:dyDescent="0.2">
      <c r="A1153">
        <f>ROW(Source!A245)</f>
        <v>245</v>
      </c>
      <c r="B1153">
        <v>28925308</v>
      </c>
      <c r="C1153">
        <v>28927542</v>
      </c>
      <c r="D1153">
        <v>28336884</v>
      </c>
      <c r="E1153">
        <v>1</v>
      </c>
      <c r="F1153">
        <v>1</v>
      </c>
      <c r="G1153">
        <v>1</v>
      </c>
      <c r="H1153">
        <v>2</v>
      </c>
      <c r="I1153" t="s">
        <v>375</v>
      </c>
      <c r="J1153" t="s">
        <v>376</v>
      </c>
      <c r="K1153" t="s">
        <v>377</v>
      </c>
      <c r="L1153">
        <v>1368</v>
      </c>
      <c r="N1153">
        <v>1011</v>
      </c>
      <c r="O1153" t="s">
        <v>366</v>
      </c>
      <c r="P1153" t="s">
        <v>366</v>
      </c>
      <c r="Q1153">
        <v>1</v>
      </c>
      <c r="W1153">
        <v>0</v>
      </c>
      <c r="X1153">
        <v>-1700234874</v>
      </c>
      <c r="Y1153">
        <v>3.5249999999999999</v>
      </c>
      <c r="AA1153">
        <v>0</v>
      </c>
      <c r="AB1153">
        <v>721.72</v>
      </c>
      <c r="AC1153">
        <v>163.69999999999999</v>
      </c>
      <c r="AD1153">
        <v>0</v>
      </c>
      <c r="AE1153">
        <v>0</v>
      </c>
      <c r="AF1153">
        <v>93.73</v>
      </c>
      <c r="AG1153">
        <v>8.82</v>
      </c>
      <c r="AH1153">
        <v>0</v>
      </c>
      <c r="AI1153">
        <v>1</v>
      </c>
      <c r="AJ1153">
        <v>7.7</v>
      </c>
      <c r="AK1153">
        <v>18.559999999999999</v>
      </c>
      <c r="AL1153">
        <v>1</v>
      </c>
      <c r="AN1153">
        <v>0</v>
      </c>
      <c r="AO1153">
        <v>1</v>
      </c>
      <c r="AP1153">
        <v>1</v>
      </c>
      <c r="AQ1153">
        <v>0</v>
      </c>
      <c r="AR1153">
        <v>0</v>
      </c>
      <c r="AS1153" t="s">
        <v>719</v>
      </c>
      <c r="AT1153">
        <v>2.35</v>
      </c>
      <c r="AU1153" t="s">
        <v>140</v>
      </c>
      <c r="AV1153">
        <v>0</v>
      </c>
      <c r="AW1153">
        <v>2</v>
      </c>
      <c r="AX1153">
        <v>28927555</v>
      </c>
      <c r="AY1153">
        <v>1</v>
      </c>
      <c r="AZ1153">
        <v>0</v>
      </c>
      <c r="BA1153">
        <v>1183</v>
      </c>
      <c r="BB1153">
        <v>0</v>
      </c>
      <c r="BC1153">
        <v>0</v>
      </c>
      <c r="BD1153">
        <v>0</v>
      </c>
      <c r="BE1153">
        <v>0</v>
      </c>
      <c r="BF1153">
        <v>0</v>
      </c>
      <c r="BG1153">
        <v>0</v>
      </c>
      <c r="BH1153">
        <v>0</v>
      </c>
      <c r="BI1153">
        <v>0</v>
      </c>
      <c r="BJ1153">
        <v>0</v>
      </c>
      <c r="BK1153">
        <v>0</v>
      </c>
      <c r="BL1153">
        <v>0</v>
      </c>
      <c r="BM1153">
        <v>0</v>
      </c>
      <c r="BN1153">
        <v>0</v>
      </c>
      <c r="BO1153">
        <v>0</v>
      </c>
      <c r="BP1153">
        <v>0</v>
      </c>
      <c r="BQ1153">
        <v>0</v>
      </c>
      <c r="BR1153">
        <v>0</v>
      </c>
      <c r="BS1153">
        <v>0</v>
      </c>
      <c r="BT1153">
        <v>0</v>
      </c>
      <c r="BU1153">
        <v>0</v>
      </c>
      <c r="BV1153">
        <v>0</v>
      </c>
      <c r="BW1153">
        <v>0</v>
      </c>
      <c r="CX1153">
        <f>Y1153*Source!I245</f>
        <v>0.70500000000000007</v>
      </c>
      <c r="CY1153">
        <f>AB1153</f>
        <v>721.72</v>
      </c>
      <c r="CZ1153">
        <f>AF1153</f>
        <v>93.73</v>
      </c>
      <c r="DA1153">
        <f>AJ1153</f>
        <v>7.7</v>
      </c>
      <c r="DB1153">
        <v>0</v>
      </c>
    </row>
    <row r="1154" spans="1:106" x14ac:dyDescent="0.2">
      <c r="A1154">
        <f>ROW(Source!A245)</f>
        <v>245</v>
      </c>
      <c r="B1154">
        <v>28925308</v>
      </c>
      <c r="C1154">
        <v>28927542</v>
      </c>
      <c r="D1154">
        <v>28336931</v>
      </c>
      <c r="E1154">
        <v>1</v>
      </c>
      <c r="F1154">
        <v>1</v>
      </c>
      <c r="G1154">
        <v>1</v>
      </c>
      <c r="H1154">
        <v>2</v>
      </c>
      <c r="I1154" t="s">
        <v>378</v>
      </c>
      <c r="J1154" t="s">
        <v>379</v>
      </c>
      <c r="K1154" t="s">
        <v>380</v>
      </c>
      <c r="L1154">
        <v>1368</v>
      </c>
      <c r="N1154">
        <v>1011</v>
      </c>
      <c r="O1154" t="s">
        <v>366</v>
      </c>
      <c r="P1154" t="s">
        <v>366</v>
      </c>
      <c r="Q1154">
        <v>1</v>
      </c>
      <c r="W1154">
        <v>0</v>
      </c>
      <c r="X1154">
        <v>-271470403</v>
      </c>
      <c r="Y1154">
        <v>6.84</v>
      </c>
      <c r="AA1154">
        <v>0</v>
      </c>
      <c r="AB1154">
        <v>706.78</v>
      </c>
      <c r="AC1154">
        <v>219.75</v>
      </c>
      <c r="AD1154">
        <v>0</v>
      </c>
      <c r="AE1154">
        <v>0</v>
      </c>
      <c r="AF1154">
        <v>91.79</v>
      </c>
      <c r="AG1154">
        <v>11.84</v>
      </c>
      <c r="AH1154">
        <v>0</v>
      </c>
      <c r="AI1154">
        <v>1</v>
      </c>
      <c r="AJ1154">
        <v>7.7</v>
      </c>
      <c r="AK1154">
        <v>18.559999999999999</v>
      </c>
      <c r="AL1154">
        <v>1</v>
      </c>
      <c r="AN1154">
        <v>0</v>
      </c>
      <c r="AO1154">
        <v>1</v>
      </c>
      <c r="AP1154">
        <v>1</v>
      </c>
      <c r="AQ1154">
        <v>0</v>
      </c>
      <c r="AR1154">
        <v>0</v>
      </c>
      <c r="AS1154" t="s">
        <v>719</v>
      </c>
      <c r="AT1154">
        <v>4.5599999999999996</v>
      </c>
      <c r="AU1154" t="s">
        <v>140</v>
      </c>
      <c r="AV1154">
        <v>0</v>
      </c>
      <c r="AW1154">
        <v>2</v>
      </c>
      <c r="AX1154">
        <v>28927556</v>
      </c>
      <c r="AY1154">
        <v>1</v>
      </c>
      <c r="AZ1154">
        <v>0</v>
      </c>
      <c r="BA1154">
        <v>1184</v>
      </c>
      <c r="BB1154">
        <v>0</v>
      </c>
      <c r="BC1154">
        <v>0</v>
      </c>
      <c r="BD1154">
        <v>0</v>
      </c>
      <c r="BE1154">
        <v>0</v>
      </c>
      <c r="BF1154">
        <v>0</v>
      </c>
      <c r="BG1154">
        <v>0</v>
      </c>
      <c r="BH1154">
        <v>0</v>
      </c>
      <c r="BI1154">
        <v>0</v>
      </c>
      <c r="BJ1154">
        <v>0</v>
      </c>
      <c r="BK1154">
        <v>0</v>
      </c>
      <c r="BL1154">
        <v>0</v>
      </c>
      <c r="BM1154">
        <v>0</v>
      </c>
      <c r="BN1154">
        <v>0</v>
      </c>
      <c r="BO1154">
        <v>0</v>
      </c>
      <c r="BP1154">
        <v>0</v>
      </c>
      <c r="BQ1154">
        <v>0</v>
      </c>
      <c r="BR1154">
        <v>0</v>
      </c>
      <c r="BS1154">
        <v>0</v>
      </c>
      <c r="BT1154">
        <v>0</v>
      </c>
      <c r="BU1154">
        <v>0</v>
      </c>
      <c r="BV1154">
        <v>0</v>
      </c>
      <c r="BW1154">
        <v>0</v>
      </c>
      <c r="CX1154">
        <f>Y1154*Source!I245</f>
        <v>1.3680000000000001</v>
      </c>
      <c r="CY1154">
        <f>AB1154</f>
        <v>706.78</v>
      </c>
      <c r="CZ1154">
        <f>AF1154</f>
        <v>91.79</v>
      </c>
      <c r="DA1154">
        <f>AJ1154</f>
        <v>7.7</v>
      </c>
      <c r="DB1154">
        <v>0</v>
      </c>
    </row>
    <row r="1155" spans="1:106" x14ac:dyDescent="0.2">
      <c r="A1155">
        <f>ROW(Source!A245)</f>
        <v>245</v>
      </c>
      <c r="B1155">
        <v>28925308</v>
      </c>
      <c r="C1155">
        <v>28927542</v>
      </c>
      <c r="D1155">
        <v>28337084</v>
      </c>
      <c r="E1155">
        <v>1</v>
      </c>
      <c r="F1155">
        <v>1</v>
      </c>
      <c r="G1155">
        <v>1</v>
      </c>
      <c r="H1155">
        <v>2</v>
      </c>
      <c r="I1155" t="s">
        <v>381</v>
      </c>
      <c r="J1155" t="s">
        <v>382</v>
      </c>
      <c r="K1155" t="s">
        <v>383</v>
      </c>
      <c r="L1155">
        <v>1368</v>
      </c>
      <c r="N1155">
        <v>1011</v>
      </c>
      <c r="O1155" t="s">
        <v>366</v>
      </c>
      <c r="P1155" t="s">
        <v>366</v>
      </c>
      <c r="Q1155">
        <v>1</v>
      </c>
      <c r="W1155">
        <v>0</v>
      </c>
      <c r="X1155">
        <v>-566827484</v>
      </c>
      <c r="Y1155">
        <v>1.29</v>
      </c>
      <c r="AA1155">
        <v>0</v>
      </c>
      <c r="AB1155">
        <v>31.65</v>
      </c>
      <c r="AC1155">
        <v>0</v>
      </c>
      <c r="AD1155">
        <v>0</v>
      </c>
      <c r="AE1155">
        <v>0</v>
      </c>
      <c r="AF1155">
        <v>4.1100000000000003</v>
      </c>
      <c r="AG1155">
        <v>0</v>
      </c>
      <c r="AH1155">
        <v>0</v>
      </c>
      <c r="AI1155">
        <v>1</v>
      </c>
      <c r="AJ1155">
        <v>7.7</v>
      </c>
      <c r="AK1155">
        <v>18.559999999999999</v>
      </c>
      <c r="AL1155">
        <v>1</v>
      </c>
      <c r="AN1155">
        <v>0</v>
      </c>
      <c r="AO1155">
        <v>1</v>
      </c>
      <c r="AP1155">
        <v>1</v>
      </c>
      <c r="AQ1155">
        <v>0</v>
      </c>
      <c r="AR1155">
        <v>0</v>
      </c>
      <c r="AS1155" t="s">
        <v>719</v>
      </c>
      <c r="AT1155">
        <v>0.86</v>
      </c>
      <c r="AU1155" t="s">
        <v>140</v>
      </c>
      <c r="AV1155">
        <v>0</v>
      </c>
      <c r="AW1155">
        <v>2</v>
      </c>
      <c r="AX1155">
        <v>28927557</v>
      </c>
      <c r="AY1155">
        <v>1</v>
      </c>
      <c r="AZ1155">
        <v>0</v>
      </c>
      <c r="BA1155">
        <v>1185</v>
      </c>
      <c r="BB1155">
        <v>0</v>
      </c>
      <c r="BC1155">
        <v>0</v>
      </c>
      <c r="BD1155">
        <v>0</v>
      </c>
      <c r="BE1155">
        <v>0</v>
      </c>
      <c r="BF1155">
        <v>0</v>
      </c>
      <c r="BG1155">
        <v>0</v>
      </c>
      <c r="BH1155">
        <v>0</v>
      </c>
      <c r="BI1155">
        <v>0</v>
      </c>
      <c r="BJ1155">
        <v>0</v>
      </c>
      <c r="BK1155">
        <v>0</v>
      </c>
      <c r="BL1155">
        <v>0</v>
      </c>
      <c r="BM1155">
        <v>0</v>
      </c>
      <c r="BN1155">
        <v>0</v>
      </c>
      <c r="BO1155">
        <v>0</v>
      </c>
      <c r="BP1155">
        <v>0</v>
      </c>
      <c r="BQ1155">
        <v>0</v>
      </c>
      <c r="BR1155">
        <v>0</v>
      </c>
      <c r="BS1155">
        <v>0</v>
      </c>
      <c r="BT1155">
        <v>0</v>
      </c>
      <c r="BU1155">
        <v>0</v>
      </c>
      <c r="BV1155">
        <v>0</v>
      </c>
      <c r="BW1155">
        <v>0</v>
      </c>
      <c r="CX1155">
        <f>Y1155*Source!I245</f>
        <v>0.25800000000000001</v>
      </c>
      <c r="CY1155">
        <f>AB1155</f>
        <v>31.65</v>
      </c>
      <c r="CZ1155">
        <f>AF1155</f>
        <v>4.1100000000000003</v>
      </c>
      <c r="DA1155">
        <f>AJ1155</f>
        <v>7.7</v>
      </c>
      <c r="DB1155">
        <v>0</v>
      </c>
    </row>
    <row r="1156" spans="1:106" x14ac:dyDescent="0.2">
      <c r="A1156">
        <f>ROW(Source!A245)</f>
        <v>245</v>
      </c>
      <c r="B1156">
        <v>28925308</v>
      </c>
      <c r="C1156">
        <v>28927542</v>
      </c>
      <c r="D1156">
        <v>28337842</v>
      </c>
      <c r="E1156">
        <v>1</v>
      </c>
      <c r="F1156">
        <v>1</v>
      </c>
      <c r="G1156">
        <v>1</v>
      </c>
      <c r="H1156">
        <v>2</v>
      </c>
      <c r="I1156" t="s">
        <v>384</v>
      </c>
      <c r="J1156" t="s">
        <v>385</v>
      </c>
      <c r="K1156" t="s">
        <v>386</v>
      </c>
      <c r="L1156">
        <v>1368</v>
      </c>
      <c r="N1156">
        <v>1011</v>
      </c>
      <c r="O1156" t="s">
        <v>366</v>
      </c>
      <c r="P1156" t="s">
        <v>366</v>
      </c>
      <c r="Q1156">
        <v>1</v>
      </c>
      <c r="W1156">
        <v>0</v>
      </c>
      <c r="X1156">
        <v>1820267133</v>
      </c>
      <c r="Y1156">
        <v>2.46</v>
      </c>
      <c r="AA1156">
        <v>0</v>
      </c>
      <c r="AB1156">
        <v>789.1</v>
      </c>
      <c r="AC1156">
        <v>219.75</v>
      </c>
      <c r="AD1156">
        <v>0</v>
      </c>
      <c r="AE1156">
        <v>0</v>
      </c>
      <c r="AF1156">
        <v>102.48</v>
      </c>
      <c r="AG1156">
        <v>11.84</v>
      </c>
      <c r="AH1156">
        <v>0</v>
      </c>
      <c r="AI1156">
        <v>1</v>
      </c>
      <c r="AJ1156">
        <v>7.7</v>
      </c>
      <c r="AK1156">
        <v>18.559999999999999</v>
      </c>
      <c r="AL1156">
        <v>1</v>
      </c>
      <c r="AN1156">
        <v>0</v>
      </c>
      <c r="AO1156">
        <v>1</v>
      </c>
      <c r="AP1156">
        <v>1</v>
      </c>
      <c r="AQ1156">
        <v>0</v>
      </c>
      <c r="AR1156">
        <v>0</v>
      </c>
      <c r="AS1156" t="s">
        <v>719</v>
      </c>
      <c r="AT1156">
        <v>1.64</v>
      </c>
      <c r="AU1156" t="s">
        <v>140</v>
      </c>
      <c r="AV1156">
        <v>0</v>
      </c>
      <c r="AW1156">
        <v>2</v>
      </c>
      <c r="AX1156">
        <v>28927558</v>
      </c>
      <c r="AY1156">
        <v>1</v>
      </c>
      <c r="AZ1156">
        <v>0</v>
      </c>
      <c r="BA1156">
        <v>1186</v>
      </c>
      <c r="BB1156">
        <v>0</v>
      </c>
      <c r="BC1156">
        <v>0</v>
      </c>
      <c r="BD1156">
        <v>0</v>
      </c>
      <c r="BE1156">
        <v>0</v>
      </c>
      <c r="BF1156">
        <v>0</v>
      </c>
      <c r="BG1156">
        <v>0</v>
      </c>
      <c r="BH1156">
        <v>0</v>
      </c>
      <c r="BI1156">
        <v>0</v>
      </c>
      <c r="BJ1156">
        <v>0</v>
      </c>
      <c r="BK1156">
        <v>0</v>
      </c>
      <c r="BL1156">
        <v>0</v>
      </c>
      <c r="BM1156">
        <v>0</v>
      </c>
      <c r="BN1156">
        <v>0</v>
      </c>
      <c r="BO1156">
        <v>0</v>
      </c>
      <c r="BP1156">
        <v>0</v>
      </c>
      <c r="BQ1156">
        <v>0</v>
      </c>
      <c r="BR1156">
        <v>0</v>
      </c>
      <c r="BS1156">
        <v>0</v>
      </c>
      <c r="BT1156">
        <v>0</v>
      </c>
      <c r="BU1156">
        <v>0</v>
      </c>
      <c r="BV1156">
        <v>0</v>
      </c>
      <c r="BW1156">
        <v>0</v>
      </c>
      <c r="CX1156">
        <f>Y1156*Source!I245</f>
        <v>0.49199999999999999</v>
      </c>
      <c r="CY1156">
        <f>AB1156</f>
        <v>789.1</v>
      </c>
      <c r="CZ1156">
        <f>AF1156</f>
        <v>102.48</v>
      </c>
      <c r="DA1156">
        <f>AJ1156</f>
        <v>7.7</v>
      </c>
      <c r="DB1156">
        <v>0</v>
      </c>
    </row>
    <row r="1157" spans="1:106" x14ac:dyDescent="0.2">
      <c r="A1157">
        <f>ROW(Source!A245)</f>
        <v>245</v>
      </c>
      <c r="B1157">
        <v>28925308</v>
      </c>
      <c r="C1157">
        <v>28927542</v>
      </c>
      <c r="D1157">
        <v>28251135</v>
      </c>
      <c r="E1157">
        <v>1</v>
      </c>
      <c r="F1157">
        <v>1</v>
      </c>
      <c r="G1157">
        <v>1</v>
      </c>
      <c r="H1157">
        <v>3</v>
      </c>
      <c r="I1157" t="s">
        <v>435</v>
      </c>
      <c r="J1157" t="s">
        <v>436</v>
      </c>
      <c r="K1157" t="s">
        <v>437</v>
      </c>
      <c r="L1157">
        <v>1348</v>
      </c>
      <c r="N1157">
        <v>1009</v>
      </c>
      <c r="O1157" t="s">
        <v>61</v>
      </c>
      <c r="P1157" t="s">
        <v>61</v>
      </c>
      <c r="Q1157">
        <v>1000</v>
      </c>
      <c r="W1157">
        <v>0</v>
      </c>
      <c r="X1157">
        <v>-306078241</v>
      </c>
      <c r="Y1157">
        <v>1.45</v>
      </c>
      <c r="AA1157">
        <v>18710.669999999998</v>
      </c>
      <c r="AB1157">
        <v>0</v>
      </c>
      <c r="AC1157">
        <v>0</v>
      </c>
      <c r="AD1157">
        <v>0</v>
      </c>
      <c r="AE1157">
        <v>3591.3</v>
      </c>
      <c r="AF1157">
        <v>0</v>
      </c>
      <c r="AG1157">
        <v>0</v>
      </c>
      <c r="AH1157">
        <v>0</v>
      </c>
      <c r="AI1157">
        <v>5.21</v>
      </c>
      <c r="AJ1157">
        <v>1</v>
      </c>
      <c r="AK1157">
        <v>1</v>
      </c>
      <c r="AL1157">
        <v>1</v>
      </c>
      <c r="AN1157">
        <v>0</v>
      </c>
      <c r="AO1157">
        <v>1</v>
      </c>
      <c r="AP1157">
        <v>0</v>
      </c>
      <c r="AQ1157">
        <v>0</v>
      </c>
      <c r="AR1157">
        <v>0</v>
      </c>
      <c r="AS1157" t="s">
        <v>719</v>
      </c>
      <c r="AT1157">
        <v>1.45</v>
      </c>
      <c r="AU1157" t="s">
        <v>719</v>
      </c>
      <c r="AV1157">
        <v>0</v>
      </c>
      <c r="AW1157">
        <v>2</v>
      </c>
      <c r="AX1157">
        <v>28927559</v>
      </c>
      <c r="AY1157">
        <v>1</v>
      </c>
      <c r="AZ1157">
        <v>0</v>
      </c>
      <c r="BA1157">
        <v>1187</v>
      </c>
      <c r="BB1157">
        <v>0</v>
      </c>
      <c r="BC1157">
        <v>0</v>
      </c>
      <c r="BD1157">
        <v>0</v>
      </c>
      <c r="BE1157">
        <v>0</v>
      </c>
      <c r="BF1157">
        <v>0</v>
      </c>
      <c r="BG1157">
        <v>0</v>
      </c>
      <c r="BH1157">
        <v>0</v>
      </c>
      <c r="BI1157">
        <v>0</v>
      </c>
      <c r="BJ1157">
        <v>0</v>
      </c>
      <c r="BK1157">
        <v>0</v>
      </c>
      <c r="BL1157">
        <v>0</v>
      </c>
      <c r="BM1157">
        <v>0</v>
      </c>
      <c r="BN1157">
        <v>0</v>
      </c>
      <c r="BO1157">
        <v>0</v>
      </c>
      <c r="BP1157">
        <v>0</v>
      </c>
      <c r="BQ1157">
        <v>0</v>
      </c>
      <c r="BR1157">
        <v>0</v>
      </c>
      <c r="BS1157">
        <v>0</v>
      </c>
      <c r="BT1157">
        <v>0</v>
      </c>
      <c r="BU1157">
        <v>0</v>
      </c>
      <c r="BV1157">
        <v>0</v>
      </c>
      <c r="BW1157">
        <v>0</v>
      </c>
      <c r="CX1157">
        <f>Y1157*Source!I245</f>
        <v>0.28999999999999998</v>
      </c>
      <c r="CY1157">
        <f>AA1157</f>
        <v>18710.669999999998</v>
      </c>
      <c r="CZ1157">
        <f>AE1157</f>
        <v>3591.3</v>
      </c>
      <c r="DA1157">
        <f>AI1157</f>
        <v>5.21</v>
      </c>
      <c r="DB1157">
        <v>0</v>
      </c>
    </row>
    <row r="1158" spans="1:106" x14ac:dyDescent="0.2">
      <c r="A1158">
        <f>ROW(Source!A245)</f>
        <v>245</v>
      </c>
      <c r="B1158">
        <v>28925308</v>
      </c>
      <c r="C1158">
        <v>28927542</v>
      </c>
      <c r="D1158">
        <v>28251761</v>
      </c>
      <c r="E1158">
        <v>1</v>
      </c>
      <c r="F1158">
        <v>1</v>
      </c>
      <c r="G1158">
        <v>1</v>
      </c>
      <c r="H1158">
        <v>3</v>
      </c>
      <c r="I1158" t="s">
        <v>438</v>
      </c>
      <c r="J1158" t="s">
        <v>439</v>
      </c>
      <c r="K1158" t="s">
        <v>440</v>
      </c>
      <c r="L1158">
        <v>1348</v>
      </c>
      <c r="N1158">
        <v>1009</v>
      </c>
      <c r="O1158" t="s">
        <v>61</v>
      </c>
      <c r="P1158" t="s">
        <v>61</v>
      </c>
      <c r="Q1158">
        <v>1000</v>
      </c>
      <c r="W1158">
        <v>0</v>
      </c>
      <c r="X1158">
        <v>-1788864106</v>
      </c>
      <c r="Y1158">
        <v>0.5</v>
      </c>
      <c r="AA1158">
        <v>44272.959999999999</v>
      </c>
      <c r="AB1158">
        <v>0</v>
      </c>
      <c r="AC1158">
        <v>0</v>
      </c>
      <c r="AD1158">
        <v>0</v>
      </c>
      <c r="AE1158">
        <v>8497.69</v>
      </c>
      <c r="AF1158">
        <v>0</v>
      </c>
      <c r="AG1158">
        <v>0</v>
      </c>
      <c r="AH1158">
        <v>0</v>
      </c>
      <c r="AI1158">
        <v>5.21</v>
      </c>
      <c r="AJ1158">
        <v>1</v>
      </c>
      <c r="AK1158">
        <v>1</v>
      </c>
      <c r="AL1158">
        <v>1</v>
      </c>
      <c r="AN1158">
        <v>0</v>
      </c>
      <c r="AO1158">
        <v>1</v>
      </c>
      <c r="AP1158">
        <v>0</v>
      </c>
      <c r="AQ1158">
        <v>0</v>
      </c>
      <c r="AR1158">
        <v>0</v>
      </c>
      <c r="AS1158" t="s">
        <v>719</v>
      </c>
      <c r="AT1158">
        <v>0.5</v>
      </c>
      <c r="AU1158" t="s">
        <v>719</v>
      </c>
      <c r="AV1158">
        <v>0</v>
      </c>
      <c r="AW1158">
        <v>2</v>
      </c>
      <c r="AX1158">
        <v>28927560</v>
      </c>
      <c r="AY1158">
        <v>1</v>
      </c>
      <c r="AZ1158">
        <v>0</v>
      </c>
      <c r="BA1158">
        <v>1188</v>
      </c>
      <c r="BB1158">
        <v>0</v>
      </c>
      <c r="BC1158">
        <v>0</v>
      </c>
      <c r="BD1158">
        <v>0</v>
      </c>
      <c r="BE1158">
        <v>0</v>
      </c>
      <c r="BF1158">
        <v>0</v>
      </c>
      <c r="BG1158">
        <v>0</v>
      </c>
      <c r="BH1158">
        <v>0</v>
      </c>
      <c r="BI1158">
        <v>0</v>
      </c>
      <c r="BJ1158">
        <v>0</v>
      </c>
      <c r="BK1158">
        <v>0</v>
      </c>
      <c r="BL1158">
        <v>0</v>
      </c>
      <c r="BM1158">
        <v>0</v>
      </c>
      <c r="BN1158">
        <v>0</v>
      </c>
      <c r="BO1158">
        <v>0</v>
      </c>
      <c r="BP1158">
        <v>0</v>
      </c>
      <c r="BQ1158">
        <v>0</v>
      </c>
      <c r="BR1158">
        <v>0</v>
      </c>
      <c r="BS1158">
        <v>0</v>
      </c>
      <c r="BT1158">
        <v>0</v>
      </c>
      <c r="BU1158">
        <v>0</v>
      </c>
      <c r="BV1158">
        <v>0</v>
      </c>
      <c r="BW1158">
        <v>0</v>
      </c>
      <c r="CX1158">
        <f>Y1158*Source!I245</f>
        <v>0.1</v>
      </c>
      <c r="CY1158">
        <f>AA1158</f>
        <v>44272.959999999999</v>
      </c>
      <c r="CZ1158">
        <f>AE1158</f>
        <v>8497.69</v>
      </c>
      <c r="DA1158">
        <f>AI1158</f>
        <v>5.21</v>
      </c>
      <c r="DB1158">
        <v>0</v>
      </c>
    </row>
    <row r="1159" spans="1:106" x14ac:dyDescent="0.2">
      <c r="A1159">
        <f>ROW(Source!A245)</f>
        <v>245</v>
      </c>
      <c r="B1159">
        <v>28925308</v>
      </c>
      <c r="C1159">
        <v>28927542</v>
      </c>
      <c r="D1159">
        <v>28277694</v>
      </c>
      <c r="E1159">
        <v>1</v>
      </c>
      <c r="F1159">
        <v>1</v>
      </c>
      <c r="G1159">
        <v>1</v>
      </c>
      <c r="H1159">
        <v>3</v>
      </c>
      <c r="I1159" t="s">
        <v>410</v>
      </c>
      <c r="J1159" t="s">
        <v>411</v>
      </c>
      <c r="K1159" t="s">
        <v>412</v>
      </c>
      <c r="L1159">
        <v>1327</v>
      </c>
      <c r="N1159">
        <v>1005</v>
      </c>
      <c r="O1159" t="s">
        <v>225</v>
      </c>
      <c r="P1159" t="s">
        <v>225</v>
      </c>
      <c r="Q1159">
        <v>1</v>
      </c>
      <c r="W1159">
        <v>0</v>
      </c>
      <c r="X1159">
        <v>-1759487098</v>
      </c>
      <c r="Y1159">
        <v>105</v>
      </c>
      <c r="AA1159">
        <v>105.45</v>
      </c>
      <c r="AB1159">
        <v>0</v>
      </c>
      <c r="AC1159">
        <v>0</v>
      </c>
      <c r="AD1159">
        <v>0</v>
      </c>
      <c r="AE1159">
        <v>20.239999999999998</v>
      </c>
      <c r="AF1159">
        <v>0</v>
      </c>
      <c r="AG1159">
        <v>0</v>
      </c>
      <c r="AH1159">
        <v>0</v>
      </c>
      <c r="AI1159">
        <v>5.21</v>
      </c>
      <c r="AJ1159">
        <v>1</v>
      </c>
      <c r="AK1159">
        <v>1</v>
      </c>
      <c r="AL1159">
        <v>1</v>
      </c>
      <c r="AN1159">
        <v>0</v>
      </c>
      <c r="AO1159">
        <v>1</v>
      </c>
      <c r="AP1159">
        <v>0</v>
      </c>
      <c r="AQ1159">
        <v>0</v>
      </c>
      <c r="AR1159">
        <v>0</v>
      </c>
      <c r="AS1159" t="s">
        <v>719</v>
      </c>
      <c r="AT1159">
        <v>105</v>
      </c>
      <c r="AU1159" t="s">
        <v>719</v>
      </c>
      <c r="AV1159">
        <v>0</v>
      </c>
      <c r="AW1159">
        <v>2</v>
      </c>
      <c r="AX1159">
        <v>28927561</v>
      </c>
      <c r="AY1159">
        <v>1</v>
      </c>
      <c r="AZ1159">
        <v>0</v>
      </c>
      <c r="BA1159">
        <v>1189</v>
      </c>
      <c r="BB1159">
        <v>0</v>
      </c>
      <c r="BC1159">
        <v>0</v>
      </c>
      <c r="BD1159">
        <v>0</v>
      </c>
      <c r="BE1159">
        <v>0</v>
      </c>
      <c r="BF1159">
        <v>0</v>
      </c>
      <c r="BG1159">
        <v>0</v>
      </c>
      <c r="BH1159">
        <v>0</v>
      </c>
      <c r="BI1159">
        <v>0</v>
      </c>
      <c r="BJ1159">
        <v>0</v>
      </c>
      <c r="BK1159">
        <v>0</v>
      </c>
      <c r="BL1159">
        <v>0</v>
      </c>
      <c r="BM1159">
        <v>0</v>
      </c>
      <c r="BN1159">
        <v>0</v>
      </c>
      <c r="BO1159">
        <v>0</v>
      </c>
      <c r="BP1159">
        <v>0</v>
      </c>
      <c r="BQ1159">
        <v>0</v>
      </c>
      <c r="BR1159">
        <v>0</v>
      </c>
      <c r="BS1159">
        <v>0</v>
      </c>
      <c r="BT1159">
        <v>0</v>
      </c>
      <c r="BU1159">
        <v>0</v>
      </c>
      <c r="BV1159">
        <v>0</v>
      </c>
      <c r="BW1159">
        <v>0</v>
      </c>
      <c r="CX1159">
        <f>Y1159*Source!I245</f>
        <v>21</v>
      </c>
      <c r="CY1159">
        <f>AA1159</f>
        <v>105.45</v>
      </c>
      <c r="CZ1159">
        <f>AE1159</f>
        <v>20.239999999999998</v>
      </c>
      <c r="DA1159">
        <f>AI1159</f>
        <v>5.21</v>
      </c>
      <c r="DB1159">
        <v>0</v>
      </c>
    </row>
    <row r="1160" spans="1:106" x14ac:dyDescent="0.2">
      <c r="A1160">
        <f>ROW(Source!A245)</f>
        <v>245</v>
      </c>
      <c r="B1160">
        <v>28925308</v>
      </c>
      <c r="C1160">
        <v>28927542</v>
      </c>
      <c r="D1160">
        <v>28297263</v>
      </c>
      <c r="E1160">
        <v>1</v>
      </c>
      <c r="F1160">
        <v>1</v>
      </c>
      <c r="G1160">
        <v>1</v>
      </c>
      <c r="H1160">
        <v>3</v>
      </c>
      <c r="I1160" t="s">
        <v>441</v>
      </c>
      <c r="J1160" t="s">
        <v>442</v>
      </c>
      <c r="K1160" t="s">
        <v>443</v>
      </c>
      <c r="L1160">
        <v>1348</v>
      </c>
      <c r="N1160">
        <v>1009</v>
      </c>
      <c r="O1160" t="s">
        <v>61</v>
      </c>
      <c r="P1160" t="s">
        <v>61</v>
      </c>
      <c r="Q1160">
        <v>1000</v>
      </c>
      <c r="W1160">
        <v>0</v>
      </c>
      <c r="X1160">
        <v>1180374843</v>
      </c>
      <c r="Y1160">
        <v>0.54</v>
      </c>
      <c r="AA1160">
        <v>4736.9799999999996</v>
      </c>
      <c r="AB1160">
        <v>0</v>
      </c>
      <c r="AC1160">
        <v>0</v>
      </c>
      <c r="AD1160">
        <v>0</v>
      </c>
      <c r="AE1160">
        <v>909.21</v>
      </c>
      <c r="AF1160">
        <v>0</v>
      </c>
      <c r="AG1160">
        <v>0</v>
      </c>
      <c r="AH1160">
        <v>0</v>
      </c>
      <c r="AI1160">
        <v>5.21</v>
      </c>
      <c r="AJ1160">
        <v>1</v>
      </c>
      <c r="AK1160">
        <v>1</v>
      </c>
      <c r="AL1160">
        <v>1</v>
      </c>
      <c r="AN1160">
        <v>0</v>
      </c>
      <c r="AO1160">
        <v>1</v>
      </c>
      <c r="AP1160">
        <v>0</v>
      </c>
      <c r="AQ1160">
        <v>0</v>
      </c>
      <c r="AR1160">
        <v>0</v>
      </c>
      <c r="AS1160" t="s">
        <v>719</v>
      </c>
      <c r="AT1160">
        <v>0.54</v>
      </c>
      <c r="AU1160" t="s">
        <v>719</v>
      </c>
      <c r="AV1160">
        <v>0</v>
      </c>
      <c r="AW1160">
        <v>2</v>
      </c>
      <c r="AX1160">
        <v>28927562</v>
      </c>
      <c r="AY1160">
        <v>1</v>
      </c>
      <c r="AZ1160">
        <v>0</v>
      </c>
      <c r="BA1160">
        <v>1190</v>
      </c>
      <c r="BB1160">
        <v>0</v>
      </c>
      <c r="BC1160">
        <v>0</v>
      </c>
      <c r="BD1160">
        <v>0</v>
      </c>
      <c r="BE1160">
        <v>0</v>
      </c>
      <c r="BF1160">
        <v>0</v>
      </c>
      <c r="BG1160">
        <v>0</v>
      </c>
      <c r="BH1160">
        <v>0</v>
      </c>
      <c r="BI1160">
        <v>0</v>
      </c>
      <c r="BJ1160">
        <v>0</v>
      </c>
      <c r="BK1160">
        <v>0</v>
      </c>
      <c r="BL1160">
        <v>0</v>
      </c>
      <c r="BM1160">
        <v>0</v>
      </c>
      <c r="BN1160">
        <v>0</v>
      </c>
      <c r="BO1160">
        <v>0</v>
      </c>
      <c r="BP1160">
        <v>0</v>
      </c>
      <c r="BQ1160">
        <v>0</v>
      </c>
      <c r="BR1160">
        <v>0</v>
      </c>
      <c r="BS1160">
        <v>0</v>
      </c>
      <c r="BT1160">
        <v>0</v>
      </c>
      <c r="BU1160">
        <v>0</v>
      </c>
      <c r="BV1160">
        <v>0</v>
      </c>
      <c r="BW1160">
        <v>0</v>
      </c>
      <c r="CX1160">
        <f>Y1160*Source!I245</f>
        <v>0.10800000000000001</v>
      </c>
      <c r="CY1160">
        <f>AA1160</f>
        <v>4736.9799999999996</v>
      </c>
      <c r="CZ1160">
        <f>AE1160</f>
        <v>909.21</v>
      </c>
      <c r="DA1160">
        <f>AI1160</f>
        <v>5.21</v>
      </c>
      <c r="DB1160">
        <v>0</v>
      </c>
    </row>
    <row r="1161" spans="1:106" x14ac:dyDescent="0.2">
      <c r="A1161">
        <f>ROW(Source!A246)</f>
        <v>246</v>
      </c>
      <c r="B1161">
        <v>28925307</v>
      </c>
      <c r="C1161">
        <v>28927489</v>
      </c>
      <c r="D1161">
        <v>28424607</v>
      </c>
      <c r="E1161">
        <v>1</v>
      </c>
      <c r="F1161">
        <v>1</v>
      </c>
      <c r="G1161">
        <v>1</v>
      </c>
      <c r="H1161">
        <v>1</v>
      </c>
      <c r="I1161" t="s">
        <v>444</v>
      </c>
      <c r="J1161" t="s">
        <v>719</v>
      </c>
      <c r="K1161" t="s">
        <v>445</v>
      </c>
      <c r="L1161">
        <v>1191</v>
      </c>
      <c r="N1161">
        <v>1013</v>
      </c>
      <c r="O1161" t="s">
        <v>360</v>
      </c>
      <c r="P1161" t="s">
        <v>360</v>
      </c>
      <c r="Q1161">
        <v>1</v>
      </c>
      <c r="W1161">
        <v>0</v>
      </c>
      <c r="X1161">
        <v>-1535124711</v>
      </c>
      <c r="Y1161">
        <v>23.377199999999998</v>
      </c>
      <c r="AA1161">
        <v>0</v>
      </c>
      <c r="AB1161">
        <v>0</v>
      </c>
      <c r="AC1161">
        <v>0</v>
      </c>
      <c r="AD1161">
        <v>7.49</v>
      </c>
      <c r="AE1161">
        <v>0</v>
      </c>
      <c r="AF1161">
        <v>0</v>
      </c>
      <c r="AG1161">
        <v>0</v>
      </c>
      <c r="AH1161">
        <v>7.49</v>
      </c>
      <c r="AI1161">
        <v>1</v>
      </c>
      <c r="AJ1161">
        <v>1</v>
      </c>
      <c r="AK1161">
        <v>1</v>
      </c>
      <c r="AL1161">
        <v>1</v>
      </c>
      <c r="AN1161">
        <v>0</v>
      </c>
      <c r="AO1161">
        <v>1</v>
      </c>
      <c r="AP1161">
        <v>1</v>
      </c>
      <c r="AQ1161">
        <v>0</v>
      </c>
      <c r="AR1161">
        <v>0</v>
      </c>
      <c r="AS1161" t="s">
        <v>719</v>
      </c>
      <c r="AT1161">
        <v>16.940000000000001</v>
      </c>
      <c r="AU1161" t="s">
        <v>141</v>
      </c>
      <c r="AV1161">
        <v>1</v>
      </c>
      <c r="AW1161">
        <v>2</v>
      </c>
      <c r="AX1161">
        <v>28927563</v>
      </c>
      <c r="AY1161">
        <v>1</v>
      </c>
      <c r="AZ1161">
        <v>0</v>
      </c>
      <c r="BA1161">
        <v>1191</v>
      </c>
      <c r="BB1161">
        <v>0</v>
      </c>
      <c r="BC1161">
        <v>0</v>
      </c>
      <c r="BD1161">
        <v>0</v>
      </c>
      <c r="BE1161">
        <v>0</v>
      </c>
      <c r="BF1161">
        <v>0</v>
      </c>
      <c r="BG1161">
        <v>0</v>
      </c>
      <c r="BH1161">
        <v>0</v>
      </c>
      <c r="BI1161">
        <v>0</v>
      </c>
      <c r="BJ1161">
        <v>0</v>
      </c>
      <c r="BK1161">
        <v>0</v>
      </c>
      <c r="BL1161">
        <v>0</v>
      </c>
      <c r="BM1161">
        <v>0</v>
      </c>
      <c r="BN1161">
        <v>0</v>
      </c>
      <c r="BO1161">
        <v>0</v>
      </c>
      <c r="BP1161">
        <v>0</v>
      </c>
      <c r="BQ1161">
        <v>0</v>
      </c>
      <c r="BR1161">
        <v>0</v>
      </c>
      <c r="BS1161">
        <v>0</v>
      </c>
      <c r="BT1161">
        <v>0</v>
      </c>
      <c r="BU1161">
        <v>0</v>
      </c>
      <c r="BV1161">
        <v>0</v>
      </c>
      <c r="BW1161">
        <v>0</v>
      </c>
      <c r="CX1161">
        <f>Y1161*Source!I246</f>
        <v>15.896496000000001</v>
      </c>
      <c r="CY1161">
        <f>AD1161</f>
        <v>7.49</v>
      </c>
      <c r="CZ1161">
        <f>AH1161</f>
        <v>7.49</v>
      </c>
      <c r="DA1161">
        <f>AL1161</f>
        <v>1</v>
      </c>
      <c r="DB1161">
        <v>0</v>
      </c>
    </row>
    <row r="1162" spans="1:106" x14ac:dyDescent="0.2">
      <c r="A1162">
        <f>ROW(Source!A246)</f>
        <v>246</v>
      </c>
      <c r="B1162">
        <v>28925307</v>
      </c>
      <c r="C1162">
        <v>28927489</v>
      </c>
      <c r="D1162">
        <v>28419515</v>
      </c>
      <c r="E1162">
        <v>1</v>
      </c>
      <c r="F1162">
        <v>1</v>
      </c>
      <c r="G1162">
        <v>1</v>
      </c>
      <c r="H1162">
        <v>1</v>
      </c>
      <c r="I1162" t="s">
        <v>361</v>
      </c>
      <c r="J1162" t="s">
        <v>719</v>
      </c>
      <c r="K1162" t="s">
        <v>362</v>
      </c>
      <c r="L1162">
        <v>1191</v>
      </c>
      <c r="N1162">
        <v>1013</v>
      </c>
      <c r="O1162" t="s">
        <v>360</v>
      </c>
      <c r="P1162" t="s">
        <v>360</v>
      </c>
      <c r="Q1162">
        <v>1</v>
      </c>
      <c r="W1162">
        <v>0</v>
      </c>
      <c r="X1162">
        <v>-383101862</v>
      </c>
      <c r="Y1162">
        <v>0.15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  <c r="AH1162">
        <v>0</v>
      </c>
      <c r="AI1162">
        <v>1</v>
      </c>
      <c r="AJ1162">
        <v>1</v>
      </c>
      <c r="AK1162">
        <v>1</v>
      </c>
      <c r="AL1162">
        <v>1</v>
      </c>
      <c r="AN1162">
        <v>0</v>
      </c>
      <c r="AO1162">
        <v>1</v>
      </c>
      <c r="AP1162">
        <v>0</v>
      </c>
      <c r="AQ1162">
        <v>0</v>
      </c>
      <c r="AR1162">
        <v>0</v>
      </c>
      <c r="AS1162" t="s">
        <v>719</v>
      </c>
      <c r="AT1162">
        <v>0.15</v>
      </c>
      <c r="AU1162" t="s">
        <v>719</v>
      </c>
      <c r="AV1162">
        <v>2</v>
      </c>
      <c r="AW1162">
        <v>2</v>
      </c>
      <c r="AX1162">
        <v>28927564</v>
      </c>
      <c r="AY1162">
        <v>1</v>
      </c>
      <c r="AZ1162">
        <v>2048</v>
      </c>
      <c r="BA1162">
        <v>1192</v>
      </c>
      <c r="BB1162">
        <v>0</v>
      </c>
      <c r="BC1162">
        <v>0</v>
      </c>
      <c r="BD1162">
        <v>0</v>
      </c>
      <c r="BE1162">
        <v>0</v>
      </c>
      <c r="BF1162">
        <v>0</v>
      </c>
      <c r="BG1162">
        <v>0</v>
      </c>
      <c r="BH1162">
        <v>0</v>
      </c>
      <c r="BI1162">
        <v>0</v>
      </c>
      <c r="BJ1162">
        <v>0</v>
      </c>
      <c r="BK1162">
        <v>0</v>
      </c>
      <c r="BL1162">
        <v>0</v>
      </c>
      <c r="BM1162">
        <v>0</v>
      </c>
      <c r="BN1162">
        <v>0</v>
      </c>
      <c r="BO1162">
        <v>0</v>
      </c>
      <c r="BP1162">
        <v>0</v>
      </c>
      <c r="BQ1162">
        <v>0</v>
      </c>
      <c r="BR1162">
        <v>0</v>
      </c>
      <c r="BS1162">
        <v>0</v>
      </c>
      <c r="BT1162">
        <v>0</v>
      </c>
      <c r="BU1162">
        <v>0</v>
      </c>
      <c r="BV1162">
        <v>0</v>
      </c>
      <c r="BW1162">
        <v>0</v>
      </c>
      <c r="CX1162">
        <f>Y1162*Source!I246</f>
        <v>0.10200000000000001</v>
      </c>
      <c r="CY1162">
        <f>AD1162</f>
        <v>0</v>
      </c>
      <c r="CZ1162">
        <f>AH1162</f>
        <v>0</v>
      </c>
      <c r="DA1162">
        <f>AL1162</f>
        <v>1</v>
      </c>
      <c r="DB1162">
        <v>0</v>
      </c>
    </row>
    <row r="1163" spans="1:106" x14ac:dyDescent="0.2">
      <c r="A1163">
        <f>ROW(Source!A246)</f>
        <v>246</v>
      </c>
      <c r="B1163">
        <v>28925307</v>
      </c>
      <c r="C1163">
        <v>28927489</v>
      </c>
      <c r="D1163">
        <v>28336884</v>
      </c>
      <c r="E1163">
        <v>1</v>
      </c>
      <c r="F1163">
        <v>1</v>
      </c>
      <c r="G1163">
        <v>1</v>
      </c>
      <c r="H1163">
        <v>2</v>
      </c>
      <c r="I1163" t="s">
        <v>375</v>
      </c>
      <c r="J1163" t="s">
        <v>376</v>
      </c>
      <c r="K1163" t="s">
        <v>377</v>
      </c>
      <c r="L1163">
        <v>1368</v>
      </c>
      <c r="N1163">
        <v>1011</v>
      </c>
      <c r="O1163" t="s">
        <v>366</v>
      </c>
      <c r="P1163" t="s">
        <v>366</v>
      </c>
      <c r="Q1163">
        <v>1</v>
      </c>
      <c r="W1163">
        <v>0</v>
      </c>
      <c r="X1163">
        <v>-1700234874</v>
      </c>
      <c r="Y1163">
        <v>0.06</v>
      </c>
      <c r="AA1163">
        <v>0</v>
      </c>
      <c r="AB1163">
        <v>93.73</v>
      </c>
      <c r="AC1163">
        <v>8.82</v>
      </c>
      <c r="AD1163">
        <v>0</v>
      </c>
      <c r="AE1163">
        <v>0</v>
      </c>
      <c r="AF1163">
        <v>93.73</v>
      </c>
      <c r="AG1163">
        <v>8.82</v>
      </c>
      <c r="AH1163">
        <v>0</v>
      </c>
      <c r="AI1163">
        <v>1</v>
      </c>
      <c r="AJ1163">
        <v>1</v>
      </c>
      <c r="AK1163">
        <v>1</v>
      </c>
      <c r="AL1163">
        <v>1</v>
      </c>
      <c r="AN1163">
        <v>0</v>
      </c>
      <c r="AO1163">
        <v>1</v>
      </c>
      <c r="AP1163">
        <v>1</v>
      </c>
      <c r="AQ1163">
        <v>0</v>
      </c>
      <c r="AR1163">
        <v>0</v>
      </c>
      <c r="AS1163" t="s">
        <v>719</v>
      </c>
      <c r="AT1163">
        <v>0.04</v>
      </c>
      <c r="AU1163" t="s">
        <v>140</v>
      </c>
      <c r="AV1163">
        <v>0</v>
      </c>
      <c r="AW1163">
        <v>2</v>
      </c>
      <c r="AX1163">
        <v>28927565</v>
      </c>
      <c r="AY1163">
        <v>1</v>
      </c>
      <c r="AZ1163">
        <v>0</v>
      </c>
      <c r="BA1163">
        <v>1193</v>
      </c>
      <c r="BB1163">
        <v>0</v>
      </c>
      <c r="BC1163">
        <v>0</v>
      </c>
      <c r="BD1163">
        <v>0</v>
      </c>
      <c r="BE1163">
        <v>0</v>
      </c>
      <c r="BF1163">
        <v>0</v>
      </c>
      <c r="BG1163">
        <v>0</v>
      </c>
      <c r="BH1163">
        <v>0</v>
      </c>
      <c r="BI1163">
        <v>0</v>
      </c>
      <c r="BJ1163">
        <v>0</v>
      </c>
      <c r="BK1163">
        <v>0</v>
      </c>
      <c r="BL1163">
        <v>0</v>
      </c>
      <c r="BM1163">
        <v>0</v>
      </c>
      <c r="BN1163">
        <v>0</v>
      </c>
      <c r="BO1163">
        <v>0</v>
      </c>
      <c r="BP1163">
        <v>0</v>
      </c>
      <c r="BQ1163">
        <v>0</v>
      </c>
      <c r="BR1163">
        <v>0</v>
      </c>
      <c r="BS1163">
        <v>0</v>
      </c>
      <c r="BT1163">
        <v>0</v>
      </c>
      <c r="BU1163">
        <v>0</v>
      </c>
      <c r="BV1163">
        <v>0</v>
      </c>
      <c r="BW1163">
        <v>0</v>
      </c>
      <c r="CX1163">
        <f>Y1163*Source!I246</f>
        <v>4.0800000000000003E-2</v>
      </c>
      <c r="CY1163">
        <f>AB1163</f>
        <v>93.73</v>
      </c>
      <c r="CZ1163">
        <f>AF1163</f>
        <v>93.73</v>
      </c>
      <c r="DA1163">
        <f>AJ1163</f>
        <v>1</v>
      </c>
      <c r="DB1163">
        <v>0</v>
      </c>
    </row>
    <row r="1164" spans="1:106" x14ac:dyDescent="0.2">
      <c r="A1164">
        <f>ROW(Source!A246)</f>
        <v>246</v>
      </c>
      <c r="B1164">
        <v>28925307</v>
      </c>
      <c r="C1164">
        <v>28927489</v>
      </c>
      <c r="D1164">
        <v>28337842</v>
      </c>
      <c r="E1164">
        <v>1</v>
      </c>
      <c r="F1164">
        <v>1</v>
      </c>
      <c r="G1164">
        <v>1</v>
      </c>
      <c r="H1164">
        <v>2</v>
      </c>
      <c r="I1164" t="s">
        <v>384</v>
      </c>
      <c r="J1164" t="s">
        <v>385</v>
      </c>
      <c r="K1164" t="s">
        <v>386</v>
      </c>
      <c r="L1164">
        <v>1368</v>
      </c>
      <c r="N1164">
        <v>1011</v>
      </c>
      <c r="O1164" t="s">
        <v>366</v>
      </c>
      <c r="P1164" t="s">
        <v>366</v>
      </c>
      <c r="Q1164">
        <v>1</v>
      </c>
      <c r="W1164">
        <v>0</v>
      </c>
      <c r="X1164">
        <v>1820267133</v>
      </c>
      <c r="Y1164">
        <v>0.16500000000000001</v>
      </c>
      <c r="AA1164">
        <v>0</v>
      </c>
      <c r="AB1164">
        <v>102.48</v>
      </c>
      <c r="AC1164">
        <v>11.84</v>
      </c>
      <c r="AD1164">
        <v>0</v>
      </c>
      <c r="AE1164">
        <v>0</v>
      </c>
      <c r="AF1164">
        <v>102.48</v>
      </c>
      <c r="AG1164">
        <v>11.84</v>
      </c>
      <c r="AH1164">
        <v>0</v>
      </c>
      <c r="AI1164">
        <v>1</v>
      </c>
      <c r="AJ1164">
        <v>1</v>
      </c>
      <c r="AK1164">
        <v>1</v>
      </c>
      <c r="AL1164">
        <v>1</v>
      </c>
      <c r="AN1164">
        <v>0</v>
      </c>
      <c r="AO1164">
        <v>1</v>
      </c>
      <c r="AP1164">
        <v>1</v>
      </c>
      <c r="AQ1164">
        <v>0</v>
      </c>
      <c r="AR1164">
        <v>0</v>
      </c>
      <c r="AS1164" t="s">
        <v>719</v>
      </c>
      <c r="AT1164">
        <v>0.11</v>
      </c>
      <c r="AU1164" t="s">
        <v>140</v>
      </c>
      <c r="AV1164">
        <v>0</v>
      </c>
      <c r="AW1164">
        <v>2</v>
      </c>
      <c r="AX1164">
        <v>28927566</v>
      </c>
      <c r="AY1164">
        <v>1</v>
      </c>
      <c r="AZ1164">
        <v>0</v>
      </c>
      <c r="BA1164">
        <v>1194</v>
      </c>
      <c r="BB1164">
        <v>0</v>
      </c>
      <c r="BC1164">
        <v>0</v>
      </c>
      <c r="BD1164">
        <v>0</v>
      </c>
      <c r="BE1164">
        <v>0</v>
      </c>
      <c r="BF1164">
        <v>0</v>
      </c>
      <c r="BG1164">
        <v>0</v>
      </c>
      <c r="BH1164">
        <v>0</v>
      </c>
      <c r="BI1164">
        <v>0</v>
      </c>
      <c r="BJ1164">
        <v>0</v>
      </c>
      <c r="BK1164">
        <v>0</v>
      </c>
      <c r="BL1164">
        <v>0</v>
      </c>
      <c r="BM1164">
        <v>0</v>
      </c>
      <c r="BN1164">
        <v>0</v>
      </c>
      <c r="BO1164">
        <v>0</v>
      </c>
      <c r="BP1164">
        <v>0</v>
      </c>
      <c r="BQ1164">
        <v>0</v>
      </c>
      <c r="BR1164">
        <v>0</v>
      </c>
      <c r="BS1164">
        <v>0</v>
      </c>
      <c r="BT1164">
        <v>0</v>
      </c>
      <c r="BU1164">
        <v>0</v>
      </c>
      <c r="BV1164">
        <v>0</v>
      </c>
      <c r="BW1164">
        <v>0</v>
      </c>
      <c r="CX1164">
        <f>Y1164*Source!I246</f>
        <v>0.11220000000000001</v>
      </c>
      <c r="CY1164">
        <f>AB1164</f>
        <v>102.48</v>
      </c>
      <c r="CZ1164">
        <f>AF1164</f>
        <v>102.48</v>
      </c>
      <c r="DA1164">
        <f>AJ1164</f>
        <v>1</v>
      </c>
      <c r="DB1164">
        <v>0</v>
      </c>
    </row>
    <row r="1165" spans="1:106" x14ac:dyDescent="0.2">
      <c r="A1165">
        <f>ROW(Source!A246)</f>
        <v>246</v>
      </c>
      <c r="B1165">
        <v>28925307</v>
      </c>
      <c r="C1165">
        <v>28927489</v>
      </c>
      <c r="D1165">
        <v>28286388</v>
      </c>
      <c r="E1165">
        <v>1</v>
      </c>
      <c r="F1165">
        <v>1</v>
      </c>
      <c r="G1165">
        <v>1</v>
      </c>
      <c r="H1165">
        <v>3</v>
      </c>
      <c r="I1165" t="s">
        <v>446</v>
      </c>
      <c r="J1165" t="s">
        <v>447</v>
      </c>
      <c r="K1165" t="s">
        <v>448</v>
      </c>
      <c r="L1165">
        <v>1327</v>
      </c>
      <c r="N1165">
        <v>1005</v>
      </c>
      <c r="O1165" t="s">
        <v>225</v>
      </c>
      <c r="P1165" t="s">
        <v>225</v>
      </c>
      <c r="Q1165">
        <v>1</v>
      </c>
      <c r="W1165">
        <v>0</v>
      </c>
      <c r="X1165">
        <v>2042150411</v>
      </c>
      <c r="Y1165">
        <v>115</v>
      </c>
      <c r="AA1165">
        <v>3.17</v>
      </c>
      <c r="AB1165">
        <v>0</v>
      </c>
      <c r="AC1165">
        <v>0</v>
      </c>
      <c r="AD1165">
        <v>0</v>
      </c>
      <c r="AE1165">
        <v>3.17</v>
      </c>
      <c r="AF1165">
        <v>0</v>
      </c>
      <c r="AG1165">
        <v>0</v>
      </c>
      <c r="AH1165">
        <v>0</v>
      </c>
      <c r="AI1165">
        <v>1</v>
      </c>
      <c r="AJ1165">
        <v>1</v>
      </c>
      <c r="AK1165">
        <v>1</v>
      </c>
      <c r="AL1165">
        <v>1</v>
      </c>
      <c r="AN1165">
        <v>0</v>
      </c>
      <c r="AO1165">
        <v>1</v>
      </c>
      <c r="AP1165">
        <v>0</v>
      </c>
      <c r="AQ1165">
        <v>0</v>
      </c>
      <c r="AR1165">
        <v>0</v>
      </c>
      <c r="AS1165" t="s">
        <v>719</v>
      </c>
      <c r="AT1165">
        <v>115</v>
      </c>
      <c r="AU1165" t="s">
        <v>719</v>
      </c>
      <c r="AV1165">
        <v>0</v>
      </c>
      <c r="AW1165">
        <v>2</v>
      </c>
      <c r="AX1165">
        <v>28927567</v>
      </c>
      <c r="AY1165">
        <v>1</v>
      </c>
      <c r="AZ1165">
        <v>0</v>
      </c>
      <c r="BA1165">
        <v>1195</v>
      </c>
      <c r="BB1165">
        <v>0</v>
      </c>
      <c r="BC1165">
        <v>0</v>
      </c>
      <c r="BD1165">
        <v>0</v>
      </c>
      <c r="BE1165">
        <v>0</v>
      </c>
      <c r="BF1165">
        <v>0</v>
      </c>
      <c r="BG1165">
        <v>0</v>
      </c>
      <c r="BH1165">
        <v>0</v>
      </c>
      <c r="BI1165">
        <v>0</v>
      </c>
      <c r="BJ1165">
        <v>0</v>
      </c>
      <c r="BK1165">
        <v>0</v>
      </c>
      <c r="BL1165">
        <v>0</v>
      </c>
      <c r="BM1165">
        <v>0</v>
      </c>
      <c r="BN1165">
        <v>0</v>
      </c>
      <c r="BO1165">
        <v>0</v>
      </c>
      <c r="BP1165">
        <v>0</v>
      </c>
      <c r="BQ1165">
        <v>0</v>
      </c>
      <c r="BR1165">
        <v>0</v>
      </c>
      <c r="BS1165">
        <v>0</v>
      </c>
      <c r="BT1165">
        <v>0</v>
      </c>
      <c r="BU1165">
        <v>0</v>
      </c>
      <c r="BV1165">
        <v>0</v>
      </c>
      <c r="BW1165">
        <v>0</v>
      </c>
      <c r="CX1165">
        <f>Y1165*Source!I246</f>
        <v>78.2</v>
      </c>
      <c r="CY1165">
        <f>AA1165</f>
        <v>3.17</v>
      </c>
      <c r="CZ1165">
        <f>AE1165</f>
        <v>3.17</v>
      </c>
      <c r="DA1165">
        <f>AI1165</f>
        <v>1</v>
      </c>
      <c r="DB1165">
        <v>0</v>
      </c>
    </row>
    <row r="1166" spans="1:106" x14ac:dyDescent="0.2">
      <c r="A1166">
        <f>ROW(Source!A247)</f>
        <v>247</v>
      </c>
      <c r="B1166">
        <v>28925308</v>
      </c>
      <c r="C1166">
        <v>28927489</v>
      </c>
      <c r="D1166">
        <v>28424607</v>
      </c>
      <c r="E1166">
        <v>1</v>
      </c>
      <c r="F1166">
        <v>1</v>
      </c>
      <c r="G1166">
        <v>1</v>
      </c>
      <c r="H1166">
        <v>1</v>
      </c>
      <c r="I1166" t="s">
        <v>444</v>
      </c>
      <c r="J1166" t="s">
        <v>719</v>
      </c>
      <c r="K1166" t="s">
        <v>445</v>
      </c>
      <c r="L1166">
        <v>1191</v>
      </c>
      <c r="N1166">
        <v>1013</v>
      </c>
      <c r="O1166" t="s">
        <v>360</v>
      </c>
      <c r="P1166" t="s">
        <v>360</v>
      </c>
      <c r="Q1166">
        <v>1</v>
      </c>
      <c r="W1166">
        <v>0</v>
      </c>
      <c r="X1166">
        <v>-1535124711</v>
      </c>
      <c r="Y1166">
        <v>23.377199999999998</v>
      </c>
      <c r="AA1166">
        <v>0</v>
      </c>
      <c r="AB1166">
        <v>0</v>
      </c>
      <c r="AC1166">
        <v>0</v>
      </c>
      <c r="AD1166">
        <v>139.01</v>
      </c>
      <c r="AE1166">
        <v>0</v>
      </c>
      <c r="AF1166">
        <v>0</v>
      </c>
      <c r="AG1166">
        <v>0</v>
      </c>
      <c r="AH1166">
        <v>7.49</v>
      </c>
      <c r="AI1166">
        <v>1</v>
      </c>
      <c r="AJ1166">
        <v>1</v>
      </c>
      <c r="AK1166">
        <v>1</v>
      </c>
      <c r="AL1166">
        <v>18.559999999999999</v>
      </c>
      <c r="AN1166">
        <v>0</v>
      </c>
      <c r="AO1166">
        <v>1</v>
      </c>
      <c r="AP1166">
        <v>1</v>
      </c>
      <c r="AQ1166">
        <v>0</v>
      </c>
      <c r="AR1166">
        <v>0</v>
      </c>
      <c r="AS1166" t="s">
        <v>719</v>
      </c>
      <c r="AT1166">
        <v>16.940000000000001</v>
      </c>
      <c r="AU1166" t="s">
        <v>141</v>
      </c>
      <c r="AV1166">
        <v>1</v>
      </c>
      <c r="AW1166">
        <v>2</v>
      </c>
      <c r="AX1166">
        <v>28927563</v>
      </c>
      <c r="AY1166">
        <v>1</v>
      </c>
      <c r="AZ1166">
        <v>0</v>
      </c>
      <c r="BA1166">
        <v>1196</v>
      </c>
      <c r="BB1166">
        <v>0</v>
      </c>
      <c r="BC1166">
        <v>0</v>
      </c>
      <c r="BD1166">
        <v>0</v>
      </c>
      <c r="BE1166">
        <v>0</v>
      </c>
      <c r="BF1166">
        <v>0</v>
      </c>
      <c r="BG1166">
        <v>0</v>
      </c>
      <c r="BH1166">
        <v>0</v>
      </c>
      <c r="BI1166">
        <v>0</v>
      </c>
      <c r="BJ1166">
        <v>0</v>
      </c>
      <c r="BK1166">
        <v>0</v>
      </c>
      <c r="BL1166">
        <v>0</v>
      </c>
      <c r="BM1166">
        <v>0</v>
      </c>
      <c r="BN1166">
        <v>0</v>
      </c>
      <c r="BO1166">
        <v>0</v>
      </c>
      <c r="BP1166">
        <v>0</v>
      </c>
      <c r="BQ1166">
        <v>0</v>
      </c>
      <c r="BR1166">
        <v>0</v>
      </c>
      <c r="BS1166">
        <v>0</v>
      </c>
      <c r="BT1166">
        <v>0</v>
      </c>
      <c r="BU1166">
        <v>0</v>
      </c>
      <c r="BV1166">
        <v>0</v>
      </c>
      <c r="BW1166">
        <v>0</v>
      </c>
      <c r="CX1166">
        <f>Y1166*Source!I247</f>
        <v>15.896496000000001</v>
      </c>
      <c r="CY1166">
        <f>AD1166</f>
        <v>139.01</v>
      </c>
      <c r="CZ1166">
        <f>AH1166</f>
        <v>7.49</v>
      </c>
      <c r="DA1166">
        <f>AL1166</f>
        <v>18.559999999999999</v>
      </c>
      <c r="DB1166">
        <v>0</v>
      </c>
    </row>
    <row r="1167" spans="1:106" x14ac:dyDescent="0.2">
      <c r="A1167">
        <f>ROW(Source!A247)</f>
        <v>247</v>
      </c>
      <c r="B1167">
        <v>28925308</v>
      </c>
      <c r="C1167">
        <v>28927489</v>
      </c>
      <c r="D1167">
        <v>28419515</v>
      </c>
      <c r="E1167">
        <v>1</v>
      </c>
      <c r="F1167">
        <v>1</v>
      </c>
      <c r="G1167">
        <v>1</v>
      </c>
      <c r="H1167">
        <v>1</v>
      </c>
      <c r="I1167" t="s">
        <v>361</v>
      </c>
      <c r="J1167" t="s">
        <v>719</v>
      </c>
      <c r="K1167" t="s">
        <v>362</v>
      </c>
      <c r="L1167">
        <v>1191</v>
      </c>
      <c r="N1167">
        <v>1013</v>
      </c>
      <c r="O1167" t="s">
        <v>360</v>
      </c>
      <c r="P1167" t="s">
        <v>360</v>
      </c>
      <c r="Q1167">
        <v>1</v>
      </c>
      <c r="W1167">
        <v>0</v>
      </c>
      <c r="X1167">
        <v>-383101862</v>
      </c>
      <c r="Y1167">
        <v>0.15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1</v>
      </c>
      <c r="AJ1167">
        <v>1</v>
      </c>
      <c r="AK1167">
        <v>18.559999999999999</v>
      </c>
      <c r="AL1167">
        <v>1</v>
      </c>
      <c r="AN1167">
        <v>0</v>
      </c>
      <c r="AO1167">
        <v>1</v>
      </c>
      <c r="AP1167">
        <v>0</v>
      </c>
      <c r="AQ1167">
        <v>0</v>
      </c>
      <c r="AR1167">
        <v>0</v>
      </c>
      <c r="AS1167" t="s">
        <v>719</v>
      </c>
      <c r="AT1167">
        <v>0.15</v>
      </c>
      <c r="AU1167" t="s">
        <v>719</v>
      </c>
      <c r="AV1167">
        <v>2</v>
      </c>
      <c r="AW1167">
        <v>2</v>
      </c>
      <c r="AX1167">
        <v>28927564</v>
      </c>
      <c r="AY1167">
        <v>1</v>
      </c>
      <c r="AZ1167">
        <v>2048</v>
      </c>
      <c r="BA1167">
        <v>1197</v>
      </c>
      <c r="BB1167">
        <v>0</v>
      </c>
      <c r="BC1167">
        <v>0</v>
      </c>
      <c r="BD1167">
        <v>0</v>
      </c>
      <c r="BE1167">
        <v>0</v>
      </c>
      <c r="BF1167">
        <v>0</v>
      </c>
      <c r="BG1167">
        <v>0</v>
      </c>
      <c r="BH1167">
        <v>0</v>
      </c>
      <c r="BI1167">
        <v>0</v>
      </c>
      <c r="BJ1167">
        <v>0</v>
      </c>
      <c r="BK1167">
        <v>0</v>
      </c>
      <c r="BL1167">
        <v>0</v>
      </c>
      <c r="BM1167">
        <v>0</v>
      </c>
      <c r="BN1167">
        <v>0</v>
      </c>
      <c r="BO1167">
        <v>0</v>
      </c>
      <c r="BP1167">
        <v>0</v>
      </c>
      <c r="BQ1167">
        <v>0</v>
      </c>
      <c r="BR1167">
        <v>0</v>
      </c>
      <c r="BS1167">
        <v>0</v>
      </c>
      <c r="BT1167">
        <v>0</v>
      </c>
      <c r="BU1167">
        <v>0</v>
      </c>
      <c r="BV1167">
        <v>0</v>
      </c>
      <c r="BW1167">
        <v>0</v>
      </c>
      <c r="CX1167">
        <f>Y1167*Source!I247</f>
        <v>0.10200000000000001</v>
      </c>
      <c r="CY1167">
        <f>AD1167</f>
        <v>0</v>
      </c>
      <c r="CZ1167">
        <f>AH1167</f>
        <v>0</v>
      </c>
      <c r="DA1167">
        <f>AL1167</f>
        <v>1</v>
      </c>
      <c r="DB1167">
        <v>0</v>
      </c>
    </row>
    <row r="1168" spans="1:106" x14ac:dyDescent="0.2">
      <c r="A1168">
        <f>ROW(Source!A247)</f>
        <v>247</v>
      </c>
      <c r="B1168">
        <v>28925308</v>
      </c>
      <c r="C1168">
        <v>28927489</v>
      </c>
      <c r="D1168">
        <v>28336884</v>
      </c>
      <c r="E1168">
        <v>1</v>
      </c>
      <c r="F1168">
        <v>1</v>
      </c>
      <c r="G1168">
        <v>1</v>
      </c>
      <c r="H1168">
        <v>2</v>
      </c>
      <c r="I1168" t="s">
        <v>375</v>
      </c>
      <c r="J1168" t="s">
        <v>376</v>
      </c>
      <c r="K1168" t="s">
        <v>377</v>
      </c>
      <c r="L1168">
        <v>1368</v>
      </c>
      <c r="N1168">
        <v>1011</v>
      </c>
      <c r="O1168" t="s">
        <v>366</v>
      </c>
      <c r="P1168" t="s">
        <v>366</v>
      </c>
      <c r="Q1168">
        <v>1</v>
      </c>
      <c r="W1168">
        <v>0</v>
      </c>
      <c r="X1168">
        <v>-1700234874</v>
      </c>
      <c r="Y1168">
        <v>0.06</v>
      </c>
      <c r="AA1168">
        <v>0</v>
      </c>
      <c r="AB1168">
        <v>721.72</v>
      </c>
      <c r="AC1168">
        <v>163.69999999999999</v>
      </c>
      <c r="AD1168">
        <v>0</v>
      </c>
      <c r="AE1168">
        <v>0</v>
      </c>
      <c r="AF1168">
        <v>93.73</v>
      </c>
      <c r="AG1168">
        <v>8.82</v>
      </c>
      <c r="AH1168">
        <v>0</v>
      </c>
      <c r="AI1168">
        <v>1</v>
      </c>
      <c r="AJ1168">
        <v>7.7</v>
      </c>
      <c r="AK1168">
        <v>18.559999999999999</v>
      </c>
      <c r="AL1168">
        <v>1</v>
      </c>
      <c r="AN1168">
        <v>0</v>
      </c>
      <c r="AO1168">
        <v>1</v>
      </c>
      <c r="AP1168">
        <v>1</v>
      </c>
      <c r="AQ1168">
        <v>0</v>
      </c>
      <c r="AR1168">
        <v>0</v>
      </c>
      <c r="AS1168" t="s">
        <v>719</v>
      </c>
      <c r="AT1168">
        <v>0.04</v>
      </c>
      <c r="AU1168" t="s">
        <v>140</v>
      </c>
      <c r="AV1168">
        <v>0</v>
      </c>
      <c r="AW1168">
        <v>2</v>
      </c>
      <c r="AX1168">
        <v>28927565</v>
      </c>
      <c r="AY1168">
        <v>1</v>
      </c>
      <c r="AZ1168">
        <v>0</v>
      </c>
      <c r="BA1168">
        <v>1198</v>
      </c>
      <c r="BB1168">
        <v>0</v>
      </c>
      <c r="BC1168">
        <v>0</v>
      </c>
      <c r="BD1168">
        <v>0</v>
      </c>
      <c r="BE1168">
        <v>0</v>
      </c>
      <c r="BF1168">
        <v>0</v>
      </c>
      <c r="BG1168">
        <v>0</v>
      </c>
      <c r="BH1168">
        <v>0</v>
      </c>
      <c r="BI1168">
        <v>0</v>
      </c>
      <c r="BJ1168">
        <v>0</v>
      </c>
      <c r="BK1168">
        <v>0</v>
      </c>
      <c r="BL1168">
        <v>0</v>
      </c>
      <c r="BM1168">
        <v>0</v>
      </c>
      <c r="BN1168">
        <v>0</v>
      </c>
      <c r="BO1168">
        <v>0</v>
      </c>
      <c r="BP1168">
        <v>0</v>
      </c>
      <c r="BQ1168">
        <v>0</v>
      </c>
      <c r="BR1168">
        <v>0</v>
      </c>
      <c r="BS1168">
        <v>0</v>
      </c>
      <c r="BT1168">
        <v>0</v>
      </c>
      <c r="BU1168">
        <v>0</v>
      </c>
      <c r="BV1168">
        <v>0</v>
      </c>
      <c r="BW1168">
        <v>0</v>
      </c>
      <c r="CX1168">
        <f>Y1168*Source!I247</f>
        <v>4.0800000000000003E-2</v>
      </c>
      <c r="CY1168">
        <f>AB1168</f>
        <v>721.72</v>
      </c>
      <c r="CZ1168">
        <f>AF1168</f>
        <v>93.73</v>
      </c>
      <c r="DA1168">
        <f>AJ1168</f>
        <v>7.7</v>
      </c>
      <c r="DB1168">
        <v>0</v>
      </c>
    </row>
    <row r="1169" spans="1:106" x14ac:dyDescent="0.2">
      <c r="A1169">
        <f>ROW(Source!A247)</f>
        <v>247</v>
      </c>
      <c r="B1169">
        <v>28925308</v>
      </c>
      <c r="C1169">
        <v>28927489</v>
      </c>
      <c r="D1169">
        <v>28337842</v>
      </c>
      <c r="E1169">
        <v>1</v>
      </c>
      <c r="F1169">
        <v>1</v>
      </c>
      <c r="G1169">
        <v>1</v>
      </c>
      <c r="H1169">
        <v>2</v>
      </c>
      <c r="I1169" t="s">
        <v>384</v>
      </c>
      <c r="J1169" t="s">
        <v>385</v>
      </c>
      <c r="K1169" t="s">
        <v>386</v>
      </c>
      <c r="L1169">
        <v>1368</v>
      </c>
      <c r="N1169">
        <v>1011</v>
      </c>
      <c r="O1169" t="s">
        <v>366</v>
      </c>
      <c r="P1169" t="s">
        <v>366</v>
      </c>
      <c r="Q1169">
        <v>1</v>
      </c>
      <c r="W1169">
        <v>0</v>
      </c>
      <c r="X1169">
        <v>1820267133</v>
      </c>
      <c r="Y1169">
        <v>0.16500000000000001</v>
      </c>
      <c r="AA1169">
        <v>0</v>
      </c>
      <c r="AB1169">
        <v>789.1</v>
      </c>
      <c r="AC1169">
        <v>219.75</v>
      </c>
      <c r="AD1169">
        <v>0</v>
      </c>
      <c r="AE1169">
        <v>0</v>
      </c>
      <c r="AF1169">
        <v>102.48</v>
      </c>
      <c r="AG1169">
        <v>11.84</v>
      </c>
      <c r="AH1169">
        <v>0</v>
      </c>
      <c r="AI1169">
        <v>1</v>
      </c>
      <c r="AJ1169">
        <v>7.7</v>
      </c>
      <c r="AK1169">
        <v>18.559999999999999</v>
      </c>
      <c r="AL1169">
        <v>1</v>
      </c>
      <c r="AN1169">
        <v>0</v>
      </c>
      <c r="AO1169">
        <v>1</v>
      </c>
      <c r="AP1169">
        <v>1</v>
      </c>
      <c r="AQ1169">
        <v>0</v>
      </c>
      <c r="AR1169">
        <v>0</v>
      </c>
      <c r="AS1169" t="s">
        <v>719</v>
      </c>
      <c r="AT1169">
        <v>0.11</v>
      </c>
      <c r="AU1169" t="s">
        <v>140</v>
      </c>
      <c r="AV1169">
        <v>0</v>
      </c>
      <c r="AW1169">
        <v>2</v>
      </c>
      <c r="AX1169">
        <v>28927566</v>
      </c>
      <c r="AY1169">
        <v>1</v>
      </c>
      <c r="AZ1169">
        <v>0</v>
      </c>
      <c r="BA1169">
        <v>1199</v>
      </c>
      <c r="BB1169">
        <v>0</v>
      </c>
      <c r="BC1169">
        <v>0</v>
      </c>
      <c r="BD1169">
        <v>0</v>
      </c>
      <c r="BE1169">
        <v>0</v>
      </c>
      <c r="BF1169">
        <v>0</v>
      </c>
      <c r="BG1169">
        <v>0</v>
      </c>
      <c r="BH1169">
        <v>0</v>
      </c>
      <c r="BI1169">
        <v>0</v>
      </c>
      <c r="BJ1169">
        <v>0</v>
      </c>
      <c r="BK1169">
        <v>0</v>
      </c>
      <c r="BL1169">
        <v>0</v>
      </c>
      <c r="BM1169">
        <v>0</v>
      </c>
      <c r="BN1169">
        <v>0</v>
      </c>
      <c r="BO1169">
        <v>0</v>
      </c>
      <c r="BP1169">
        <v>0</v>
      </c>
      <c r="BQ1169">
        <v>0</v>
      </c>
      <c r="BR1169">
        <v>0</v>
      </c>
      <c r="BS1169">
        <v>0</v>
      </c>
      <c r="BT1169">
        <v>0</v>
      </c>
      <c r="BU1169">
        <v>0</v>
      </c>
      <c r="BV1169">
        <v>0</v>
      </c>
      <c r="BW1169">
        <v>0</v>
      </c>
      <c r="CX1169">
        <f>Y1169*Source!I247</f>
        <v>0.11220000000000001</v>
      </c>
      <c r="CY1169">
        <f>AB1169</f>
        <v>789.1</v>
      </c>
      <c r="CZ1169">
        <f>AF1169</f>
        <v>102.48</v>
      </c>
      <c r="DA1169">
        <f>AJ1169</f>
        <v>7.7</v>
      </c>
      <c r="DB1169">
        <v>0</v>
      </c>
    </row>
    <row r="1170" spans="1:106" x14ac:dyDescent="0.2">
      <c r="A1170">
        <f>ROW(Source!A247)</f>
        <v>247</v>
      </c>
      <c r="B1170">
        <v>28925308</v>
      </c>
      <c r="C1170">
        <v>28927489</v>
      </c>
      <c r="D1170">
        <v>28286388</v>
      </c>
      <c r="E1170">
        <v>1</v>
      </c>
      <c r="F1170">
        <v>1</v>
      </c>
      <c r="G1170">
        <v>1</v>
      </c>
      <c r="H1170">
        <v>3</v>
      </c>
      <c r="I1170" t="s">
        <v>446</v>
      </c>
      <c r="J1170" t="s">
        <v>447</v>
      </c>
      <c r="K1170" t="s">
        <v>448</v>
      </c>
      <c r="L1170">
        <v>1327</v>
      </c>
      <c r="N1170">
        <v>1005</v>
      </c>
      <c r="O1170" t="s">
        <v>225</v>
      </c>
      <c r="P1170" t="s">
        <v>225</v>
      </c>
      <c r="Q1170">
        <v>1</v>
      </c>
      <c r="W1170">
        <v>0</v>
      </c>
      <c r="X1170">
        <v>2042150411</v>
      </c>
      <c r="Y1170">
        <v>115</v>
      </c>
      <c r="AA1170">
        <v>16.52</v>
      </c>
      <c r="AB1170">
        <v>0</v>
      </c>
      <c r="AC1170">
        <v>0</v>
      </c>
      <c r="AD1170">
        <v>0</v>
      </c>
      <c r="AE1170">
        <v>3.17</v>
      </c>
      <c r="AF1170">
        <v>0</v>
      </c>
      <c r="AG1170">
        <v>0</v>
      </c>
      <c r="AH1170">
        <v>0</v>
      </c>
      <c r="AI1170">
        <v>5.21</v>
      </c>
      <c r="AJ1170">
        <v>1</v>
      </c>
      <c r="AK1170">
        <v>1</v>
      </c>
      <c r="AL1170">
        <v>1</v>
      </c>
      <c r="AN1170">
        <v>0</v>
      </c>
      <c r="AO1170">
        <v>1</v>
      </c>
      <c r="AP1170">
        <v>0</v>
      </c>
      <c r="AQ1170">
        <v>0</v>
      </c>
      <c r="AR1170">
        <v>0</v>
      </c>
      <c r="AS1170" t="s">
        <v>719</v>
      </c>
      <c r="AT1170">
        <v>115</v>
      </c>
      <c r="AU1170" t="s">
        <v>719</v>
      </c>
      <c r="AV1170">
        <v>0</v>
      </c>
      <c r="AW1170">
        <v>2</v>
      </c>
      <c r="AX1170">
        <v>28927567</v>
      </c>
      <c r="AY1170">
        <v>1</v>
      </c>
      <c r="AZ1170">
        <v>0</v>
      </c>
      <c r="BA1170">
        <v>1200</v>
      </c>
      <c r="BB1170">
        <v>0</v>
      </c>
      <c r="BC1170">
        <v>0</v>
      </c>
      <c r="BD1170">
        <v>0</v>
      </c>
      <c r="BE1170">
        <v>0</v>
      </c>
      <c r="BF1170">
        <v>0</v>
      </c>
      <c r="BG1170">
        <v>0</v>
      </c>
      <c r="BH1170">
        <v>0</v>
      </c>
      <c r="BI1170">
        <v>0</v>
      </c>
      <c r="BJ1170">
        <v>0</v>
      </c>
      <c r="BK1170">
        <v>0</v>
      </c>
      <c r="BL1170">
        <v>0</v>
      </c>
      <c r="BM1170">
        <v>0</v>
      </c>
      <c r="BN1170">
        <v>0</v>
      </c>
      <c r="BO1170">
        <v>0</v>
      </c>
      <c r="BP1170">
        <v>0</v>
      </c>
      <c r="BQ1170">
        <v>0</v>
      </c>
      <c r="BR1170">
        <v>0</v>
      </c>
      <c r="BS1170">
        <v>0</v>
      </c>
      <c r="BT1170">
        <v>0</v>
      </c>
      <c r="BU1170">
        <v>0</v>
      </c>
      <c r="BV1170">
        <v>0</v>
      </c>
      <c r="BW1170">
        <v>0</v>
      </c>
      <c r="CX1170">
        <f>Y1170*Source!I247</f>
        <v>78.2</v>
      </c>
      <c r="CY1170">
        <f>AA1170</f>
        <v>16.52</v>
      </c>
      <c r="CZ1170">
        <f>AE1170</f>
        <v>3.17</v>
      </c>
      <c r="DA1170">
        <f>AI1170</f>
        <v>5.21</v>
      </c>
      <c r="DB1170">
        <v>0</v>
      </c>
    </row>
    <row r="1171" spans="1:106" x14ac:dyDescent="0.2">
      <c r="A1171">
        <f>ROW(Source!A248)</f>
        <v>248</v>
      </c>
      <c r="B1171">
        <v>28925307</v>
      </c>
      <c r="C1171">
        <v>28927581</v>
      </c>
      <c r="D1171">
        <v>28419887</v>
      </c>
      <c r="E1171">
        <v>1</v>
      </c>
      <c r="F1171">
        <v>1</v>
      </c>
      <c r="G1171">
        <v>1</v>
      </c>
      <c r="H1171">
        <v>1</v>
      </c>
      <c r="I1171" t="s">
        <v>463</v>
      </c>
      <c r="J1171" t="s">
        <v>719</v>
      </c>
      <c r="K1171" t="s">
        <v>464</v>
      </c>
      <c r="L1171">
        <v>1191</v>
      </c>
      <c r="N1171">
        <v>1013</v>
      </c>
      <c r="O1171" t="s">
        <v>360</v>
      </c>
      <c r="P1171" t="s">
        <v>360</v>
      </c>
      <c r="Q1171">
        <v>1</v>
      </c>
      <c r="W1171">
        <v>0</v>
      </c>
      <c r="X1171">
        <v>1777410698</v>
      </c>
      <c r="Y1171">
        <v>24.978000000000002</v>
      </c>
      <c r="AA1171">
        <v>0</v>
      </c>
      <c r="AB1171">
        <v>0</v>
      </c>
      <c r="AC1171">
        <v>0</v>
      </c>
      <c r="AD1171">
        <v>7.61</v>
      </c>
      <c r="AE1171">
        <v>0</v>
      </c>
      <c r="AF1171">
        <v>0</v>
      </c>
      <c r="AG1171">
        <v>0</v>
      </c>
      <c r="AH1171">
        <v>7.61</v>
      </c>
      <c r="AI1171">
        <v>1</v>
      </c>
      <c r="AJ1171">
        <v>1</v>
      </c>
      <c r="AK1171">
        <v>1</v>
      </c>
      <c r="AL1171">
        <v>1</v>
      </c>
      <c r="AN1171">
        <v>0</v>
      </c>
      <c r="AO1171">
        <v>1</v>
      </c>
      <c r="AP1171">
        <v>1</v>
      </c>
      <c r="AQ1171">
        <v>0</v>
      </c>
      <c r="AR1171">
        <v>0</v>
      </c>
      <c r="AS1171" t="s">
        <v>719</v>
      </c>
      <c r="AT1171">
        <v>18.100000000000001</v>
      </c>
      <c r="AU1171" t="s">
        <v>141</v>
      </c>
      <c r="AV1171">
        <v>1</v>
      </c>
      <c r="AW1171">
        <v>2</v>
      </c>
      <c r="AX1171">
        <v>28936330</v>
      </c>
      <c r="AY1171">
        <v>1</v>
      </c>
      <c r="AZ1171">
        <v>0</v>
      </c>
      <c r="BA1171">
        <v>1201</v>
      </c>
      <c r="BB1171">
        <v>0</v>
      </c>
      <c r="BC1171">
        <v>0</v>
      </c>
      <c r="BD1171">
        <v>0</v>
      </c>
      <c r="BE1171">
        <v>0</v>
      </c>
      <c r="BF1171">
        <v>0</v>
      </c>
      <c r="BG1171">
        <v>0</v>
      </c>
      <c r="BH1171">
        <v>0</v>
      </c>
      <c r="BI1171">
        <v>0</v>
      </c>
      <c r="BJ1171">
        <v>0</v>
      </c>
      <c r="BK1171">
        <v>0</v>
      </c>
      <c r="BL1171">
        <v>0</v>
      </c>
      <c r="BM1171">
        <v>0</v>
      </c>
      <c r="BN1171">
        <v>0</v>
      </c>
      <c r="BO1171">
        <v>0</v>
      </c>
      <c r="BP1171">
        <v>0</v>
      </c>
      <c r="BQ1171">
        <v>0</v>
      </c>
      <c r="BR1171">
        <v>0</v>
      </c>
      <c r="BS1171">
        <v>0</v>
      </c>
      <c r="BT1171">
        <v>0</v>
      </c>
      <c r="BU1171">
        <v>0</v>
      </c>
      <c r="BV1171">
        <v>0</v>
      </c>
      <c r="BW1171">
        <v>0</v>
      </c>
      <c r="CX1171">
        <f>Y1171*Source!I248</f>
        <v>34.969200000000001</v>
      </c>
      <c r="CY1171">
        <f>AD1171</f>
        <v>7.61</v>
      </c>
      <c r="CZ1171">
        <f>AH1171</f>
        <v>7.61</v>
      </c>
      <c r="DA1171">
        <f>AL1171</f>
        <v>1</v>
      </c>
      <c r="DB1171">
        <v>0</v>
      </c>
    </row>
    <row r="1172" spans="1:106" x14ac:dyDescent="0.2">
      <c r="A1172">
        <f>ROW(Source!A248)</f>
        <v>248</v>
      </c>
      <c r="B1172">
        <v>28925307</v>
      </c>
      <c r="C1172">
        <v>28927581</v>
      </c>
      <c r="D1172">
        <v>28419515</v>
      </c>
      <c r="E1172">
        <v>1</v>
      </c>
      <c r="F1172">
        <v>1</v>
      </c>
      <c r="G1172">
        <v>1</v>
      </c>
      <c r="H1172">
        <v>1</v>
      </c>
      <c r="I1172" t="s">
        <v>361</v>
      </c>
      <c r="J1172" t="s">
        <v>719</v>
      </c>
      <c r="K1172" t="s">
        <v>362</v>
      </c>
      <c r="L1172">
        <v>1191</v>
      </c>
      <c r="N1172">
        <v>1013</v>
      </c>
      <c r="O1172" t="s">
        <v>360</v>
      </c>
      <c r="P1172" t="s">
        <v>360</v>
      </c>
      <c r="Q1172">
        <v>1</v>
      </c>
      <c r="W1172">
        <v>0</v>
      </c>
      <c r="X1172">
        <v>-383101862</v>
      </c>
      <c r="Y1172">
        <v>0.56000000000000005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1</v>
      </c>
      <c r="AJ1172">
        <v>1</v>
      </c>
      <c r="AK1172">
        <v>1</v>
      </c>
      <c r="AL1172">
        <v>1</v>
      </c>
      <c r="AN1172">
        <v>0</v>
      </c>
      <c r="AO1172">
        <v>1</v>
      </c>
      <c r="AP1172">
        <v>0</v>
      </c>
      <c r="AQ1172">
        <v>0</v>
      </c>
      <c r="AR1172">
        <v>0</v>
      </c>
      <c r="AS1172" t="s">
        <v>719</v>
      </c>
      <c r="AT1172">
        <v>0.56000000000000005</v>
      </c>
      <c r="AU1172" t="s">
        <v>719</v>
      </c>
      <c r="AV1172">
        <v>2</v>
      </c>
      <c r="AW1172">
        <v>2</v>
      </c>
      <c r="AX1172">
        <v>28936331</v>
      </c>
      <c r="AY1172">
        <v>1</v>
      </c>
      <c r="AZ1172">
        <v>2048</v>
      </c>
      <c r="BA1172">
        <v>1202</v>
      </c>
      <c r="BB1172">
        <v>0</v>
      </c>
      <c r="BC1172">
        <v>0</v>
      </c>
      <c r="BD1172">
        <v>0</v>
      </c>
      <c r="BE1172">
        <v>0</v>
      </c>
      <c r="BF1172">
        <v>0</v>
      </c>
      <c r="BG1172">
        <v>0</v>
      </c>
      <c r="BH1172">
        <v>0</v>
      </c>
      <c r="BI1172">
        <v>0</v>
      </c>
      <c r="BJ1172">
        <v>0</v>
      </c>
      <c r="BK1172">
        <v>0</v>
      </c>
      <c r="BL1172">
        <v>0</v>
      </c>
      <c r="BM1172">
        <v>0</v>
      </c>
      <c r="BN1172">
        <v>0</v>
      </c>
      <c r="BO1172">
        <v>0</v>
      </c>
      <c r="BP1172">
        <v>0</v>
      </c>
      <c r="BQ1172">
        <v>0</v>
      </c>
      <c r="BR1172">
        <v>0</v>
      </c>
      <c r="BS1172">
        <v>0</v>
      </c>
      <c r="BT1172">
        <v>0</v>
      </c>
      <c r="BU1172">
        <v>0</v>
      </c>
      <c r="BV1172">
        <v>0</v>
      </c>
      <c r="BW1172">
        <v>0</v>
      </c>
      <c r="CX1172">
        <f>Y1172*Source!I248</f>
        <v>0.78400000000000003</v>
      </c>
      <c r="CY1172">
        <f>AD1172</f>
        <v>0</v>
      </c>
      <c r="CZ1172">
        <f>AH1172</f>
        <v>0</v>
      </c>
      <c r="DA1172">
        <f>AL1172</f>
        <v>1</v>
      </c>
      <c r="DB1172">
        <v>0</v>
      </c>
    </row>
    <row r="1173" spans="1:106" x14ac:dyDescent="0.2">
      <c r="A1173">
        <f>ROW(Source!A248)</f>
        <v>248</v>
      </c>
      <c r="B1173">
        <v>28925307</v>
      </c>
      <c r="C1173">
        <v>28927581</v>
      </c>
      <c r="D1173">
        <v>28337840</v>
      </c>
      <c r="E1173">
        <v>1</v>
      </c>
      <c r="F1173">
        <v>1</v>
      </c>
      <c r="G1173">
        <v>1</v>
      </c>
      <c r="H1173">
        <v>2</v>
      </c>
      <c r="I1173" t="s">
        <v>465</v>
      </c>
      <c r="J1173" t="s">
        <v>466</v>
      </c>
      <c r="K1173" t="s">
        <v>467</v>
      </c>
      <c r="L1173">
        <v>1368</v>
      </c>
      <c r="N1173">
        <v>1011</v>
      </c>
      <c r="O1173" t="s">
        <v>366</v>
      </c>
      <c r="P1173" t="s">
        <v>366</v>
      </c>
      <c r="Q1173">
        <v>1</v>
      </c>
      <c r="W1173">
        <v>0</v>
      </c>
      <c r="X1173">
        <v>1171957361</v>
      </c>
      <c r="Y1173">
        <v>0.84</v>
      </c>
      <c r="AA1173">
        <v>0</v>
      </c>
      <c r="AB1173">
        <v>86.79</v>
      </c>
      <c r="AC1173">
        <v>10.130000000000001</v>
      </c>
      <c r="AD1173">
        <v>0</v>
      </c>
      <c r="AE1173">
        <v>0</v>
      </c>
      <c r="AF1173">
        <v>86.79</v>
      </c>
      <c r="AG1173">
        <v>10.130000000000001</v>
      </c>
      <c r="AH1173">
        <v>0</v>
      </c>
      <c r="AI1173">
        <v>1</v>
      </c>
      <c r="AJ1173">
        <v>1</v>
      </c>
      <c r="AK1173">
        <v>1</v>
      </c>
      <c r="AL1173">
        <v>1</v>
      </c>
      <c r="AN1173">
        <v>0</v>
      </c>
      <c r="AO1173">
        <v>1</v>
      </c>
      <c r="AP1173">
        <v>1</v>
      </c>
      <c r="AQ1173">
        <v>0</v>
      </c>
      <c r="AR1173">
        <v>0</v>
      </c>
      <c r="AS1173" t="s">
        <v>719</v>
      </c>
      <c r="AT1173">
        <v>0.56000000000000005</v>
      </c>
      <c r="AU1173" t="s">
        <v>140</v>
      </c>
      <c r="AV1173">
        <v>0</v>
      </c>
      <c r="AW1173">
        <v>2</v>
      </c>
      <c r="AX1173">
        <v>28936332</v>
      </c>
      <c r="AY1173">
        <v>1</v>
      </c>
      <c r="AZ1173">
        <v>0</v>
      </c>
      <c r="BA1173">
        <v>1203</v>
      </c>
      <c r="BB1173">
        <v>0</v>
      </c>
      <c r="BC1173">
        <v>0</v>
      </c>
      <c r="BD1173">
        <v>0</v>
      </c>
      <c r="BE1173">
        <v>0</v>
      </c>
      <c r="BF1173">
        <v>0</v>
      </c>
      <c r="BG1173">
        <v>0</v>
      </c>
      <c r="BH1173">
        <v>0</v>
      </c>
      <c r="BI1173">
        <v>0</v>
      </c>
      <c r="BJ1173">
        <v>0</v>
      </c>
      <c r="BK1173">
        <v>0</v>
      </c>
      <c r="BL1173">
        <v>0</v>
      </c>
      <c r="BM1173">
        <v>0</v>
      </c>
      <c r="BN1173">
        <v>0</v>
      </c>
      <c r="BO1173">
        <v>0</v>
      </c>
      <c r="BP1173">
        <v>0</v>
      </c>
      <c r="BQ1173">
        <v>0</v>
      </c>
      <c r="BR1173">
        <v>0</v>
      </c>
      <c r="BS1173">
        <v>0</v>
      </c>
      <c r="BT1173">
        <v>0</v>
      </c>
      <c r="BU1173">
        <v>0</v>
      </c>
      <c r="BV1173">
        <v>0</v>
      </c>
      <c r="BW1173">
        <v>0</v>
      </c>
      <c r="CX1173">
        <f>Y1173*Source!I248</f>
        <v>1.1759999999999999</v>
      </c>
      <c r="CY1173">
        <f>AB1173</f>
        <v>86.79</v>
      </c>
      <c r="CZ1173">
        <f>AF1173</f>
        <v>86.79</v>
      </c>
      <c r="DA1173">
        <f>AJ1173</f>
        <v>1</v>
      </c>
      <c r="DB1173">
        <v>0</v>
      </c>
    </row>
    <row r="1174" spans="1:106" x14ac:dyDescent="0.2">
      <c r="A1174">
        <f>ROW(Source!A248)</f>
        <v>248</v>
      </c>
      <c r="B1174">
        <v>28925307</v>
      </c>
      <c r="C1174">
        <v>28927581</v>
      </c>
      <c r="D1174">
        <v>28278992</v>
      </c>
      <c r="E1174">
        <v>1</v>
      </c>
      <c r="F1174">
        <v>1</v>
      </c>
      <c r="G1174">
        <v>1</v>
      </c>
      <c r="H1174">
        <v>3</v>
      </c>
      <c r="I1174" t="s">
        <v>468</v>
      </c>
      <c r="J1174" t="s">
        <v>469</v>
      </c>
      <c r="K1174" t="s">
        <v>470</v>
      </c>
      <c r="L1174">
        <v>1348</v>
      </c>
      <c r="N1174">
        <v>1009</v>
      </c>
      <c r="O1174" t="s">
        <v>61</v>
      </c>
      <c r="P1174" t="s">
        <v>61</v>
      </c>
      <c r="Q1174">
        <v>1000</v>
      </c>
      <c r="W1174">
        <v>0</v>
      </c>
      <c r="X1174">
        <v>-1469552299</v>
      </c>
      <c r="Y1174">
        <v>3.0000000000000001E-3</v>
      </c>
      <c r="AA1174">
        <v>9444.2999999999993</v>
      </c>
      <c r="AB1174">
        <v>0</v>
      </c>
      <c r="AC1174">
        <v>0</v>
      </c>
      <c r="AD1174">
        <v>0</v>
      </c>
      <c r="AE1174">
        <v>9444.2999999999993</v>
      </c>
      <c r="AF1174">
        <v>0</v>
      </c>
      <c r="AG1174">
        <v>0</v>
      </c>
      <c r="AH1174">
        <v>0</v>
      </c>
      <c r="AI1174">
        <v>1</v>
      </c>
      <c r="AJ1174">
        <v>1</v>
      </c>
      <c r="AK1174">
        <v>1</v>
      </c>
      <c r="AL1174">
        <v>1</v>
      </c>
      <c r="AN1174">
        <v>0</v>
      </c>
      <c r="AO1174">
        <v>1</v>
      </c>
      <c r="AP1174">
        <v>0</v>
      </c>
      <c r="AQ1174">
        <v>0</v>
      </c>
      <c r="AR1174">
        <v>0</v>
      </c>
      <c r="AS1174" t="s">
        <v>719</v>
      </c>
      <c r="AT1174">
        <v>3.0000000000000001E-3</v>
      </c>
      <c r="AU1174" t="s">
        <v>719</v>
      </c>
      <c r="AV1174">
        <v>0</v>
      </c>
      <c r="AW1174">
        <v>2</v>
      </c>
      <c r="AX1174">
        <v>28936334</v>
      </c>
      <c r="AY1174">
        <v>1</v>
      </c>
      <c r="AZ1174">
        <v>0</v>
      </c>
      <c r="BA1174">
        <v>1205</v>
      </c>
      <c r="BB1174">
        <v>0</v>
      </c>
      <c r="BC1174">
        <v>0</v>
      </c>
      <c r="BD1174">
        <v>0</v>
      </c>
      <c r="BE1174">
        <v>0</v>
      </c>
      <c r="BF1174">
        <v>0</v>
      </c>
      <c r="BG1174">
        <v>0</v>
      </c>
      <c r="BH1174">
        <v>0</v>
      </c>
      <c r="BI1174">
        <v>0</v>
      </c>
      <c r="BJ1174">
        <v>0</v>
      </c>
      <c r="BK1174">
        <v>0</v>
      </c>
      <c r="BL1174">
        <v>0</v>
      </c>
      <c r="BM1174">
        <v>0</v>
      </c>
      <c r="BN1174">
        <v>0</v>
      </c>
      <c r="BO1174">
        <v>0</v>
      </c>
      <c r="BP1174">
        <v>0</v>
      </c>
      <c r="BQ1174">
        <v>0</v>
      </c>
      <c r="BR1174">
        <v>0</v>
      </c>
      <c r="BS1174">
        <v>0</v>
      </c>
      <c r="BT1174">
        <v>0</v>
      </c>
      <c r="BU1174">
        <v>0</v>
      </c>
      <c r="BV1174">
        <v>0</v>
      </c>
      <c r="BW1174">
        <v>0</v>
      </c>
      <c r="CX1174">
        <f>Y1174*Source!I248</f>
        <v>4.1999999999999997E-3</v>
      </c>
      <c r="CY1174">
        <f>AA1174</f>
        <v>9444.2999999999993</v>
      </c>
      <c r="CZ1174">
        <f>AE1174</f>
        <v>9444.2999999999993</v>
      </c>
      <c r="DA1174">
        <f>AI1174</f>
        <v>1</v>
      </c>
      <c r="DB1174">
        <v>0</v>
      </c>
    </row>
    <row r="1175" spans="1:106" x14ac:dyDescent="0.2">
      <c r="A1175">
        <f>ROW(Source!A249)</f>
        <v>249</v>
      </c>
      <c r="B1175">
        <v>28925308</v>
      </c>
      <c r="C1175">
        <v>28927581</v>
      </c>
      <c r="D1175">
        <v>28419887</v>
      </c>
      <c r="E1175">
        <v>1</v>
      </c>
      <c r="F1175">
        <v>1</v>
      </c>
      <c r="G1175">
        <v>1</v>
      </c>
      <c r="H1175">
        <v>1</v>
      </c>
      <c r="I1175" t="s">
        <v>463</v>
      </c>
      <c r="J1175" t="s">
        <v>719</v>
      </c>
      <c r="K1175" t="s">
        <v>464</v>
      </c>
      <c r="L1175">
        <v>1191</v>
      </c>
      <c r="N1175">
        <v>1013</v>
      </c>
      <c r="O1175" t="s">
        <v>360</v>
      </c>
      <c r="P1175" t="s">
        <v>360</v>
      </c>
      <c r="Q1175">
        <v>1</v>
      </c>
      <c r="W1175">
        <v>0</v>
      </c>
      <c r="X1175">
        <v>1777410698</v>
      </c>
      <c r="Y1175">
        <v>24.978000000000002</v>
      </c>
      <c r="AA1175">
        <v>0</v>
      </c>
      <c r="AB1175">
        <v>0</v>
      </c>
      <c r="AC1175">
        <v>0</v>
      </c>
      <c r="AD1175">
        <v>141.24</v>
      </c>
      <c r="AE1175">
        <v>0</v>
      </c>
      <c r="AF1175">
        <v>0</v>
      </c>
      <c r="AG1175">
        <v>0</v>
      </c>
      <c r="AH1175">
        <v>7.61</v>
      </c>
      <c r="AI1175">
        <v>1</v>
      </c>
      <c r="AJ1175">
        <v>1</v>
      </c>
      <c r="AK1175">
        <v>1</v>
      </c>
      <c r="AL1175">
        <v>18.559999999999999</v>
      </c>
      <c r="AN1175">
        <v>0</v>
      </c>
      <c r="AO1175">
        <v>1</v>
      </c>
      <c r="AP1175">
        <v>1</v>
      </c>
      <c r="AQ1175">
        <v>0</v>
      </c>
      <c r="AR1175">
        <v>0</v>
      </c>
      <c r="AS1175" t="s">
        <v>719</v>
      </c>
      <c r="AT1175">
        <v>18.100000000000001</v>
      </c>
      <c r="AU1175" t="s">
        <v>141</v>
      </c>
      <c r="AV1175">
        <v>1</v>
      </c>
      <c r="AW1175">
        <v>2</v>
      </c>
      <c r="AX1175">
        <v>28936330</v>
      </c>
      <c r="AY1175">
        <v>1</v>
      </c>
      <c r="AZ1175">
        <v>0</v>
      </c>
      <c r="BA1175">
        <v>1206</v>
      </c>
      <c r="BB1175">
        <v>0</v>
      </c>
      <c r="BC1175">
        <v>0</v>
      </c>
      <c r="BD1175">
        <v>0</v>
      </c>
      <c r="BE1175">
        <v>0</v>
      </c>
      <c r="BF1175">
        <v>0</v>
      </c>
      <c r="BG1175">
        <v>0</v>
      </c>
      <c r="BH1175">
        <v>0</v>
      </c>
      <c r="BI1175">
        <v>0</v>
      </c>
      <c r="BJ1175">
        <v>0</v>
      </c>
      <c r="BK1175">
        <v>0</v>
      </c>
      <c r="BL1175">
        <v>0</v>
      </c>
      <c r="BM1175">
        <v>0</v>
      </c>
      <c r="BN1175">
        <v>0</v>
      </c>
      <c r="BO1175">
        <v>0</v>
      </c>
      <c r="BP1175">
        <v>0</v>
      </c>
      <c r="BQ1175">
        <v>0</v>
      </c>
      <c r="BR1175">
        <v>0</v>
      </c>
      <c r="BS1175">
        <v>0</v>
      </c>
      <c r="BT1175">
        <v>0</v>
      </c>
      <c r="BU1175">
        <v>0</v>
      </c>
      <c r="BV1175">
        <v>0</v>
      </c>
      <c r="BW1175">
        <v>0</v>
      </c>
      <c r="CX1175">
        <f>Y1175*Source!I249</f>
        <v>34.969200000000001</v>
      </c>
      <c r="CY1175">
        <f>AD1175</f>
        <v>141.24</v>
      </c>
      <c r="CZ1175">
        <f>AH1175</f>
        <v>7.61</v>
      </c>
      <c r="DA1175">
        <f>AL1175</f>
        <v>18.559999999999999</v>
      </c>
      <c r="DB1175">
        <v>0</v>
      </c>
    </row>
    <row r="1176" spans="1:106" x14ac:dyDescent="0.2">
      <c r="A1176">
        <f>ROW(Source!A249)</f>
        <v>249</v>
      </c>
      <c r="B1176">
        <v>28925308</v>
      </c>
      <c r="C1176">
        <v>28927581</v>
      </c>
      <c r="D1176">
        <v>28419515</v>
      </c>
      <c r="E1176">
        <v>1</v>
      </c>
      <c r="F1176">
        <v>1</v>
      </c>
      <c r="G1176">
        <v>1</v>
      </c>
      <c r="H1176">
        <v>1</v>
      </c>
      <c r="I1176" t="s">
        <v>361</v>
      </c>
      <c r="J1176" t="s">
        <v>719</v>
      </c>
      <c r="K1176" t="s">
        <v>362</v>
      </c>
      <c r="L1176">
        <v>1191</v>
      </c>
      <c r="N1176">
        <v>1013</v>
      </c>
      <c r="O1176" t="s">
        <v>360</v>
      </c>
      <c r="P1176" t="s">
        <v>360</v>
      </c>
      <c r="Q1176">
        <v>1</v>
      </c>
      <c r="W1176">
        <v>0</v>
      </c>
      <c r="X1176">
        <v>-383101862</v>
      </c>
      <c r="Y1176">
        <v>0.56000000000000005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1</v>
      </c>
      <c r="AJ1176">
        <v>1</v>
      </c>
      <c r="AK1176">
        <v>18.559999999999999</v>
      </c>
      <c r="AL1176">
        <v>1</v>
      </c>
      <c r="AN1176">
        <v>0</v>
      </c>
      <c r="AO1176">
        <v>1</v>
      </c>
      <c r="AP1176">
        <v>0</v>
      </c>
      <c r="AQ1176">
        <v>0</v>
      </c>
      <c r="AR1176">
        <v>0</v>
      </c>
      <c r="AS1176" t="s">
        <v>719</v>
      </c>
      <c r="AT1176">
        <v>0.56000000000000005</v>
      </c>
      <c r="AU1176" t="s">
        <v>719</v>
      </c>
      <c r="AV1176">
        <v>2</v>
      </c>
      <c r="AW1176">
        <v>2</v>
      </c>
      <c r="AX1176">
        <v>28936331</v>
      </c>
      <c r="AY1176">
        <v>1</v>
      </c>
      <c r="AZ1176">
        <v>2048</v>
      </c>
      <c r="BA1176">
        <v>1207</v>
      </c>
      <c r="BB1176">
        <v>0</v>
      </c>
      <c r="BC1176">
        <v>0</v>
      </c>
      <c r="BD1176">
        <v>0</v>
      </c>
      <c r="BE1176">
        <v>0</v>
      </c>
      <c r="BF1176">
        <v>0</v>
      </c>
      <c r="BG1176">
        <v>0</v>
      </c>
      <c r="BH1176">
        <v>0</v>
      </c>
      <c r="BI1176">
        <v>0</v>
      </c>
      <c r="BJ1176">
        <v>0</v>
      </c>
      <c r="BK1176">
        <v>0</v>
      </c>
      <c r="BL1176">
        <v>0</v>
      </c>
      <c r="BM1176">
        <v>0</v>
      </c>
      <c r="BN1176">
        <v>0</v>
      </c>
      <c r="BO1176">
        <v>0</v>
      </c>
      <c r="BP1176">
        <v>0</v>
      </c>
      <c r="BQ1176">
        <v>0</v>
      </c>
      <c r="BR1176">
        <v>0</v>
      </c>
      <c r="BS1176">
        <v>0</v>
      </c>
      <c r="BT1176">
        <v>0</v>
      </c>
      <c r="BU1176">
        <v>0</v>
      </c>
      <c r="BV1176">
        <v>0</v>
      </c>
      <c r="BW1176">
        <v>0</v>
      </c>
      <c r="CX1176">
        <f>Y1176*Source!I249</f>
        <v>0.78400000000000003</v>
      </c>
      <c r="CY1176">
        <f>AD1176</f>
        <v>0</v>
      </c>
      <c r="CZ1176">
        <f>AH1176</f>
        <v>0</v>
      </c>
      <c r="DA1176">
        <f>AL1176</f>
        <v>1</v>
      </c>
      <c r="DB1176">
        <v>0</v>
      </c>
    </row>
    <row r="1177" spans="1:106" x14ac:dyDescent="0.2">
      <c r="A1177">
        <f>ROW(Source!A249)</f>
        <v>249</v>
      </c>
      <c r="B1177">
        <v>28925308</v>
      </c>
      <c r="C1177">
        <v>28927581</v>
      </c>
      <c r="D1177">
        <v>28337840</v>
      </c>
      <c r="E1177">
        <v>1</v>
      </c>
      <c r="F1177">
        <v>1</v>
      </c>
      <c r="G1177">
        <v>1</v>
      </c>
      <c r="H1177">
        <v>2</v>
      </c>
      <c r="I1177" t="s">
        <v>465</v>
      </c>
      <c r="J1177" t="s">
        <v>466</v>
      </c>
      <c r="K1177" t="s">
        <v>467</v>
      </c>
      <c r="L1177">
        <v>1368</v>
      </c>
      <c r="N1177">
        <v>1011</v>
      </c>
      <c r="O1177" t="s">
        <v>366</v>
      </c>
      <c r="P1177" t="s">
        <v>366</v>
      </c>
      <c r="Q1177">
        <v>1</v>
      </c>
      <c r="W1177">
        <v>0</v>
      </c>
      <c r="X1177">
        <v>1171957361</v>
      </c>
      <c r="Y1177">
        <v>0.84</v>
      </c>
      <c r="AA1177">
        <v>0</v>
      </c>
      <c r="AB1177">
        <v>668.28</v>
      </c>
      <c r="AC1177">
        <v>188.01</v>
      </c>
      <c r="AD1177">
        <v>0</v>
      </c>
      <c r="AE1177">
        <v>0</v>
      </c>
      <c r="AF1177">
        <v>86.79</v>
      </c>
      <c r="AG1177">
        <v>10.130000000000001</v>
      </c>
      <c r="AH1177">
        <v>0</v>
      </c>
      <c r="AI1177">
        <v>1</v>
      </c>
      <c r="AJ1177">
        <v>7.7</v>
      </c>
      <c r="AK1177">
        <v>18.559999999999999</v>
      </c>
      <c r="AL1177">
        <v>1</v>
      </c>
      <c r="AN1177">
        <v>0</v>
      </c>
      <c r="AO1177">
        <v>1</v>
      </c>
      <c r="AP1177">
        <v>1</v>
      </c>
      <c r="AQ1177">
        <v>0</v>
      </c>
      <c r="AR1177">
        <v>0</v>
      </c>
      <c r="AS1177" t="s">
        <v>719</v>
      </c>
      <c r="AT1177">
        <v>0.56000000000000005</v>
      </c>
      <c r="AU1177" t="s">
        <v>140</v>
      </c>
      <c r="AV1177">
        <v>0</v>
      </c>
      <c r="AW1177">
        <v>2</v>
      </c>
      <c r="AX1177">
        <v>28936332</v>
      </c>
      <c r="AY1177">
        <v>1</v>
      </c>
      <c r="AZ1177">
        <v>0</v>
      </c>
      <c r="BA1177">
        <v>1208</v>
      </c>
      <c r="BB1177">
        <v>0</v>
      </c>
      <c r="BC1177">
        <v>0</v>
      </c>
      <c r="BD1177">
        <v>0</v>
      </c>
      <c r="BE1177">
        <v>0</v>
      </c>
      <c r="BF1177">
        <v>0</v>
      </c>
      <c r="BG1177">
        <v>0</v>
      </c>
      <c r="BH1177">
        <v>0</v>
      </c>
      <c r="BI1177">
        <v>0</v>
      </c>
      <c r="BJ1177">
        <v>0</v>
      </c>
      <c r="BK1177">
        <v>0</v>
      </c>
      <c r="BL1177">
        <v>0</v>
      </c>
      <c r="BM1177">
        <v>0</v>
      </c>
      <c r="BN1177">
        <v>0</v>
      </c>
      <c r="BO1177">
        <v>0</v>
      </c>
      <c r="BP1177">
        <v>0</v>
      </c>
      <c r="BQ1177">
        <v>0</v>
      </c>
      <c r="BR1177">
        <v>0</v>
      </c>
      <c r="BS1177">
        <v>0</v>
      </c>
      <c r="BT1177">
        <v>0</v>
      </c>
      <c r="BU1177">
        <v>0</v>
      </c>
      <c r="BV1177">
        <v>0</v>
      </c>
      <c r="BW1177">
        <v>0</v>
      </c>
      <c r="CX1177">
        <f>Y1177*Source!I249</f>
        <v>1.1759999999999999</v>
      </c>
      <c r="CY1177">
        <f>AB1177</f>
        <v>668.28</v>
      </c>
      <c r="CZ1177">
        <f>AF1177</f>
        <v>86.79</v>
      </c>
      <c r="DA1177">
        <f>AJ1177</f>
        <v>7.7</v>
      </c>
      <c r="DB1177">
        <v>0</v>
      </c>
    </row>
    <row r="1178" spans="1:106" x14ac:dyDescent="0.2">
      <c r="A1178">
        <f>ROW(Source!A249)</f>
        <v>249</v>
      </c>
      <c r="B1178">
        <v>28925308</v>
      </c>
      <c r="C1178">
        <v>28927581</v>
      </c>
      <c r="D1178">
        <v>28278992</v>
      </c>
      <c r="E1178">
        <v>1</v>
      </c>
      <c r="F1178">
        <v>1</v>
      </c>
      <c r="G1178">
        <v>1</v>
      </c>
      <c r="H1178">
        <v>3</v>
      </c>
      <c r="I1178" t="s">
        <v>468</v>
      </c>
      <c r="J1178" t="s">
        <v>469</v>
      </c>
      <c r="K1178" t="s">
        <v>470</v>
      </c>
      <c r="L1178">
        <v>1348</v>
      </c>
      <c r="N1178">
        <v>1009</v>
      </c>
      <c r="O1178" t="s">
        <v>61</v>
      </c>
      <c r="P1178" t="s">
        <v>61</v>
      </c>
      <c r="Q1178">
        <v>1000</v>
      </c>
      <c r="W1178">
        <v>0</v>
      </c>
      <c r="X1178">
        <v>-1469552299</v>
      </c>
      <c r="Y1178">
        <v>3.0000000000000001E-3</v>
      </c>
      <c r="AA1178">
        <v>49204.800000000003</v>
      </c>
      <c r="AB1178">
        <v>0</v>
      </c>
      <c r="AC1178">
        <v>0</v>
      </c>
      <c r="AD1178">
        <v>0</v>
      </c>
      <c r="AE1178">
        <v>9444.2999999999993</v>
      </c>
      <c r="AF1178">
        <v>0</v>
      </c>
      <c r="AG1178">
        <v>0</v>
      </c>
      <c r="AH1178">
        <v>0</v>
      </c>
      <c r="AI1178">
        <v>5.21</v>
      </c>
      <c r="AJ1178">
        <v>1</v>
      </c>
      <c r="AK1178">
        <v>1</v>
      </c>
      <c r="AL1178">
        <v>1</v>
      </c>
      <c r="AN1178">
        <v>0</v>
      </c>
      <c r="AO1178">
        <v>1</v>
      </c>
      <c r="AP1178">
        <v>0</v>
      </c>
      <c r="AQ1178">
        <v>0</v>
      </c>
      <c r="AR1178">
        <v>0</v>
      </c>
      <c r="AS1178" t="s">
        <v>719</v>
      </c>
      <c r="AT1178">
        <v>3.0000000000000001E-3</v>
      </c>
      <c r="AU1178" t="s">
        <v>719</v>
      </c>
      <c r="AV1178">
        <v>0</v>
      </c>
      <c r="AW1178">
        <v>2</v>
      </c>
      <c r="AX1178">
        <v>28936334</v>
      </c>
      <c r="AY1178">
        <v>1</v>
      </c>
      <c r="AZ1178">
        <v>0</v>
      </c>
      <c r="BA1178">
        <v>1210</v>
      </c>
      <c r="BB1178">
        <v>0</v>
      </c>
      <c r="BC1178">
        <v>0</v>
      </c>
      <c r="BD1178">
        <v>0</v>
      </c>
      <c r="BE1178">
        <v>0</v>
      </c>
      <c r="BF1178">
        <v>0</v>
      </c>
      <c r="BG1178">
        <v>0</v>
      </c>
      <c r="BH1178">
        <v>0</v>
      </c>
      <c r="BI1178">
        <v>0</v>
      </c>
      <c r="BJ1178">
        <v>0</v>
      </c>
      <c r="BK1178">
        <v>0</v>
      </c>
      <c r="BL1178">
        <v>0</v>
      </c>
      <c r="BM1178">
        <v>0</v>
      </c>
      <c r="BN1178">
        <v>0</v>
      </c>
      <c r="BO1178">
        <v>0</v>
      </c>
      <c r="BP1178">
        <v>0</v>
      </c>
      <c r="BQ1178">
        <v>0</v>
      </c>
      <c r="BR1178">
        <v>0</v>
      </c>
      <c r="BS1178">
        <v>0</v>
      </c>
      <c r="BT1178">
        <v>0</v>
      </c>
      <c r="BU1178">
        <v>0</v>
      </c>
      <c r="BV1178">
        <v>0</v>
      </c>
      <c r="BW1178">
        <v>0</v>
      </c>
      <c r="CX1178">
        <f>Y1178*Source!I249</f>
        <v>4.1999999999999997E-3</v>
      </c>
      <c r="CY1178">
        <f>AA1178</f>
        <v>49204.800000000003</v>
      </c>
      <c r="CZ1178">
        <f>AE1178</f>
        <v>9444.2999999999993</v>
      </c>
      <c r="DA1178">
        <f>AI1178</f>
        <v>5.21</v>
      </c>
      <c r="DB1178">
        <v>0</v>
      </c>
    </row>
    <row r="1179" spans="1:106" x14ac:dyDescent="0.2">
      <c r="A1179">
        <f>ROW(Source!A252)</f>
        <v>252</v>
      </c>
      <c r="B1179">
        <v>28925307</v>
      </c>
      <c r="C1179">
        <v>28927569</v>
      </c>
      <c r="D1179">
        <v>28468553</v>
      </c>
      <c r="E1179">
        <v>1</v>
      </c>
      <c r="F1179">
        <v>1</v>
      </c>
      <c r="G1179">
        <v>1</v>
      </c>
      <c r="H1179">
        <v>1</v>
      </c>
      <c r="I1179" t="s">
        <v>449</v>
      </c>
      <c r="J1179" t="s">
        <v>719</v>
      </c>
      <c r="K1179" t="s">
        <v>450</v>
      </c>
      <c r="L1179">
        <v>1191</v>
      </c>
      <c r="N1179">
        <v>1013</v>
      </c>
      <c r="O1179" t="s">
        <v>360</v>
      </c>
      <c r="P1179" t="s">
        <v>360</v>
      </c>
      <c r="Q1179">
        <v>1</v>
      </c>
      <c r="W1179">
        <v>0</v>
      </c>
      <c r="X1179">
        <v>-1002643276</v>
      </c>
      <c r="Y1179">
        <v>51.58</v>
      </c>
      <c r="AA1179">
        <v>0</v>
      </c>
      <c r="AB1179">
        <v>0</v>
      </c>
      <c r="AC1179">
        <v>0</v>
      </c>
      <c r="AD1179">
        <v>9.9</v>
      </c>
      <c r="AE1179">
        <v>0</v>
      </c>
      <c r="AF1179">
        <v>0</v>
      </c>
      <c r="AG1179">
        <v>0</v>
      </c>
      <c r="AH1179">
        <v>9.9</v>
      </c>
      <c r="AI1179">
        <v>1</v>
      </c>
      <c r="AJ1179">
        <v>1</v>
      </c>
      <c r="AK1179">
        <v>1</v>
      </c>
      <c r="AL1179">
        <v>1</v>
      </c>
      <c r="AN1179">
        <v>0</v>
      </c>
      <c r="AO1179">
        <v>1</v>
      </c>
      <c r="AP1179">
        <v>0</v>
      </c>
      <c r="AQ1179">
        <v>0</v>
      </c>
      <c r="AR1179">
        <v>0</v>
      </c>
      <c r="AS1179" t="s">
        <v>719</v>
      </c>
      <c r="AT1179">
        <v>51.58</v>
      </c>
      <c r="AU1179" t="s">
        <v>719</v>
      </c>
      <c r="AV1179">
        <v>1</v>
      </c>
      <c r="AW1179">
        <v>2</v>
      </c>
      <c r="AX1179">
        <v>28927571</v>
      </c>
      <c r="AY1179">
        <v>1</v>
      </c>
      <c r="AZ1179">
        <v>0</v>
      </c>
      <c r="BA1179">
        <v>1211</v>
      </c>
      <c r="BB1179">
        <v>0</v>
      </c>
      <c r="BC1179">
        <v>0</v>
      </c>
      <c r="BD1179">
        <v>0</v>
      </c>
      <c r="BE1179">
        <v>0</v>
      </c>
      <c r="BF1179">
        <v>0</v>
      </c>
      <c r="BG1179">
        <v>0</v>
      </c>
      <c r="BH1179">
        <v>0</v>
      </c>
      <c r="BI1179">
        <v>0</v>
      </c>
      <c r="BJ1179">
        <v>0</v>
      </c>
      <c r="BK1179">
        <v>0</v>
      </c>
      <c r="BL1179">
        <v>0</v>
      </c>
      <c r="BM1179">
        <v>0</v>
      </c>
      <c r="BN1179">
        <v>0</v>
      </c>
      <c r="BO1179">
        <v>0</v>
      </c>
      <c r="BP1179">
        <v>0</v>
      </c>
      <c r="BQ1179">
        <v>0</v>
      </c>
      <c r="BR1179">
        <v>0</v>
      </c>
      <c r="BS1179">
        <v>0</v>
      </c>
      <c r="BT1179">
        <v>0</v>
      </c>
      <c r="BU1179">
        <v>0</v>
      </c>
      <c r="BV1179">
        <v>0</v>
      </c>
      <c r="BW1179">
        <v>0</v>
      </c>
      <c r="CX1179">
        <f>Y1179*Source!I252</f>
        <v>1.5473999999999999</v>
      </c>
      <c r="CY1179">
        <f>AD1179</f>
        <v>9.9</v>
      </c>
      <c r="CZ1179">
        <f>AH1179</f>
        <v>9.9</v>
      </c>
      <c r="DA1179">
        <f>AL1179</f>
        <v>1</v>
      </c>
      <c r="DB1179">
        <v>0</v>
      </c>
    </row>
    <row r="1180" spans="1:106" x14ac:dyDescent="0.2">
      <c r="A1180">
        <f>ROW(Source!A252)</f>
        <v>252</v>
      </c>
      <c r="B1180">
        <v>28925307</v>
      </c>
      <c r="C1180">
        <v>28927569</v>
      </c>
      <c r="D1180">
        <v>28419515</v>
      </c>
      <c r="E1180">
        <v>1</v>
      </c>
      <c r="F1180">
        <v>1</v>
      </c>
      <c r="G1180">
        <v>1</v>
      </c>
      <c r="H1180">
        <v>1</v>
      </c>
      <c r="I1180" t="s">
        <v>361</v>
      </c>
      <c r="J1180" t="s">
        <v>719</v>
      </c>
      <c r="K1180" t="s">
        <v>362</v>
      </c>
      <c r="L1180">
        <v>1191</v>
      </c>
      <c r="N1180">
        <v>1013</v>
      </c>
      <c r="O1180" t="s">
        <v>360</v>
      </c>
      <c r="P1180" t="s">
        <v>360</v>
      </c>
      <c r="Q1180">
        <v>1</v>
      </c>
      <c r="W1180">
        <v>0</v>
      </c>
      <c r="X1180">
        <v>-383101862</v>
      </c>
      <c r="Y1180">
        <v>13.96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1</v>
      </c>
      <c r="AJ1180">
        <v>1</v>
      </c>
      <c r="AK1180">
        <v>1</v>
      </c>
      <c r="AL1180">
        <v>1</v>
      </c>
      <c r="AN1180">
        <v>0</v>
      </c>
      <c r="AO1180">
        <v>1</v>
      </c>
      <c r="AP1180">
        <v>0</v>
      </c>
      <c r="AQ1180">
        <v>0</v>
      </c>
      <c r="AR1180">
        <v>0</v>
      </c>
      <c r="AS1180" t="s">
        <v>719</v>
      </c>
      <c r="AT1180">
        <v>13.96</v>
      </c>
      <c r="AU1180" t="s">
        <v>719</v>
      </c>
      <c r="AV1180">
        <v>2</v>
      </c>
      <c r="AW1180">
        <v>2</v>
      </c>
      <c r="AX1180">
        <v>28927572</v>
      </c>
      <c r="AY1180">
        <v>1</v>
      </c>
      <c r="AZ1180">
        <v>0</v>
      </c>
      <c r="BA1180">
        <v>1212</v>
      </c>
      <c r="BB1180">
        <v>0</v>
      </c>
      <c r="BC1180">
        <v>0</v>
      </c>
      <c r="BD1180">
        <v>0</v>
      </c>
      <c r="BE1180">
        <v>0</v>
      </c>
      <c r="BF1180">
        <v>0</v>
      </c>
      <c r="BG1180">
        <v>0</v>
      </c>
      <c r="BH1180">
        <v>0</v>
      </c>
      <c r="BI1180">
        <v>0</v>
      </c>
      <c r="BJ1180">
        <v>0</v>
      </c>
      <c r="BK1180">
        <v>0</v>
      </c>
      <c r="BL1180">
        <v>0</v>
      </c>
      <c r="BM1180">
        <v>0</v>
      </c>
      <c r="BN1180">
        <v>0</v>
      </c>
      <c r="BO1180">
        <v>0</v>
      </c>
      <c r="BP1180">
        <v>0</v>
      </c>
      <c r="BQ1180">
        <v>0</v>
      </c>
      <c r="BR1180">
        <v>0</v>
      </c>
      <c r="BS1180">
        <v>0</v>
      </c>
      <c r="BT1180">
        <v>0</v>
      </c>
      <c r="BU1180">
        <v>0</v>
      </c>
      <c r="BV1180">
        <v>0</v>
      </c>
      <c r="BW1180">
        <v>0</v>
      </c>
      <c r="CX1180">
        <f>Y1180*Source!I252</f>
        <v>0.41880000000000001</v>
      </c>
      <c r="CY1180">
        <f>AD1180</f>
        <v>0</v>
      </c>
      <c r="CZ1180">
        <f>AH1180</f>
        <v>0</v>
      </c>
      <c r="DA1180">
        <f>AL1180</f>
        <v>1</v>
      </c>
      <c r="DB1180">
        <v>0</v>
      </c>
    </row>
    <row r="1181" spans="1:106" x14ac:dyDescent="0.2">
      <c r="A1181">
        <f>ROW(Source!A252)</f>
        <v>252</v>
      </c>
      <c r="B1181">
        <v>28925307</v>
      </c>
      <c r="C1181">
        <v>28927569</v>
      </c>
      <c r="D1181">
        <v>28336661</v>
      </c>
      <c r="E1181">
        <v>1</v>
      </c>
      <c r="F1181">
        <v>1</v>
      </c>
      <c r="G1181">
        <v>1</v>
      </c>
      <c r="H1181">
        <v>2</v>
      </c>
      <c r="I1181" t="s">
        <v>451</v>
      </c>
      <c r="J1181" t="s">
        <v>452</v>
      </c>
      <c r="K1181" t="s">
        <v>453</v>
      </c>
      <c r="L1181">
        <v>1368</v>
      </c>
      <c r="N1181">
        <v>1011</v>
      </c>
      <c r="O1181" t="s">
        <v>366</v>
      </c>
      <c r="P1181" t="s">
        <v>366</v>
      </c>
      <c r="Q1181">
        <v>1</v>
      </c>
      <c r="W1181">
        <v>0</v>
      </c>
      <c r="X1181">
        <v>-1859321303</v>
      </c>
      <c r="Y1181">
        <v>1.46</v>
      </c>
      <c r="AA1181">
        <v>0</v>
      </c>
      <c r="AB1181">
        <v>4.1500000000000004</v>
      </c>
      <c r="AC1181">
        <v>0</v>
      </c>
      <c r="AD1181">
        <v>0</v>
      </c>
      <c r="AE1181">
        <v>0</v>
      </c>
      <c r="AF1181">
        <v>4.1500000000000004</v>
      </c>
      <c r="AG1181">
        <v>0</v>
      </c>
      <c r="AH1181">
        <v>0</v>
      </c>
      <c r="AI1181">
        <v>1</v>
      </c>
      <c r="AJ1181">
        <v>1</v>
      </c>
      <c r="AK1181">
        <v>1</v>
      </c>
      <c r="AL1181">
        <v>1</v>
      </c>
      <c r="AN1181">
        <v>0</v>
      </c>
      <c r="AO1181">
        <v>1</v>
      </c>
      <c r="AP1181">
        <v>0</v>
      </c>
      <c r="AQ1181">
        <v>0</v>
      </c>
      <c r="AR1181">
        <v>0</v>
      </c>
      <c r="AS1181" t="s">
        <v>719</v>
      </c>
      <c r="AT1181">
        <v>1.46</v>
      </c>
      <c r="AU1181" t="s">
        <v>719</v>
      </c>
      <c r="AV1181">
        <v>0</v>
      </c>
      <c r="AW1181">
        <v>2</v>
      </c>
      <c r="AX1181">
        <v>28927573</v>
      </c>
      <c r="AY1181">
        <v>1</v>
      </c>
      <c r="AZ1181">
        <v>0</v>
      </c>
      <c r="BA1181">
        <v>1213</v>
      </c>
      <c r="BB1181">
        <v>0</v>
      </c>
      <c r="BC1181">
        <v>0</v>
      </c>
      <c r="BD1181">
        <v>0</v>
      </c>
      <c r="BE1181">
        <v>0</v>
      </c>
      <c r="BF1181">
        <v>0</v>
      </c>
      <c r="BG1181">
        <v>0</v>
      </c>
      <c r="BH1181">
        <v>0</v>
      </c>
      <c r="BI1181">
        <v>0</v>
      </c>
      <c r="BJ1181">
        <v>0</v>
      </c>
      <c r="BK1181">
        <v>0</v>
      </c>
      <c r="BL1181">
        <v>0</v>
      </c>
      <c r="BM1181">
        <v>0</v>
      </c>
      <c r="BN1181">
        <v>0</v>
      </c>
      <c r="BO1181">
        <v>0</v>
      </c>
      <c r="BP1181">
        <v>0</v>
      </c>
      <c r="BQ1181">
        <v>0</v>
      </c>
      <c r="BR1181">
        <v>0</v>
      </c>
      <c r="BS1181">
        <v>0</v>
      </c>
      <c r="BT1181">
        <v>0</v>
      </c>
      <c r="BU1181">
        <v>0</v>
      </c>
      <c r="BV1181">
        <v>0</v>
      </c>
      <c r="BW1181">
        <v>0</v>
      </c>
      <c r="CX1181">
        <f>Y1181*Source!I252</f>
        <v>4.3799999999999999E-2</v>
      </c>
      <c r="CY1181">
        <f t="shared" ref="CY1181:CY1186" si="252">AB1181</f>
        <v>4.1500000000000004</v>
      </c>
      <c r="CZ1181">
        <f t="shared" ref="CZ1181:CZ1186" si="253">AF1181</f>
        <v>4.1500000000000004</v>
      </c>
      <c r="DA1181">
        <f t="shared" ref="DA1181:DA1186" si="254">AJ1181</f>
        <v>1</v>
      </c>
      <c r="DB1181">
        <v>0</v>
      </c>
    </row>
    <row r="1182" spans="1:106" x14ac:dyDescent="0.2">
      <c r="A1182">
        <f>ROW(Source!A252)</f>
        <v>252</v>
      </c>
      <c r="B1182">
        <v>28925307</v>
      </c>
      <c r="C1182">
        <v>28927569</v>
      </c>
      <c r="D1182">
        <v>28336884</v>
      </c>
      <c r="E1182">
        <v>1</v>
      </c>
      <c r="F1182">
        <v>1</v>
      </c>
      <c r="G1182">
        <v>1</v>
      </c>
      <c r="H1182">
        <v>2</v>
      </c>
      <c r="I1182" t="s">
        <v>375</v>
      </c>
      <c r="J1182" t="s">
        <v>376</v>
      </c>
      <c r="K1182" t="s">
        <v>377</v>
      </c>
      <c r="L1182">
        <v>1368</v>
      </c>
      <c r="N1182">
        <v>1011</v>
      </c>
      <c r="O1182" t="s">
        <v>366</v>
      </c>
      <c r="P1182" t="s">
        <v>366</v>
      </c>
      <c r="Q1182">
        <v>1</v>
      </c>
      <c r="W1182">
        <v>0</v>
      </c>
      <c r="X1182">
        <v>-1700234874</v>
      </c>
      <c r="Y1182">
        <v>0.56000000000000005</v>
      </c>
      <c r="AA1182">
        <v>0</v>
      </c>
      <c r="AB1182">
        <v>93.73</v>
      </c>
      <c r="AC1182">
        <v>8.82</v>
      </c>
      <c r="AD1182">
        <v>0</v>
      </c>
      <c r="AE1182">
        <v>0</v>
      </c>
      <c r="AF1182">
        <v>93.73</v>
      </c>
      <c r="AG1182">
        <v>8.82</v>
      </c>
      <c r="AH1182">
        <v>0</v>
      </c>
      <c r="AI1182">
        <v>1</v>
      </c>
      <c r="AJ1182">
        <v>1</v>
      </c>
      <c r="AK1182">
        <v>1</v>
      </c>
      <c r="AL1182">
        <v>1</v>
      </c>
      <c r="AN1182">
        <v>0</v>
      </c>
      <c r="AO1182">
        <v>1</v>
      </c>
      <c r="AP1182">
        <v>0</v>
      </c>
      <c r="AQ1182">
        <v>0</v>
      </c>
      <c r="AR1182">
        <v>0</v>
      </c>
      <c r="AS1182" t="s">
        <v>719</v>
      </c>
      <c r="AT1182">
        <v>0.56000000000000005</v>
      </c>
      <c r="AU1182" t="s">
        <v>719</v>
      </c>
      <c r="AV1182">
        <v>0</v>
      </c>
      <c r="AW1182">
        <v>2</v>
      </c>
      <c r="AX1182">
        <v>28927574</v>
      </c>
      <c r="AY1182">
        <v>1</v>
      </c>
      <c r="AZ1182">
        <v>0</v>
      </c>
      <c r="BA1182">
        <v>1214</v>
      </c>
      <c r="BB1182">
        <v>0</v>
      </c>
      <c r="BC1182">
        <v>0</v>
      </c>
      <c r="BD1182">
        <v>0</v>
      </c>
      <c r="BE1182">
        <v>0</v>
      </c>
      <c r="BF1182">
        <v>0</v>
      </c>
      <c r="BG1182">
        <v>0</v>
      </c>
      <c r="BH1182">
        <v>0</v>
      </c>
      <c r="BI1182">
        <v>0</v>
      </c>
      <c r="BJ1182">
        <v>0</v>
      </c>
      <c r="BK1182">
        <v>0</v>
      </c>
      <c r="BL1182">
        <v>0</v>
      </c>
      <c r="BM1182">
        <v>0</v>
      </c>
      <c r="BN1182">
        <v>0</v>
      </c>
      <c r="BO1182">
        <v>0</v>
      </c>
      <c r="BP1182">
        <v>0</v>
      </c>
      <c r="BQ1182">
        <v>0</v>
      </c>
      <c r="BR1182">
        <v>0</v>
      </c>
      <c r="BS1182">
        <v>0</v>
      </c>
      <c r="BT1182">
        <v>0</v>
      </c>
      <c r="BU1182">
        <v>0</v>
      </c>
      <c r="BV1182">
        <v>0</v>
      </c>
      <c r="BW1182">
        <v>0</v>
      </c>
      <c r="CX1182">
        <f>Y1182*Source!I252</f>
        <v>1.6800000000000002E-2</v>
      </c>
      <c r="CY1182">
        <f t="shared" si="252"/>
        <v>93.73</v>
      </c>
      <c r="CZ1182">
        <f t="shared" si="253"/>
        <v>93.73</v>
      </c>
      <c r="DA1182">
        <f t="shared" si="254"/>
        <v>1</v>
      </c>
      <c r="DB1182">
        <v>0</v>
      </c>
    </row>
    <row r="1183" spans="1:106" x14ac:dyDescent="0.2">
      <c r="A1183">
        <f>ROW(Source!A252)</f>
        <v>252</v>
      </c>
      <c r="B1183">
        <v>28925307</v>
      </c>
      <c r="C1183">
        <v>28927569</v>
      </c>
      <c r="D1183">
        <v>28337084</v>
      </c>
      <c r="E1183">
        <v>1</v>
      </c>
      <c r="F1183">
        <v>1</v>
      </c>
      <c r="G1183">
        <v>1</v>
      </c>
      <c r="H1183">
        <v>2</v>
      </c>
      <c r="I1183" t="s">
        <v>381</v>
      </c>
      <c r="J1183" t="s">
        <v>382</v>
      </c>
      <c r="K1183" t="s">
        <v>383</v>
      </c>
      <c r="L1183">
        <v>1368</v>
      </c>
      <c r="N1183">
        <v>1011</v>
      </c>
      <c r="O1183" t="s">
        <v>366</v>
      </c>
      <c r="P1183" t="s">
        <v>366</v>
      </c>
      <c r="Q1183">
        <v>1</v>
      </c>
      <c r="W1183">
        <v>0</v>
      </c>
      <c r="X1183">
        <v>-566827484</v>
      </c>
      <c r="Y1183">
        <v>2.8</v>
      </c>
      <c r="AA1183">
        <v>0</v>
      </c>
      <c r="AB1183">
        <v>4.1100000000000003</v>
      </c>
      <c r="AC1183">
        <v>0</v>
      </c>
      <c r="AD1183">
        <v>0</v>
      </c>
      <c r="AE1183">
        <v>0</v>
      </c>
      <c r="AF1183">
        <v>4.1100000000000003</v>
      </c>
      <c r="AG1183">
        <v>0</v>
      </c>
      <c r="AH1183">
        <v>0</v>
      </c>
      <c r="AI1183">
        <v>1</v>
      </c>
      <c r="AJ1183">
        <v>1</v>
      </c>
      <c r="AK1183">
        <v>1</v>
      </c>
      <c r="AL1183">
        <v>1</v>
      </c>
      <c r="AN1183">
        <v>0</v>
      </c>
      <c r="AO1183">
        <v>1</v>
      </c>
      <c r="AP1183">
        <v>0</v>
      </c>
      <c r="AQ1183">
        <v>0</v>
      </c>
      <c r="AR1183">
        <v>0</v>
      </c>
      <c r="AS1183" t="s">
        <v>719</v>
      </c>
      <c r="AT1183">
        <v>2.8</v>
      </c>
      <c r="AU1183" t="s">
        <v>719</v>
      </c>
      <c r="AV1183">
        <v>0</v>
      </c>
      <c r="AW1183">
        <v>2</v>
      </c>
      <c r="AX1183">
        <v>28927575</v>
      </c>
      <c r="AY1183">
        <v>1</v>
      </c>
      <c r="AZ1183">
        <v>0</v>
      </c>
      <c r="BA1183">
        <v>1215</v>
      </c>
      <c r="BB1183">
        <v>0</v>
      </c>
      <c r="BC1183">
        <v>0</v>
      </c>
      <c r="BD1183">
        <v>0</v>
      </c>
      <c r="BE1183">
        <v>0</v>
      </c>
      <c r="BF1183">
        <v>0</v>
      </c>
      <c r="BG1183">
        <v>0</v>
      </c>
      <c r="BH1183">
        <v>0</v>
      </c>
      <c r="BI1183">
        <v>0</v>
      </c>
      <c r="BJ1183">
        <v>0</v>
      </c>
      <c r="BK1183">
        <v>0</v>
      </c>
      <c r="BL1183">
        <v>0</v>
      </c>
      <c r="BM1183">
        <v>0</v>
      </c>
      <c r="BN1183">
        <v>0</v>
      </c>
      <c r="BO1183">
        <v>0</v>
      </c>
      <c r="BP1183">
        <v>0</v>
      </c>
      <c r="BQ1183">
        <v>0</v>
      </c>
      <c r="BR1183">
        <v>0</v>
      </c>
      <c r="BS1183">
        <v>0</v>
      </c>
      <c r="BT1183">
        <v>0</v>
      </c>
      <c r="BU1183">
        <v>0</v>
      </c>
      <c r="BV1183">
        <v>0</v>
      </c>
      <c r="BW1183">
        <v>0</v>
      </c>
      <c r="CX1183">
        <f>Y1183*Source!I252</f>
        <v>8.3999999999999991E-2</v>
      </c>
      <c r="CY1183">
        <f t="shared" si="252"/>
        <v>4.1100000000000003</v>
      </c>
      <c r="CZ1183">
        <f t="shared" si="253"/>
        <v>4.1100000000000003</v>
      </c>
      <c r="DA1183">
        <f t="shared" si="254"/>
        <v>1</v>
      </c>
      <c r="DB1183">
        <v>0</v>
      </c>
    </row>
    <row r="1184" spans="1:106" x14ac:dyDescent="0.2">
      <c r="A1184">
        <f>ROW(Source!A252)</f>
        <v>252</v>
      </c>
      <c r="B1184">
        <v>28925307</v>
      </c>
      <c r="C1184">
        <v>28927569</v>
      </c>
      <c r="D1184">
        <v>28337331</v>
      </c>
      <c r="E1184">
        <v>1</v>
      </c>
      <c r="F1184">
        <v>1</v>
      </c>
      <c r="G1184">
        <v>1</v>
      </c>
      <c r="H1184">
        <v>2</v>
      </c>
      <c r="I1184" t="s">
        <v>454</v>
      </c>
      <c r="J1184" t="s">
        <v>455</v>
      </c>
      <c r="K1184" t="s">
        <v>456</v>
      </c>
      <c r="L1184">
        <v>1368</v>
      </c>
      <c r="N1184">
        <v>1011</v>
      </c>
      <c r="O1184" t="s">
        <v>366</v>
      </c>
      <c r="P1184" t="s">
        <v>366</v>
      </c>
      <c r="Q1184">
        <v>1</v>
      </c>
      <c r="W1184">
        <v>0</v>
      </c>
      <c r="X1184">
        <v>97743062</v>
      </c>
      <c r="Y1184">
        <v>11.1</v>
      </c>
      <c r="AA1184">
        <v>0</v>
      </c>
      <c r="AB1184">
        <v>0.55000000000000004</v>
      </c>
      <c r="AC1184">
        <v>0</v>
      </c>
      <c r="AD1184">
        <v>0</v>
      </c>
      <c r="AE1184">
        <v>0</v>
      </c>
      <c r="AF1184">
        <v>0.55000000000000004</v>
      </c>
      <c r="AG1184">
        <v>0</v>
      </c>
      <c r="AH1184">
        <v>0</v>
      </c>
      <c r="AI1184">
        <v>1</v>
      </c>
      <c r="AJ1184">
        <v>1</v>
      </c>
      <c r="AK1184">
        <v>1</v>
      </c>
      <c r="AL1184">
        <v>1</v>
      </c>
      <c r="AN1184">
        <v>0</v>
      </c>
      <c r="AO1184">
        <v>1</v>
      </c>
      <c r="AP1184">
        <v>0</v>
      </c>
      <c r="AQ1184">
        <v>0</v>
      </c>
      <c r="AR1184">
        <v>0</v>
      </c>
      <c r="AS1184" t="s">
        <v>719</v>
      </c>
      <c r="AT1184">
        <v>11.1</v>
      </c>
      <c r="AU1184" t="s">
        <v>719</v>
      </c>
      <c r="AV1184">
        <v>0</v>
      </c>
      <c r="AW1184">
        <v>2</v>
      </c>
      <c r="AX1184">
        <v>28927576</v>
      </c>
      <c r="AY1184">
        <v>1</v>
      </c>
      <c r="AZ1184">
        <v>0</v>
      </c>
      <c r="BA1184">
        <v>1216</v>
      </c>
      <c r="BB1184">
        <v>0</v>
      </c>
      <c r="BC1184">
        <v>0</v>
      </c>
      <c r="BD1184">
        <v>0</v>
      </c>
      <c r="BE1184">
        <v>0</v>
      </c>
      <c r="BF1184">
        <v>0</v>
      </c>
      <c r="BG1184">
        <v>0</v>
      </c>
      <c r="BH1184">
        <v>0</v>
      </c>
      <c r="BI1184">
        <v>0</v>
      </c>
      <c r="BJ1184">
        <v>0</v>
      </c>
      <c r="BK1184">
        <v>0</v>
      </c>
      <c r="BL1184">
        <v>0</v>
      </c>
      <c r="BM1184">
        <v>0</v>
      </c>
      <c r="BN1184">
        <v>0</v>
      </c>
      <c r="BO1184">
        <v>0</v>
      </c>
      <c r="BP1184">
        <v>0</v>
      </c>
      <c r="BQ1184">
        <v>0</v>
      </c>
      <c r="BR1184">
        <v>0</v>
      </c>
      <c r="BS1184">
        <v>0</v>
      </c>
      <c r="BT1184">
        <v>0</v>
      </c>
      <c r="BU1184">
        <v>0</v>
      </c>
      <c r="BV1184">
        <v>0</v>
      </c>
      <c r="BW1184">
        <v>0</v>
      </c>
      <c r="CX1184">
        <f>Y1184*Source!I252</f>
        <v>0.33299999999999996</v>
      </c>
      <c r="CY1184">
        <f t="shared" si="252"/>
        <v>0.55000000000000004</v>
      </c>
      <c r="CZ1184">
        <f t="shared" si="253"/>
        <v>0.55000000000000004</v>
      </c>
      <c r="DA1184">
        <f t="shared" si="254"/>
        <v>1</v>
      </c>
      <c r="DB1184">
        <v>0</v>
      </c>
    </row>
    <row r="1185" spans="1:106" x14ac:dyDescent="0.2">
      <c r="A1185">
        <f>ROW(Source!A252)</f>
        <v>252</v>
      </c>
      <c r="B1185">
        <v>28925307</v>
      </c>
      <c r="C1185">
        <v>28927569</v>
      </c>
      <c r="D1185">
        <v>28337842</v>
      </c>
      <c r="E1185">
        <v>1</v>
      </c>
      <c r="F1185">
        <v>1</v>
      </c>
      <c r="G1185">
        <v>1</v>
      </c>
      <c r="H1185">
        <v>2</v>
      </c>
      <c r="I1185" t="s">
        <v>384</v>
      </c>
      <c r="J1185" t="s">
        <v>385</v>
      </c>
      <c r="K1185" t="s">
        <v>386</v>
      </c>
      <c r="L1185">
        <v>1368</v>
      </c>
      <c r="N1185">
        <v>1011</v>
      </c>
      <c r="O1185" t="s">
        <v>366</v>
      </c>
      <c r="P1185" t="s">
        <v>366</v>
      </c>
      <c r="Q1185">
        <v>1</v>
      </c>
      <c r="W1185">
        <v>0</v>
      </c>
      <c r="X1185">
        <v>1820267133</v>
      </c>
      <c r="Y1185">
        <v>2.2999999999999998</v>
      </c>
      <c r="AA1185">
        <v>0</v>
      </c>
      <c r="AB1185">
        <v>102.48</v>
      </c>
      <c r="AC1185">
        <v>11.84</v>
      </c>
      <c r="AD1185">
        <v>0</v>
      </c>
      <c r="AE1185">
        <v>0</v>
      </c>
      <c r="AF1185">
        <v>102.48</v>
      </c>
      <c r="AG1185">
        <v>11.84</v>
      </c>
      <c r="AH1185">
        <v>0</v>
      </c>
      <c r="AI1185">
        <v>1</v>
      </c>
      <c r="AJ1185">
        <v>1</v>
      </c>
      <c r="AK1185">
        <v>1</v>
      </c>
      <c r="AL1185">
        <v>1</v>
      </c>
      <c r="AN1185">
        <v>0</v>
      </c>
      <c r="AO1185">
        <v>1</v>
      </c>
      <c r="AP1185">
        <v>0</v>
      </c>
      <c r="AQ1185">
        <v>0</v>
      </c>
      <c r="AR1185">
        <v>0</v>
      </c>
      <c r="AS1185" t="s">
        <v>719</v>
      </c>
      <c r="AT1185">
        <v>2.2999999999999998</v>
      </c>
      <c r="AU1185" t="s">
        <v>719</v>
      </c>
      <c r="AV1185">
        <v>0</v>
      </c>
      <c r="AW1185">
        <v>2</v>
      </c>
      <c r="AX1185">
        <v>28927577</v>
      </c>
      <c r="AY1185">
        <v>1</v>
      </c>
      <c r="AZ1185">
        <v>0</v>
      </c>
      <c r="BA1185">
        <v>1217</v>
      </c>
      <c r="BB1185">
        <v>0</v>
      </c>
      <c r="BC1185">
        <v>0</v>
      </c>
      <c r="BD1185">
        <v>0</v>
      </c>
      <c r="BE1185">
        <v>0</v>
      </c>
      <c r="BF1185">
        <v>0</v>
      </c>
      <c r="BG1185">
        <v>0</v>
      </c>
      <c r="BH1185">
        <v>0</v>
      </c>
      <c r="BI1185">
        <v>0</v>
      </c>
      <c r="BJ1185">
        <v>0</v>
      </c>
      <c r="BK1185">
        <v>0</v>
      </c>
      <c r="BL1185">
        <v>0</v>
      </c>
      <c r="BM1185">
        <v>0</v>
      </c>
      <c r="BN1185">
        <v>0</v>
      </c>
      <c r="BO1185">
        <v>0</v>
      </c>
      <c r="BP1185">
        <v>0</v>
      </c>
      <c r="BQ1185">
        <v>0</v>
      </c>
      <c r="BR1185">
        <v>0</v>
      </c>
      <c r="BS1185">
        <v>0</v>
      </c>
      <c r="BT1185">
        <v>0</v>
      </c>
      <c r="BU1185">
        <v>0</v>
      </c>
      <c r="BV1185">
        <v>0</v>
      </c>
      <c r="BW1185">
        <v>0</v>
      </c>
      <c r="CX1185">
        <f>Y1185*Source!I252</f>
        <v>6.8999999999999992E-2</v>
      </c>
      <c r="CY1185">
        <f t="shared" si="252"/>
        <v>102.48</v>
      </c>
      <c r="CZ1185">
        <f t="shared" si="253"/>
        <v>102.48</v>
      </c>
      <c r="DA1185">
        <f t="shared" si="254"/>
        <v>1</v>
      </c>
      <c r="DB1185">
        <v>0</v>
      </c>
    </row>
    <row r="1186" spans="1:106" x14ac:dyDescent="0.2">
      <c r="A1186">
        <f>ROW(Source!A252)</f>
        <v>252</v>
      </c>
      <c r="B1186">
        <v>28925307</v>
      </c>
      <c r="C1186">
        <v>28927569</v>
      </c>
      <c r="D1186">
        <v>28338156</v>
      </c>
      <c r="E1186">
        <v>1</v>
      </c>
      <c r="F1186">
        <v>1</v>
      </c>
      <c r="G1186">
        <v>1</v>
      </c>
      <c r="H1186">
        <v>2</v>
      </c>
      <c r="I1186" t="s">
        <v>367</v>
      </c>
      <c r="J1186" t="s">
        <v>368</v>
      </c>
      <c r="K1186" t="s">
        <v>369</v>
      </c>
      <c r="L1186">
        <v>1368</v>
      </c>
      <c r="N1186">
        <v>1011</v>
      </c>
      <c r="O1186" t="s">
        <v>366</v>
      </c>
      <c r="P1186" t="s">
        <v>366</v>
      </c>
      <c r="Q1186">
        <v>1</v>
      </c>
      <c r="W1186">
        <v>0</v>
      </c>
      <c r="X1186">
        <v>-2047589592</v>
      </c>
      <c r="Y1186">
        <v>11.1</v>
      </c>
      <c r="AA1186">
        <v>0</v>
      </c>
      <c r="AB1186">
        <v>156.47</v>
      </c>
      <c r="AC1186">
        <v>10.130000000000001</v>
      </c>
      <c r="AD1186">
        <v>0</v>
      </c>
      <c r="AE1186">
        <v>0</v>
      </c>
      <c r="AF1186">
        <v>156.47</v>
      </c>
      <c r="AG1186">
        <v>10.130000000000001</v>
      </c>
      <c r="AH1186">
        <v>0</v>
      </c>
      <c r="AI1186">
        <v>1</v>
      </c>
      <c r="AJ1186">
        <v>1</v>
      </c>
      <c r="AK1186">
        <v>1</v>
      </c>
      <c r="AL1186">
        <v>1</v>
      </c>
      <c r="AN1186">
        <v>0</v>
      </c>
      <c r="AO1186">
        <v>1</v>
      </c>
      <c r="AP1186">
        <v>0</v>
      </c>
      <c r="AQ1186">
        <v>0</v>
      </c>
      <c r="AR1186">
        <v>0</v>
      </c>
      <c r="AS1186" t="s">
        <v>719</v>
      </c>
      <c r="AT1186">
        <v>11.1</v>
      </c>
      <c r="AU1186" t="s">
        <v>719</v>
      </c>
      <c r="AV1186">
        <v>0</v>
      </c>
      <c r="AW1186">
        <v>2</v>
      </c>
      <c r="AX1186">
        <v>28927578</v>
      </c>
      <c r="AY1186">
        <v>1</v>
      </c>
      <c r="AZ1186">
        <v>0</v>
      </c>
      <c r="BA1186">
        <v>1218</v>
      </c>
      <c r="BB1186">
        <v>0</v>
      </c>
      <c r="BC1186">
        <v>0</v>
      </c>
      <c r="BD1186">
        <v>0</v>
      </c>
      <c r="BE1186">
        <v>0</v>
      </c>
      <c r="BF1186">
        <v>0</v>
      </c>
      <c r="BG1186">
        <v>0</v>
      </c>
      <c r="BH1186">
        <v>0</v>
      </c>
      <c r="BI1186">
        <v>0</v>
      </c>
      <c r="BJ1186">
        <v>0</v>
      </c>
      <c r="BK1186">
        <v>0</v>
      </c>
      <c r="BL1186">
        <v>0</v>
      </c>
      <c r="BM1186">
        <v>0</v>
      </c>
      <c r="BN1186">
        <v>0</v>
      </c>
      <c r="BO1186">
        <v>0</v>
      </c>
      <c r="BP1186">
        <v>0</v>
      </c>
      <c r="BQ1186">
        <v>0</v>
      </c>
      <c r="BR1186">
        <v>0</v>
      </c>
      <c r="BS1186">
        <v>0</v>
      </c>
      <c r="BT1186">
        <v>0</v>
      </c>
      <c r="BU1186">
        <v>0</v>
      </c>
      <c r="BV1186">
        <v>0</v>
      </c>
      <c r="BW1186">
        <v>0</v>
      </c>
      <c r="CX1186">
        <f>Y1186*Source!I252</f>
        <v>0.33299999999999996</v>
      </c>
      <c r="CY1186">
        <f t="shared" si="252"/>
        <v>156.47</v>
      </c>
      <c r="CZ1186">
        <f t="shared" si="253"/>
        <v>156.47</v>
      </c>
      <c r="DA1186">
        <f t="shared" si="254"/>
        <v>1</v>
      </c>
      <c r="DB1186">
        <v>0</v>
      </c>
    </row>
    <row r="1187" spans="1:106" x14ac:dyDescent="0.2">
      <c r="A1187">
        <f>ROW(Source!A252)</f>
        <v>252</v>
      </c>
      <c r="B1187">
        <v>28925307</v>
      </c>
      <c r="C1187">
        <v>28927569</v>
      </c>
      <c r="D1187">
        <v>28251821</v>
      </c>
      <c r="E1187">
        <v>1</v>
      </c>
      <c r="F1187">
        <v>1</v>
      </c>
      <c r="G1187">
        <v>1</v>
      </c>
      <c r="H1187">
        <v>3</v>
      </c>
      <c r="I1187" t="s">
        <v>457</v>
      </c>
      <c r="J1187" t="s">
        <v>458</v>
      </c>
      <c r="K1187" t="s">
        <v>459</v>
      </c>
      <c r="L1187">
        <v>1348</v>
      </c>
      <c r="N1187">
        <v>1009</v>
      </c>
      <c r="O1187" t="s">
        <v>61</v>
      </c>
      <c r="P1187" t="s">
        <v>61</v>
      </c>
      <c r="Q1187">
        <v>1000</v>
      </c>
      <c r="W1187">
        <v>0</v>
      </c>
      <c r="X1187">
        <v>1923881083</v>
      </c>
      <c r="Y1187">
        <v>0.6</v>
      </c>
      <c r="AA1187">
        <v>2899.57</v>
      </c>
      <c r="AB1187">
        <v>0</v>
      </c>
      <c r="AC1187">
        <v>0</v>
      </c>
      <c r="AD1187">
        <v>0</v>
      </c>
      <c r="AE1187">
        <v>2899.57</v>
      </c>
      <c r="AF1187">
        <v>0</v>
      </c>
      <c r="AG1187">
        <v>0</v>
      </c>
      <c r="AH1187">
        <v>0</v>
      </c>
      <c r="AI1187">
        <v>1</v>
      </c>
      <c r="AJ1187">
        <v>1</v>
      </c>
      <c r="AK1187">
        <v>1</v>
      </c>
      <c r="AL1187">
        <v>1</v>
      </c>
      <c r="AN1187">
        <v>0</v>
      </c>
      <c r="AO1187">
        <v>1</v>
      </c>
      <c r="AP1187">
        <v>0</v>
      </c>
      <c r="AQ1187">
        <v>0</v>
      </c>
      <c r="AR1187">
        <v>0</v>
      </c>
      <c r="AS1187" t="s">
        <v>719</v>
      </c>
      <c r="AT1187">
        <v>0.6</v>
      </c>
      <c r="AU1187" t="s">
        <v>719</v>
      </c>
      <c r="AV1187">
        <v>0</v>
      </c>
      <c r="AW1187">
        <v>2</v>
      </c>
      <c r="AX1187">
        <v>28927579</v>
      </c>
      <c r="AY1187">
        <v>1</v>
      </c>
      <c r="AZ1187">
        <v>0</v>
      </c>
      <c r="BA1187">
        <v>1219</v>
      </c>
      <c r="BB1187">
        <v>0</v>
      </c>
      <c r="BC1187">
        <v>0</v>
      </c>
      <c r="BD1187">
        <v>0</v>
      </c>
      <c r="BE1187">
        <v>0</v>
      </c>
      <c r="BF1187">
        <v>0</v>
      </c>
      <c r="BG1187">
        <v>0</v>
      </c>
      <c r="BH1187">
        <v>0</v>
      </c>
      <c r="BI1187">
        <v>0</v>
      </c>
      <c r="BJ1187">
        <v>0</v>
      </c>
      <c r="BK1187">
        <v>0</v>
      </c>
      <c r="BL1187">
        <v>0</v>
      </c>
      <c r="BM1187">
        <v>0</v>
      </c>
      <c r="BN1187">
        <v>0</v>
      </c>
      <c r="BO1187">
        <v>0</v>
      </c>
      <c r="BP1187">
        <v>0</v>
      </c>
      <c r="BQ1187">
        <v>0</v>
      </c>
      <c r="BR1187">
        <v>0</v>
      </c>
      <c r="BS1187">
        <v>0</v>
      </c>
      <c r="BT1187">
        <v>0</v>
      </c>
      <c r="BU1187">
        <v>0</v>
      </c>
      <c r="BV1187">
        <v>0</v>
      </c>
      <c r="BW1187">
        <v>0</v>
      </c>
      <c r="CX1187">
        <f>Y1187*Source!I252</f>
        <v>1.7999999999999999E-2</v>
      </c>
      <c r="CY1187">
        <f>AA1187</f>
        <v>2899.57</v>
      </c>
      <c r="CZ1187">
        <f>AE1187</f>
        <v>2899.57</v>
      </c>
      <c r="DA1187">
        <f>AI1187</f>
        <v>1</v>
      </c>
      <c r="DB1187">
        <v>0</v>
      </c>
    </row>
    <row r="1188" spans="1:106" x14ac:dyDescent="0.2">
      <c r="A1188">
        <f>ROW(Source!A252)</f>
        <v>252</v>
      </c>
      <c r="B1188">
        <v>28925307</v>
      </c>
      <c r="C1188">
        <v>28927569</v>
      </c>
      <c r="D1188">
        <v>28297171</v>
      </c>
      <c r="E1188">
        <v>1</v>
      </c>
      <c r="F1188">
        <v>1</v>
      </c>
      <c r="G1188">
        <v>1</v>
      </c>
      <c r="H1188">
        <v>3</v>
      </c>
      <c r="I1188" t="s">
        <v>460</v>
      </c>
      <c r="J1188" t="s">
        <v>461</v>
      </c>
      <c r="K1188" t="s">
        <v>462</v>
      </c>
      <c r="L1188">
        <v>1348</v>
      </c>
      <c r="N1188">
        <v>1009</v>
      </c>
      <c r="O1188" t="s">
        <v>61</v>
      </c>
      <c r="P1188" t="s">
        <v>61</v>
      </c>
      <c r="Q1188">
        <v>1000</v>
      </c>
      <c r="W1188">
        <v>0</v>
      </c>
      <c r="X1188">
        <v>83087533</v>
      </c>
      <c r="Y1188">
        <v>3.5</v>
      </c>
      <c r="AA1188">
        <v>788.26</v>
      </c>
      <c r="AB1188">
        <v>0</v>
      </c>
      <c r="AC1188">
        <v>0</v>
      </c>
      <c r="AD1188">
        <v>0</v>
      </c>
      <c r="AE1188">
        <v>788.26</v>
      </c>
      <c r="AF1188">
        <v>0</v>
      </c>
      <c r="AG1188">
        <v>0</v>
      </c>
      <c r="AH1188">
        <v>0</v>
      </c>
      <c r="AI1188">
        <v>1</v>
      </c>
      <c r="AJ1188">
        <v>1</v>
      </c>
      <c r="AK1188">
        <v>1</v>
      </c>
      <c r="AL1188">
        <v>1</v>
      </c>
      <c r="AN1188">
        <v>0</v>
      </c>
      <c r="AO1188">
        <v>1</v>
      </c>
      <c r="AP1188">
        <v>0</v>
      </c>
      <c r="AQ1188">
        <v>0</v>
      </c>
      <c r="AR1188">
        <v>0</v>
      </c>
      <c r="AS1188" t="s">
        <v>719</v>
      </c>
      <c r="AT1188">
        <v>3.5</v>
      </c>
      <c r="AU1188" t="s">
        <v>719</v>
      </c>
      <c r="AV1188">
        <v>0</v>
      </c>
      <c r="AW1188">
        <v>2</v>
      </c>
      <c r="AX1188">
        <v>28927580</v>
      </c>
      <c r="AY1188">
        <v>1</v>
      </c>
      <c r="AZ1188">
        <v>0</v>
      </c>
      <c r="BA1188">
        <v>1220</v>
      </c>
      <c r="BB1188">
        <v>0</v>
      </c>
      <c r="BC1188">
        <v>0</v>
      </c>
      <c r="BD1188">
        <v>0</v>
      </c>
      <c r="BE1188">
        <v>0</v>
      </c>
      <c r="BF1188">
        <v>0</v>
      </c>
      <c r="BG1188">
        <v>0</v>
      </c>
      <c r="BH1188">
        <v>0</v>
      </c>
      <c r="BI1188">
        <v>0</v>
      </c>
      <c r="BJ1188">
        <v>0</v>
      </c>
      <c r="BK1188">
        <v>0</v>
      </c>
      <c r="BL1188">
        <v>0</v>
      </c>
      <c r="BM1188">
        <v>0</v>
      </c>
      <c r="BN1188">
        <v>0</v>
      </c>
      <c r="BO1188">
        <v>0</v>
      </c>
      <c r="BP1188">
        <v>0</v>
      </c>
      <c r="BQ1188">
        <v>0</v>
      </c>
      <c r="BR1188">
        <v>0</v>
      </c>
      <c r="BS1188">
        <v>0</v>
      </c>
      <c r="BT1188">
        <v>0</v>
      </c>
      <c r="BU1188">
        <v>0</v>
      </c>
      <c r="BV1188">
        <v>0</v>
      </c>
      <c r="BW1188">
        <v>0</v>
      </c>
      <c r="CX1188">
        <f>Y1188*Source!I252</f>
        <v>0.105</v>
      </c>
      <c r="CY1188">
        <f>AA1188</f>
        <v>788.26</v>
      </c>
      <c r="CZ1188">
        <f>AE1188</f>
        <v>788.26</v>
      </c>
      <c r="DA1188">
        <f>AI1188</f>
        <v>1</v>
      </c>
      <c r="DB1188">
        <v>0</v>
      </c>
    </row>
    <row r="1189" spans="1:106" x14ac:dyDescent="0.2">
      <c r="A1189">
        <f>ROW(Source!A253)</f>
        <v>253</v>
      </c>
      <c r="B1189">
        <v>28925308</v>
      </c>
      <c r="C1189">
        <v>28927569</v>
      </c>
      <c r="D1189">
        <v>28468553</v>
      </c>
      <c r="E1189">
        <v>1</v>
      </c>
      <c r="F1189">
        <v>1</v>
      </c>
      <c r="G1189">
        <v>1</v>
      </c>
      <c r="H1189">
        <v>1</v>
      </c>
      <c r="I1189" t="s">
        <v>449</v>
      </c>
      <c r="J1189" t="s">
        <v>719</v>
      </c>
      <c r="K1189" t="s">
        <v>450</v>
      </c>
      <c r="L1189">
        <v>1191</v>
      </c>
      <c r="N1189">
        <v>1013</v>
      </c>
      <c r="O1189" t="s">
        <v>360</v>
      </c>
      <c r="P1189" t="s">
        <v>360</v>
      </c>
      <c r="Q1189">
        <v>1</v>
      </c>
      <c r="W1189">
        <v>0</v>
      </c>
      <c r="X1189">
        <v>-1002643276</v>
      </c>
      <c r="Y1189">
        <v>51.58</v>
      </c>
      <c r="AA1189">
        <v>0</v>
      </c>
      <c r="AB1189">
        <v>0</v>
      </c>
      <c r="AC1189">
        <v>0</v>
      </c>
      <c r="AD1189">
        <v>183.74</v>
      </c>
      <c r="AE1189">
        <v>0</v>
      </c>
      <c r="AF1189">
        <v>0</v>
      </c>
      <c r="AG1189">
        <v>0</v>
      </c>
      <c r="AH1189">
        <v>9.9</v>
      </c>
      <c r="AI1189">
        <v>1</v>
      </c>
      <c r="AJ1189">
        <v>1</v>
      </c>
      <c r="AK1189">
        <v>1</v>
      </c>
      <c r="AL1189">
        <v>18.559999999999999</v>
      </c>
      <c r="AN1189">
        <v>0</v>
      </c>
      <c r="AO1189">
        <v>1</v>
      </c>
      <c r="AP1189">
        <v>0</v>
      </c>
      <c r="AQ1189">
        <v>0</v>
      </c>
      <c r="AR1189">
        <v>0</v>
      </c>
      <c r="AS1189" t="s">
        <v>719</v>
      </c>
      <c r="AT1189">
        <v>51.58</v>
      </c>
      <c r="AU1189" t="s">
        <v>719</v>
      </c>
      <c r="AV1189">
        <v>1</v>
      </c>
      <c r="AW1189">
        <v>2</v>
      </c>
      <c r="AX1189">
        <v>28927571</v>
      </c>
      <c r="AY1189">
        <v>1</v>
      </c>
      <c r="AZ1189">
        <v>0</v>
      </c>
      <c r="BA1189">
        <v>1221</v>
      </c>
      <c r="BB1189">
        <v>0</v>
      </c>
      <c r="BC1189">
        <v>0</v>
      </c>
      <c r="BD1189">
        <v>0</v>
      </c>
      <c r="BE1189">
        <v>0</v>
      </c>
      <c r="BF1189">
        <v>0</v>
      </c>
      <c r="BG1189">
        <v>0</v>
      </c>
      <c r="BH1189">
        <v>0</v>
      </c>
      <c r="BI1189">
        <v>0</v>
      </c>
      <c r="BJ1189">
        <v>0</v>
      </c>
      <c r="BK1189">
        <v>0</v>
      </c>
      <c r="BL1189">
        <v>0</v>
      </c>
      <c r="BM1189">
        <v>0</v>
      </c>
      <c r="BN1189">
        <v>0</v>
      </c>
      <c r="BO1189">
        <v>0</v>
      </c>
      <c r="BP1189">
        <v>0</v>
      </c>
      <c r="BQ1189">
        <v>0</v>
      </c>
      <c r="BR1189">
        <v>0</v>
      </c>
      <c r="BS1189">
        <v>0</v>
      </c>
      <c r="BT1189">
        <v>0</v>
      </c>
      <c r="BU1189">
        <v>0</v>
      </c>
      <c r="BV1189">
        <v>0</v>
      </c>
      <c r="BW1189">
        <v>0</v>
      </c>
      <c r="CX1189">
        <f>Y1189*Source!I253</f>
        <v>1.5473999999999999</v>
      </c>
      <c r="CY1189">
        <f>AD1189</f>
        <v>183.74</v>
      </c>
      <c r="CZ1189">
        <f>AH1189</f>
        <v>9.9</v>
      </c>
      <c r="DA1189">
        <f>AL1189</f>
        <v>18.559999999999999</v>
      </c>
      <c r="DB1189">
        <v>0</v>
      </c>
    </row>
    <row r="1190" spans="1:106" x14ac:dyDescent="0.2">
      <c r="A1190">
        <f>ROW(Source!A253)</f>
        <v>253</v>
      </c>
      <c r="B1190">
        <v>28925308</v>
      </c>
      <c r="C1190">
        <v>28927569</v>
      </c>
      <c r="D1190">
        <v>28419515</v>
      </c>
      <c r="E1190">
        <v>1</v>
      </c>
      <c r="F1190">
        <v>1</v>
      </c>
      <c r="G1190">
        <v>1</v>
      </c>
      <c r="H1190">
        <v>1</v>
      </c>
      <c r="I1190" t="s">
        <v>361</v>
      </c>
      <c r="J1190" t="s">
        <v>719</v>
      </c>
      <c r="K1190" t="s">
        <v>362</v>
      </c>
      <c r="L1190">
        <v>1191</v>
      </c>
      <c r="N1190">
        <v>1013</v>
      </c>
      <c r="O1190" t="s">
        <v>360</v>
      </c>
      <c r="P1190" t="s">
        <v>360</v>
      </c>
      <c r="Q1190">
        <v>1</v>
      </c>
      <c r="W1190">
        <v>0</v>
      </c>
      <c r="X1190">
        <v>-383101862</v>
      </c>
      <c r="Y1190">
        <v>13.96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1</v>
      </c>
      <c r="AJ1190">
        <v>1</v>
      </c>
      <c r="AK1190">
        <v>18.559999999999999</v>
      </c>
      <c r="AL1190">
        <v>1</v>
      </c>
      <c r="AN1190">
        <v>0</v>
      </c>
      <c r="AO1190">
        <v>1</v>
      </c>
      <c r="AP1190">
        <v>0</v>
      </c>
      <c r="AQ1190">
        <v>0</v>
      </c>
      <c r="AR1190">
        <v>0</v>
      </c>
      <c r="AS1190" t="s">
        <v>719</v>
      </c>
      <c r="AT1190">
        <v>13.96</v>
      </c>
      <c r="AU1190" t="s">
        <v>719</v>
      </c>
      <c r="AV1190">
        <v>2</v>
      </c>
      <c r="AW1190">
        <v>2</v>
      </c>
      <c r="AX1190">
        <v>28927572</v>
      </c>
      <c r="AY1190">
        <v>1</v>
      </c>
      <c r="AZ1190">
        <v>0</v>
      </c>
      <c r="BA1190">
        <v>1222</v>
      </c>
      <c r="BB1190">
        <v>0</v>
      </c>
      <c r="BC1190">
        <v>0</v>
      </c>
      <c r="BD1190">
        <v>0</v>
      </c>
      <c r="BE1190">
        <v>0</v>
      </c>
      <c r="BF1190">
        <v>0</v>
      </c>
      <c r="BG1190">
        <v>0</v>
      </c>
      <c r="BH1190">
        <v>0</v>
      </c>
      <c r="BI1190">
        <v>0</v>
      </c>
      <c r="BJ1190">
        <v>0</v>
      </c>
      <c r="BK1190">
        <v>0</v>
      </c>
      <c r="BL1190">
        <v>0</v>
      </c>
      <c r="BM1190">
        <v>0</v>
      </c>
      <c r="BN1190">
        <v>0</v>
      </c>
      <c r="BO1190">
        <v>0</v>
      </c>
      <c r="BP1190">
        <v>0</v>
      </c>
      <c r="BQ1190">
        <v>0</v>
      </c>
      <c r="BR1190">
        <v>0</v>
      </c>
      <c r="BS1190">
        <v>0</v>
      </c>
      <c r="BT1190">
        <v>0</v>
      </c>
      <c r="BU1190">
        <v>0</v>
      </c>
      <c r="BV1190">
        <v>0</v>
      </c>
      <c r="BW1190">
        <v>0</v>
      </c>
      <c r="CX1190">
        <f>Y1190*Source!I253</f>
        <v>0.41880000000000001</v>
      </c>
      <c r="CY1190">
        <f>AD1190</f>
        <v>0</v>
      </c>
      <c r="CZ1190">
        <f>AH1190</f>
        <v>0</v>
      </c>
      <c r="DA1190">
        <f>AL1190</f>
        <v>1</v>
      </c>
      <c r="DB1190">
        <v>0</v>
      </c>
    </row>
    <row r="1191" spans="1:106" x14ac:dyDescent="0.2">
      <c r="A1191">
        <f>ROW(Source!A253)</f>
        <v>253</v>
      </c>
      <c r="B1191">
        <v>28925308</v>
      </c>
      <c r="C1191">
        <v>28927569</v>
      </c>
      <c r="D1191">
        <v>28336661</v>
      </c>
      <c r="E1191">
        <v>1</v>
      </c>
      <c r="F1191">
        <v>1</v>
      </c>
      <c r="G1191">
        <v>1</v>
      </c>
      <c r="H1191">
        <v>2</v>
      </c>
      <c r="I1191" t="s">
        <v>451</v>
      </c>
      <c r="J1191" t="s">
        <v>452</v>
      </c>
      <c r="K1191" t="s">
        <v>453</v>
      </c>
      <c r="L1191">
        <v>1368</v>
      </c>
      <c r="N1191">
        <v>1011</v>
      </c>
      <c r="O1191" t="s">
        <v>366</v>
      </c>
      <c r="P1191" t="s">
        <v>366</v>
      </c>
      <c r="Q1191">
        <v>1</v>
      </c>
      <c r="W1191">
        <v>0</v>
      </c>
      <c r="X1191">
        <v>-1859321303</v>
      </c>
      <c r="Y1191">
        <v>1.46</v>
      </c>
      <c r="AA1191">
        <v>0</v>
      </c>
      <c r="AB1191">
        <v>31.96</v>
      </c>
      <c r="AC1191">
        <v>0</v>
      </c>
      <c r="AD1191">
        <v>0</v>
      </c>
      <c r="AE1191">
        <v>0</v>
      </c>
      <c r="AF1191">
        <v>4.1500000000000004</v>
      </c>
      <c r="AG1191">
        <v>0</v>
      </c>
      <c r="AH1191">
        <v>0</v>
      </c>
      <c r="AI1191">
        <v>1</v>
      </c>
      <c r="AJ1191">
        <v>7.7</v>
      </c>
      <c r="AK1191">
        <v>18.559999999999999</v>
      </c>
      <c r="AL1191">
        <v>1</v>
      </c>
      <c r="AN1191">
        <v>0</v>
      </c>
      <c r="AO1191">
        <v>1</v>
      </c>
      <c r="AP1191">
        <v>0</v>
      </c>
      <c r="AQ1191">
        <v>0</v>
      </c>
      <c r="AR1191">
        <v>0</v>
      </c>
      <c r="AS1191" t="s">
        <v>719</v>
      </c>
      <c r="AT1191">
        <v>1.46</v>
      </c>
      <c r="AU1191" t="s">
        <v>719</v>
      </c>
      <c r="AV1191">
        <v>0</v>
      </c>
      <c r="AW1191">
        <v>2</v>
      </c>
      <c r="AX1191">
        <v>28927573</v>
      </c>
      <c r="AY1191">
        <v>1</v>
      </c>
      <c r="AZ1191">
        <v>0</v>
      </c>
      <c r="BA1191">
        <v>1223</v>
      </c>
      <c r="BB1191">
        <v>0</v>
      </c>
      <c r="BC1191">
        <v>0</v>
      </c>
      <c r="BD1191">
        <v>0</v>
      </c>
      <c r="BE1191">
        <v>0</v>
      </c>
      <c r="BF1191">
        <v>0</v>
      </c>
      <c r="BG1191">
        <v>0</v>
      </c>
      <c r="BH1191">
        <v>0</v>
      </c>
      <c r="BI1191">
        <v>0</v>
      </c>
      <c r="BJ1191">
        <v>0</v>
      </c>
      <c r="BK1191">
        <v>0</v>
      </c>
      <c r="BL1191">
        <v>0</v>
      </c>
      <c r="BM1191">
        <v>0</v>
      </c>
      <c r="BN1191">
        <v>0</v>
      </c>
      <c r="BO1191">
        <v>0</v>
      </c>
      <c r="BP1191">
        <v>0</v>
      </c>
      <c r="BQ1191">
        <v>0</v>
      </c>
      <c r="BR1191">
        <v>0</v>
      </c>
      <c r="BS1191">
        <v>0</v>
      </c>
      <c r="BT1191">
        <v>0</v>
      </c>
      <c r="BU1191">
        <v>0</v>
      </c>
      <c r="BV1191">
        <v>0</v>
      </c>
      <c r="BW1191">
        <v>0</v>
      </c>
      <c r="CX1191">
        <f>Y1191*Source!I253</f>
        <v>4.3799999999999999E-2</v>
      </c>
      <c r="CY1191">
        <f t="shared" ref="CY1191:CY1196" si="255">AB1191</f>
        <v>31.96</v>
      </c>
      <c r="CZ1191">
        <f t="shared" ref="CZ1191:CZ1196" si="256">AF1191</f>
        <v>4.1500000000000004</v>
      </c>
      <c r="DA1191">
        <f t="shared" ref="DA1191:DA1196" si="257">AJ1191</f>
        <v>7.7</v>
      </c>
      <c r="DB1191">
        <v>0</v>
      </c>
    </row>
    <row r="1192" spans="1:106" x14ac:dyDescent="0.2">
      <c r="A1192">
        <f>ROW(Source!A253)</f>
        <v>253</v>
      </c>
      <c r="B1192">
        <v>28925308</v>
      </c>
      <c r="C1192">
        <v>28927569</v>
      </c>
      <c r="D1192">
        <v>28336884</v>
      </c>
      <c r="E1192">
        <v>1</v>
      </c>
      <c r="F1192">
        <v>1</v>
      </c>
      <c r="G1192">
        <v>1</v>
      </c>
      <c r="H1192">
        <v>2</v>
      </c>
      <c r="I1192" t="s">
        <v>375</v>
      </c>
      <c r="J1192" t="s">
        <v>376</v>
      </c>
      <c r="K1192" t="s">
        <v>377</v>
      </c>
      <c r="L1192">
        <v>1368</v>
      </c>
      <c r="N1192">
        <v>1011</v>
      </c>
      <c r="O1192" t="s">
        <v>366</v>
      </c>
      <c r="P1192" t="s">
        <v>366</v>
      </c>
      <c r="Q1192">
        <v>1</v>
      </c>
      <c r="W1192">
        <v>0</v>
      </c>
      <c r="X1192">
        <v>-1700234874</v>
      </c>
      <c r="Y1192">
        <v>0.56000000000000005</v>
      </c>
      <c r="AA1192">
        <v>0</v>
      </c>
      <c r="AB1192">
        <v>721.72</v>
      </c>
      <c r="AC1192">
        <v>163.69999999999999</v>
      </c>
      <c r="AD1192">
        <v>0</v>
      </c>
      <c r="AE1192">
        <v>0</v>
      </c>
      <c r="AF1192">
        <v>93.73</v>
      </c>
      <c r="AG1192">
        <v>8.82</v>
      </c>
      <c r="AH1192">
        <v>0</v>
      </c>
      <c r="AI1192">
        <v>1</v>
      </c>
      <c r="AJ1192">
        <v>7.7</v>
      </c>
      <c r="AK1192">
        <v>18.559999999999999</v>
      </c>
      <c r="AL1192">
        <v>1</v>
      </c>
      <c r="AN1192">
        <v>0</v>
      </c>
      <c r="AO1192">
        <v>1</v>
      </c>
      <c r="AP1192">
        <v>0</v>
      </c>
      <c r="AQ1192">
        <v>0</v>
      </c>
      <c r="AR1192">
        <v>0</v>
      </c>
      <c r="AS1192" t="s">
        <v>719</v>
      </c>
      <c r="AT1192">
        <v>0.56000000000000005</v>
      </c>
      <c r="AU1192" t="s">
        <v>719</v>
      </c>
      <c r="AV1192">
        <v>0</v>
      </c>
      <c r="AW1192">
        <v>2</v>
      </c>
      <c r="AX1192">
        <v>28927574</v>
      </c>
      <c r="AY1192">
        <v>1</v>
      </c>
      <c r="AZ1192">
        <v>0</v>
      </c>
      <c r="BA1192">
        <v>1224</v>
      </c>
      <c r="BB1192">
        <v>0</v>
      </c>
      <c r="BC1192">
        <v>0</v>
      </c>
      <c r="BD1192">
        <v>0</v>
      </c>
      <c r="BE1192">
        <v>0</v>
      </c>
      <c r="BF1192">
        <v>0</v>
      </c>
      <c r="BG1192">
        <v>0</v>
      </c>
      <c r="BH1192">
        <v>0</v>
      </c>
      <c r="BI1192">
        <v>0</v>
      </c>
      <c r="BJ1192">
        <v>0</v>
      </c>
      <c r="BK1192">
        <v>0</v>
      </c>
      <c r="BL1192">
        <v>0</v>
      </c>
      <c r="BM1192">
        <v>0</v>
      </c>
      <c r="BN1192">
        <v>0</v>
      </c>
      <c r="BO1192">
        <v>0</v>
      </c>
      <c r="BP1192">
        <v>0</v>
      </c>
      <c r="BQ1192">
        <v>0</v>
      </c>
      <c r="BR1192">
        <v>0</v>
      </c>
      <c r="BS1192">
        <v>0</v>
      </c>
      <c r="BT1192">
        <v>0</v>
      </c>
      <c r="BU1192">
        <v>0</v>
      </c>
      <c r="BV1192">
        <v>0</v>
      </c>
      <c r="BW1192">
        <v>0</v>
      </c>
      <c r="CX1192">
        <f>Y1192*Source!I253</f>
        <v>1.6800000000000002E-2</v>
      </c>
      <c r="CY1192">
        <f t="shared" si="255"/>
        <v>721.72</v>
      </c>
      <c r="CZ1192">
        <f t="shared" si="256"/>
        <v>93.73</v>
      </c>
      <c r="DA1192">
        <f t="shared" si="257"/>
        <v>7.7</v>
      </c>
      <c r="DB1192">
        <v>0</v>
      </c>
    </row>
    <row r="1193" spans="1:106" x14ac:dyDescent="0.2">
      <c r="A1193">
        <f>ROW(Source!A253)</f>
        <v>253</v>
      </c>
      <c r="B1193">
        <v>28925308</v>
      </c>
      <c r="C1193">
        <v>28927569</v>
      </c>
      <c r="D1193">
        <v>28337084</v>
      </c>
      <c r="E1193">
        <v>1</v>
      </c>
      <c r="F1193">
        <v>1</v>
      </c>
      <c r="G1193">
        <v>1</v>
      </c>
      <c r="H1193">
        <v>2</v>
      </c>
      <c r="I1193" t="s">
        <v>381</v>
      </c>
      <c r="J1193" t="s">
        <v>382</v>
      </c>
      <c r="K1193" t="s">
        <v>383</v>
      </c>
      <c r="L1193">
        <v>1368</v>
      </c>
      <c r="N1193">
        <v>1011</v>
      </c>
      <c r="O1193" t="s">
        <v>366</v>
      </c>
      <c r="P1193" t="s">
        <v>366</v>
      </c>
      <c r="Q1193">
        <v>1</v>
      </c>
      <c r="W1193">
        <v>0</v>
      </c>
      <c r="X1193">
        <v>-566827484</v>
      </c>
      <c r="Y1193">
        <v>2.8</v>
      </c>
      <c r="AA1193">
        <v>0</v>
      </c>
      <c r="AB1193">
        <v>31.65</v>
      </c>
      <c r="AC1193">
        <v>0</v>
      </c>
      <c r="AD1193">
        <v>0</v>
      </c>
      <c r="AE1193">
        <v>0</v>
      </c>
      <c r="AF1193">
        <v>4.1100000000000003</v>
      </c>
      <c r="AG1193">
        <v>0</v>
      </c>
      <c r="AH1193">
        <v>0</v>
      </c>
      <c r="AI1193">
        <v>1</v>
      </c>
      <c r="AJ1193">
        <v>7.7</v>
      </c>
      <c r="AK1193">
        <v>18.559999999999999</v>
      </c>
      <c r="AL1193">
        <v>1</v>
      </c>
      <c r="AN1193">
        <v>0</v>
      </c>
      <c r="AO1193">
        <v>1</v>
      </c>
      <c r="AP1193">
        <v>0</v>
      </c>
      <c r="AQ1193">
        <v>0</v>
      </c>
      <c r="AR1193">
        <v>0</v>
      </c>
      <c r="AS1193" t="s">
        <v>719</v>
      </c>
      <c r="AT1193">
        <v>2.8</v>
      </c>
      <c r="AU1193" t="s">
        <v>719</v>
      </c>
      <c r="AV1193">
        <v>0</v>
      </c>
      <c r="AW1193">
        <v>2</v>
      </c>
      <c r="AX1193">
        <v>28927575</v>
      </c>
      <c r="AY1193">
        <v>1</v>
      </c>
      <c r="AZ1193">
        <v>0</v>
      </c>
      <c r="BA1193">
        <v>1225</v>
      </c>
      <c r="BB1193">
        <v>0</v>
      </c>
      <c r="BC1193">
        <v>0</v>
      </c>
      <c r="BD1193">
        <v>0</v>
      </c>
      <c r="BE1193">
        <v>0</v>
      </c>
      <c r="BF1193">
        <v>0</v>
      </c>
      <c r="BG1193">
        <v>0</v>
      </c>
      <c r="BH1193">
        <v>0</v>
      </c>
      <c r="BI1193">
        <v>0</v>
      </c>
      <c r="BJ1193">
        <v>0</v>
      </c>
      <c r="BK1193">
        <v>0</v>
      </c>
      <c r="BL1193">
        <v>0</v>
      </c>
      <c r="BM1193">
        <v>0</v>
      </c>
      <c r="BN1193">
        <v>0</v>
      </c>
      <c r="BO1193">
        <v>0</v>
      </c>
      <c r="BP1193">
        <v>0</v>
      </c>
      <c r="BQ1193">
        <v>0</v>
      </c>
      <c r="BR1193">
        <v>0</v>
      </c>
      <c r="BS1193">
        <v>0</v>
      </c>
      <c r="BT1193">
        <v>0</v>
      </c>
      <c r="BU1193">
        <v>0</v>
      </c>
      <c r="BV1193">
        <v>0</v>
      </c>
      <c r="BW1193">
        <v>0</v>
      </c>
      <c r="CX1193">
        <f>Y1193*Source!I253</f>
        <v>8.3999999999999991E-2</v>
      </c>
      <c r="CY1193">
        <f t="shared" si="255"/>
        <v>31.65</v>
      </c>
      <c r="CZ1193">
        <f t="shared" si="256"/>
        <v>4.1100000000000003</v>
      </c>
      <c r="DA1193">
        <f t="shared" si="257"/>
        <v>7.7</v>
      </c>
      <c r="DB1193">
        <v>0</v>
      </c>
    </row>
    <row r="1194" spans="1:106" x14ac:dyDescent="0.2">
      <c r="A1194">
        <f>ROW(Source!A253)</f>
        <v>253</v>
      </c>
      <c r="B1194">
        <v>28925308</v>
      </c>
      <c r="C1194">
        <v>28927569</v>
      </c>
      <c r="D1194">
        <v>28337331</v>
      </c>
      <c r="E1194">
        <v>1</v>
      </c>
      <c r="F1194">
        <v>1</v>
      </c>
      <c r="G1194">
        <v>1</v>
      </c>
      <c r="H1194">
        <v>2</v>
      </c>
      <c r="I1194" t="s">
        <v>454</v>
      </c>
      <c r="J1194" t="s">
        <v>455</v>
      </c>
      <c r="K1194" t="s">
        <v>456</v>
      </c>
      <c r="L1194">
        <v>1368</v>
      </c>
      <c r="N1194">
        <v>1011</v>
      </c>
      <c r="O1194" t="s">
        <v>366</v>
      </c>
      <c r="P1194" t="s">
        <v>366</v>
      </c>
      <c r="Q1194">
        <v>1</v>
      </c>
      <c r="W1194">
        <v>0</v>
      </c>
      <c r="X1194">
        <v>97743062</v>
      </c>
      <c r="Y1194">
        <v>11.1</v>
      </c>
      <c r="AA1194">
        <v>0</v>
      </c>
      <c r="AB1194">
        <v>4.24</v>
      </c>
      <c r="AC1194">
        <v>0</v>
      </c>
      <c r="AD1194">
        <v>0</v>
      </c>
      <c r="AE1194">
        <v>0</v>
      </c>
      <c r="AF1194">
        <v>0.55000000000000004</v>
      </c>
      <c r="AG1194">
        <v>0</v>
      </c>
      <c r="AH1194">
        <v>0</v>
      </c>
      <c r="AI1194">
        <v>1</v>
      </c>
      <c r="AJ1194">
        <v>7.7</v>
      </c>
      <c r="AK1194">
        <v>18.559999999999999</v>
      </c>
      <c r="AL1194">
        <v>1</v>
      </c>
      <c r="AN1194">
        <v>0</v>
      </c>
      <c r="AO1194">
        <v>1</v>
      </c>
      <c r="AP1194">
        <v>0</v>
      </c>
      <c r="AQ1194">
        <v>0</v>
      </c>
      <c r="AR1194">
        <v>0</v>
      </c>
      <c r="AS1194" t="s">
        <v>719</v>
      </c>
      <c r="AT1194">
        <v>11.1</v>
      </c>
      <c r="AU1194" t="s">
        <v>719</v>
      </c>
      <c r="AV1194">
        <v>0</v>
      </c>
      <c r="AW1194">
        <v>2</v>
      </c>
      <c r="AX1194">
        <v>28927576</v>
      </c>
      <c r="AY1194">
        <v>1</v>
      </c>
      <c r="AZ1194">
        <v>0</v>
      </c>
      <c r="BA1194">
        <v>1226</v>
      </c>
      <c r="BB1194">
        <v>0</v>
      </c>
      <c r="BC1194">
        <v>0</v>
      </c>
      <c r="BD1194">
        <v>0</v>
      </c>
      <c r="BE1194">
        <v>0</v>
      </c>
      <c r="BF1194">
        <v>0</v>
      </c>
      <c r="BG1194">
        <v>0</v>
      </c>
      <c r="BH1194">
        <v>0</v>
      </c>
      <c r="BI1194">
        <v>0</v>
      </c>
      <c r="BJ1194">
        <v>0</v>
      </c>
      <c r="BK1194">
        <v>0</v>
      </c>
      <c r="BL1194">
        <v>0</v>
      </c>
      <c r="BM1194">
        <v>0</v>
      </c>
      <c r="BN1194">
        <v>0</v>
      </c>
      <c r="BO1194">
        <v>0</v>
      </c>
      <c r="BP1194">
        <v>0</v>
      </c>
      <c r="BQ1194">
        <v>0</v>
      </c>
      <c r="BR1194">
        <v>0</v>
      </c>
      <c r="BS1194">
        <v>0</v>
      </c>
      <c r="BT1194">
        <v>0</v>
      </c>
      <c r="BU1194">
        <v>0</v>
      </c>
      <c r="BV1194">
        <v>0</v>
      </c>
      <c r="BW1194">
        <v>0</v>
      </c>
      <c r="CX1194">
        <f>Y1194*Source!I253</f>
        <v>0.33299999999999996</v>
      </c>
      <c r="CY1194">
        <f t="shared" si="255"/>
        <v>4.24</v>
      </c>
      <c r="CZ1194">
        <f t="shared" si="256"/>
        <v>0.55000000000000004</v>
      </c>
      <c r="DA1194">
        <f t="shared" si="257"/>
        <v>7.7</v>
      </c>
      <c r="DB1194">
        <v>0</v>
      </c>
    </row>
    <row r="1195" spans="1:106" x14ac:dyDescent="0.2">
      <c r="A1195">
        <f>ROW(Source!A253)</f>
        <v>253</v>
      </c>
      <c r="B1195">
        <v>28925308</v>
      </c>
      <c r="C1195">
        <v>28927569</v>
      </c>
      <c r="D1195">
        <v>28337842</v>
      </c>
      <c r="E1195">
        <v>1</v>
      </c>
      <c r="F1195">
        <v>1</v>
      </c>
      <c r="G1195">
        <v>1</v>
      </c>
      <c r="H1195">
        <v>2</v>
      </c>
      <c r="I1195" t="s">
        <v>384</v>
      </c>
      <c r="J1195" t="s">
        <v>385</v>
      </c>
      <c r="K1195" t="s">
        <v>386</v>
      </c>
      <c r="L1195">
        <v>1368</v>
      </c>
      <c r="N1195">
        <v>1011</v>
      </c>
      <c r="O1195" t="s">
        <v>366</v>
      </c>
      <c r="P1195" t="s">
        <v>366</v>
      </c>
      <c r="Q1195">
        <v>1</v>
      </c>
      <c r="W1195">
        <v>0</v>
      </c>
      <c r="X1195">
        <v>1820267133</v>
      </c>
      <c r="Y1195">
        <v>2.2999999999999998</v>
      </c>
      <c r="AA1195">
        <v>0</v>
      </c>
      <c r="AB1195">
        <v>789.1</v>
      </c>
      <c r="AC1195">
        <v>219.75</v>
      </c>
      <c r="AD1195">
        <v>0</v>
      </c>
      <c r="AE1195">
        <v>0</v>
      </c>
      <c r="AF1195">
        <v>102.48</v>
      </c>
      <c r="AG1195">
        <v>11.84</v>
      </c>
      <c r="AH1195">
        <v>0</v>
      </c>
      <c r="AI1195">
        <v>1</v>
      </c>
      <c r="AJ1195">
        <v>7.7</v>
      </c>
      <c r="AK1195">
        <v>18.559999999999999</v>
      </c>
      <c r="AL1195">
        <v>1</v>
      </c>
      <c r="AN1195">
        <v>0</v>
      </c>
      <c r="AO1195">
        <v>1</v>
      </c>
      <c r="AP1195">
        <v>0</v>
      </c>
      <c r="AQ1195">
        <v>0</v>
      </c>
      <c r="AR1195">
        <v>0</v>
      </c>
      <c r="AS1195" t="s">
        <v>719</v>
      </c>
      <c r="AT1195">
        <v>2.2999999999999998</v>
      </c>
      <c r="AU1195" t="s">
        <v>719</v>
      </c>
      <c r="AV1195">
        <v>0</v>
      </c>
      <c r="AW1195">
        <v>2</v>
      </c>
      <c r="AX1195">
        <v>28927577</v>
      </c>
      <c r="AY1195">
        <v>1</v>
      </c>
      <c r="AZ1195">
        <v>0</v>
      </c>
      <c r="BA1195">
        <v>1227</v>
      </c>
      <c r="BB1195">
        <v>0</v>
      </c>
      <c r="BC1195">
        <v>0</v>
      </c>
      <c r="BD1195">
        <v>0</v>
      </c>
      <c r="BE1195">
        <v>0</v>
      </c>
      <c r="BF1195">
        <v>0</v>
      </c>
      <c r="BG1195">
        <v>0</v>
      </c>
      <c r="BH1195">
        <v>0</v>
      </c>
      <c r="BI1195">
        <v>0</v>
      </c>
      <c r="BJ1195">
        <v>0</v>
      </c>
      <c r="BK1195">
        <v>0</v>
      </c>
      <c r="BL1195">
        <v>0</v>
      </c>
      <c r="BM1195">
        <v>0</v>
      </c>
      <c r="BN1195">
        <v>0</v>
      </c>
      <c r="BO1195">
        <v>0</v>
      </c>
      <c r="BP1195">
        <v>0</v>
      </c>
      <c r="BQ1195">
        <v>0</v>
      </c>
      <c r="BR1195">
        <v>0</v>
      </c>
      <c r="BS1195">
        <v>0</v>
      </c>
      <c r="BT1195">
        <v>0</v>
      </c>
      <c r="BU1195">
        <v>0</v>
      </c>
      <c r="BV1195">
        <v>0</v>
      </c>
      <c r="BW1195">
        <v>0</v>
      </c>
      <c r="CX1195">
        <f>Y1195*Source!I253</f>
        <v>6.8999999999999992E-2</v>
      </c>
      <c r="CY1195">
        <f t="shared" si="255"/>
        <v>789.1</v>
      </c>
      <c r="CZ1195">
        <f t="shared" si="256"/>
        <v>102.48</v>
      </c>
      <c r="DA1195">
        <f t="shared" si="257"/>
        <v>7.7</v>
      </c>
      <c r="DB1195">
        <v>0</v>
      </c>
    </row>
    <row r="1196" spans="1:106" x14ac:dyDescent="0.2">
      <c r="A1196">
        <f>ROW(Source!A253)</f>
        <v>253</v>
      </c>
      <c r="B1196">
        <v>28925308</v>
      </c>
      <c r="C1196">
        <v>28927569</v>
      </c>
      <c r="D1196">
        <v>28338156</v>
      </c>
      <c r="E1196">
        <v>1</v>
      </c>
      <c r="F1196">
        <v>1</v>
      </c>
      <c r="G1196">
        <v>1</v>
      </c>
      <c r="H1196">
        <v>2</v>
      </c>
      <c r="I1196" t="s">
        <v>367</v>
      </c>
      <c r="J1196" t="s">
        <v>368</v>
      </c>
      <c r="K1196" t="s">
        <v>369</v>
      </c>
      <c r="L1196">
        <v>1368</v>
      </c>
      <c r="N1196">
        <v>1011</v>
      </c>
      <c r="O1196" t="s">
        <v>366</v>
      </c>
      <c r="P1196" t="s">
        <v>366</v>
      </c>
      <c r="Q1196">
        <v>1</v>
      </c>
      <c r="W1196">
        <v>0</v>
      </c>
      <c r="X1196">
        <v>-2047589592</v>
      </c>
      <c r="Y1196">
        <v>11.1</v>
      </c>
      <c r="AA1196">
        <v>0</v>
      </c>
      <c r="AB1196">
        <v>1204.82</v>
      </c>
      <c r="AC1196">
        <v>188.01</v>
      </c>
      <c r="AD1196">
        <v>0</v>
      </c>
      <c r="AE1196">
        <v>0</v>
      </c>
      <c r="AF1196">
        <v>156.47</v>
      </c>
      <c r="AG1196">
        <v>10.130000000000001</v>
      </c>
      <c r="AH1196">
        <v>0</v>
      </c>
      <c r="AI1196">
        <v>1</v>
      </c>
      <c r="AJ1196">
        <v>7.7</v>
      </c>
      <c r="AK1196">
        <v>18.559999999999999</v>
      </c>
      <c r="AL1196">
        <v>1</v>
      </c>
      <c r="AN1196">
        <v>0</v>
      </c>
      <c r="AO1196">
        <v>1</v>
      </c>
      <c r="AP1196">
        <v>0</v>
      </c>
      <c r="AQ1196">
        <v>0</v>
      </c>
      <c r="AR1196">
        <v>0</v>
      </c>
      <c r="AS1196" t="s">
        <v>719</v>
      </c>
      <c r="AT1196">
        <v>11.1</v>
      </c>
      <c r="AU1196" t="s">
        <v>719</v>
      </c>
      <c r="AV1196">
        <v>0</v>
      </c>
      <c r="AW1196">
        <v>2</v>
      </c>
      <c r="AX1196">
        <v>28927578</v>
      </c>
      <c r="AY1196">
        <v>1</v>
      </c>
      <c r="AZ1196">
        <v>0</v>
      </c>
      <c r="BA1196">
        <v>1228</v>
      </c>
      <c r="BB1196">
        <v>0</v>
      </c>
      <c r="BC1196">
        <v>0</v>
      </c>
      <c r="BD1196">
        <v>0</v>
      </c>
      <c r="BE1196">
        <v>0</v>
      </c>
      <c r="BF1196">
        <v>0</v>
      </c>
      <c r="BG1196">
        <v>0</v>
      </c>
      <c r="BH1196">
        <v>0</v>
      </c>
      <c r="BI1196">
        <v>0</v>
      </c>
      <c r="BJ1196">
        <v>0</v>
      </c>
      <c r="BK1196">
        <v>0</v>
      </c>
      <c r="BL1196">
        <v>0</v>
      </c>
      <c r="BM1196">
        <v>0</v>
      </c>
      <c r="BN1196">
        <v>0</v>
      </c>
      <c r="BO1196">
        <v>0</v>
      </c>
      <c r="BP1196">
        <v>0</v>
      </c>
      <c r="BQ1196">
        <v>0</v>
      </c>
      <c r="BR1196">
        <v>0</v>
      </c>
      <c r="BS1196">
        <v>0</v>
      </c>
      <c r="BT1196">
        <v>0</v>
      </c>
      <c r="BU1196">
        <v>0</v>
      </c>
      <c r="BV1196">
        <v>0</v>
      </c>
      <c r="BW1196">
        <v>0</v>
      </c>
      <c r="CX1196">
        <f>Y1196*Source!I253</f>
        <v>0.33299999999999996</v>
      </c>
      <c r="CY1196">
        <f t="shared" si="255"/>
        <v>1204.82</v>
      </c>
      <c r="CZ1196">
        <f t="shared" si="256"/>
        <v>156.47</v>
      </c>
      <c r="DA1196">
        <f t="shared" si="257"/>
        <v>7.7</v>
      </c>
      <c r="DB1196">
        <v>0</v>
      </c>
    </row>
    <row r="1197" spans="1:106" x14ac:dyDescent="0.2">
      <c r="A1197">
        <f>ROW(Source!A253)</f>
        <v>253</v>
      </c>
      <c r="B1197">
        <v>28925308</v>
      </c>
      <c r="C1197">
        <v>28927569</v>
      </c>
      <c r="D1197">
        <v>28251821</v>
      </c>
      <c r="E1197">
        <v>1</v>
      </c>
      <c r="F1197">
        <v>1</v>
      </c>
      <c r="G1197">
        <v>1</v>
      </c>
      <c r="H1197">
        <v>3</v>
      </c>
      <c r="I1197" t="s">
        <v>457</v>
      </c>
      <c r="J1197" t="s">
        <v>458</v>
      </c>
      <c r="K1197" t="s">
        <v>459</v>
      </c>
      <c r="L1197">
        <v>1348</v>
      </c>
      <c r="N1197">
        <v>1009</v>
      </c>
      <c r="O1197" t="s">
        <v>61</v>
      </c>
      <c r="P1197" t="s">
        <v>61</v>
      </c>
      <c r="Q1197">
        <v>1000</v>
      </c>
      <c r="W1197">
        <v>0</v>
      </c>
      <c r="X1197">
        <v>1923881083</v>
      </c>
      <c r="Y1197">
        <v>0.6</v>
      </c>
      <c r="AA1197">
        <v>15106.76</v>
      </c>
      <c r="AB1197">
        <v>0</v>
      </c>
      <c r="AC1197">
        <v>0</v>
      </c>
      <c r="AD1197">
        <v>0</v>
      </c>
      <c r="AE1197">
        <v>2899.57</v>
      </c>
      <c r="AF1197">
        <v>0</v>
      </c>
      <c r="AG1197">
        <v>0</v>
      </c>
      <c r="AH1197">
        <v>0</v>
      </c>
      <c r="AI1197">
        <v>5.21</v>
      </c>
      <c r="AJ1197">
        <v>1</v>
      </c>
      <c r="AK1197">
        <v>1</v>
      </c>
      <c r="AL1197">
        <v>1</v>
      </c>
      <c r="AN1197">
        <v>0</v>
      </c>
      <c r="AO1197">
        <v>1</v>
      </c>
      <c r="AP1197">
        <v>0</v>
      </c>
      <c r="AQ1197">
        <v>0</v>
      </c>
      <c r="AR1197">
        <v>0</v>
      </c>
      <c r="AS1197" t="s">
        <v>719</v>
      </c>
      <c r="AT1197">
        <v>0.6</v>
      </c>
      <c r="AU1197" t="s">
        <v>719</v>
      </c>
      <c r="AV1197">
        <v>0</v>
      </c>
      <c r="AW1197">
        <v>2</v>
      </c>
      <c r="AX1197">
        <v>28927579</v>
      </c>
      <c r="AY1197">
        <v>1</v>
      </c>
      <c r="AZ1197">
        <v>0</v>
      </c>
      <c r="BA1197">
        <v>1229</v>
      </c>
      <c r="BB1197">
        <v>0</v>
      </c>
      <c r="BC1197">
        <v>0</v>
      </c>
      <c r="BD1197">
        <v>0</v>
      </c>
      <c r="BE1197">
        <v>0</v>
      </c>
      <c r="BF1197">
        <v>0</v>
      </c>
      <c r="BG1197">
        <v>0</v>
      </c>
      <c r="BH1197">
        <v>0</v>
      </c>
      <c r="BI1197">
        <v>0</v>
      </c>
      <c r="BJ1197">
        <v>0</v>
      </c>
      <c r="BK1197">
        <v>0</v>
      </c>
      <c r="BL1197">
        <v>0</v>
      </c>
      <c r="BM1197">
        <v>0</v>
      </c>
      <c r="BN1197">
        <v>0</v>
      </c>
      <c r="BO1197">
        <v>0</v>
      </c>
      <c r="BP1197">
        <v>0</v>
      </c>
      <c r="BQ1197">
        <v>0</v>
      </c>
      <c r="BR1197">
        <v>0</v>
      </c>
      <c r="BS1197">
        <v>0</v>
      </c>
      <c r="BT1197">
        <v>0</v>
      </c>
      <c r="BU1197">
        <v>0</v>
      </c>
      <c r="BV1197">
        <v>0</v>
      </c>
      <c r="BW1197">
        <v>0</v>
      </c>
      <c r="CX1197">
        <f>Y1197*Source!I253</f>
        <v>1.7999999999999999E-2</v>
      </c>
      <c r="CY1197">
        <f>AA1197</f>
        <v>15106.76</v>
      </c>
      <c r="CZ1197">
        <f>AE1197</f>
        <v>2899.57</v>
      </c>
      <c r="DA1197">
        <f>AI1197</f>
        <v>5.21</v>
      </c>
      <c r="DB1197">
        <v>0</v>
      </c>
    </row>
    <row r="1198" spans="1:106" x14ac:dyDescent="0.2">
      <c r="A1198">
        <f>ROW(Source!A253)</f>
        <v>253</v>
      </c>
      <c r="B1198">
        <v>28925308</v>
      </c>
      <c r="C1198">
        <v>28927569</v>
      </c>
      <c r="D1198">
        <v>28297171</v>
      </c>
      <c r="E1198">
        <v>1</v>
      </c>
      <c r="F1198">
        <v>1</v>
      </c>
      <c r="G1198">
        <v>1</v>
      </c>
      <c r="H1198">
        <v>3</v>
      </c>
      <c r="I1198" t="s">
        <v>460</v>
      </c>
      <c r="J1198" t="s">
        <v>461</v>
      </c>
      <c r="K1198" t="s">
        <v>462</v>
      </c>
      <c r="L1198">
        <v>1348</v>
      </c>
      <c r="N1198">
        <v>1009</v>
      </c>
      <c r="O1198" t="s">
        <v>61</v>
      </c>
      <c r="P1198" t="s">
        <v>61</v>
      </c>
      <c r="Q1198">
        <v>1000</v>
      </c>
      <c r="W1198">
        <v>0</v>
      </c>
      <c r="X1198">
        <v>83087533</v>
      </c>
      <c r="Y1198">
        <v>3.5</v>
      </c>
      <c r="AA1198">
        <v>4106.83</v>
      </c>
      <c r="AB1198">
        <v>0</v>
      </c>
      <c r="AC1198">
        <v>0</v>
      </c>
      <c r="AD1198">
        <v>0</v>
      </c>
      <c r="AE1198">
        <v>788.26</v>
      </c>
      <c r="AF1198">
        <v>0</v>
      </c>
      <c r="AG1198">
        <v>0</v>
      </c>
      <c r="AH1198">
        <v>0</v>
      </c>
      <c r="AI1198">
        <v>5.21</v>
      </c>
      <c r="AJ1198">
        <v>1</v>
      </c>
      <c r="AK1198">
        <v>1</v>
      </c>
      <c r="AL1198">
        <v>1</v>
      </c>
      <c r="AN1198">
        <v>0</v>
      </c>
      <c r="AO1198">
        <v>1</v>
      </c>
      <c r="AP1198">
        <v>0</v>
      </c>
      <c r="AQ1198">
        <v>0</v>
      </c>
      <c r="AR1198">
        <v>0</v>
      </c>
      <c r="AS1198" t="s">
        <v>719</v>
      </c>
      <c r="AT1198">
        <v>3.5</v>
      </c>
      <c r="AU1198" t="s">
        <v>719</v>
      </c>
      <c r="AV1198">
        <v>0</v>
      </c>
      <c r="AW1198">
        <v>2</v>
      </c>
      <c r="AX1198">
        <v>28927580</v>
      </c>
      <c r="AY1198">
        <v>1</v>
      </c>
      <c r="AZ1198">
        <v>0</v>
      </c>
      <c r="BA1198">
        <v>1230</v>
      </c>
      <c r="BB1198">
        <v>0</v>
      </c>
      <c r="BC1198">
        <v>0</v>
      </c>
      <c r="BD1198">
        <v>0</v>
      </c>
      <c r="BE1198">
        <v>0</v>
      </c>
      <c r="BF1198">
        <v>0</v>
      </c>
      <c r="BG1198">
        <v>0</v>
      </c>
      <c r="BH1198">
        <v>0</v>
      </c>
      <c r="BI1198">
        <v>0</v>
      </c>
      <c r="BJ1198">
        <v>0</v>
      </c>
      <c r="BK1198">
        <v>0</v>
      </c>
      <c r="BL1198">
        <v>0</v>
      </c>
      <c r="BM1198">
        <v>0</v>
      </c>
      <c r="BN1198">
        <v>0</v>
      </c>
      <c r="BO1198">
        <v>0</v>
      </c>
      <c r="BP1198">
        <v>0</v>
      </c>
      <c r="BQ1198">
        <v>0</v>
      </c>
      <c r="BR1198">
        <v>0</v>
      </c>
      <c r="BS1198">
        <v>0</v>
      </c>
      <c r="BT1198">
        <v>0</v>
      </c>
      <c r="BU1198">
        <v>0</v>
      </c>
      <c r="BV1198">
        <v>0</v>
      </c>
      <c r="BW1198">
        <v>0</v>
      </c>
      <c r="CX1198">
        <f>Y1198*Source!I253</f>
        <v>0.105</v>
      </c>
      <c r="CY1198">
        <f>AA1198</f>
        <v>4106.83</v>
      </c>
      <c r="CZ1198">
        <f>AE1198</f>
        <v>788.26</v>
      </c>
      <c r="DA1198">
        <f>AI1198</f>
        <v>5.21</v>
      </c>
      <c r="DB1198">
        <v>0</v>
      </c>
    </row>
    <row r="1199" spans="1:106" x14ac:dyDescent="0.2">
      <c r="A1199">
        <f>ROW(Source!A254)</f>
        <v>254</v>
      </c>
      <c r="B1199">
        <v>28925307</v>
      </c>
      <c r="C1199">
        <v>28927570</v>
      </c>
      <c r="D1199">
        <v>28424607</v>
      </c>
      <c r="E1199">
        <v>1</v>
      </c>
      <c r="F1199">
        <v>1</v>
      </c>
      <c r="G1199">
        <v>1</v>
      </c>
      <c r="H1199">
        <v>1</v>
      </c>
      <c r="I1199" t="s">
        <v>444</v>
      </c>
      <c r="J1199" t="s">
        <v>719</v>
      </c>
      <c r="K1199" t="s">
        <v>445</v>
      </c>
      <c r="L1199">
        <v>1191</v>
      </c>
      <c r="N1199">
        <v>1013</v>
      </c>
      <c r="O1199" t="s">
        <v>360</v>
      </c>
      <c r="P1199" t="s">
        <v>360</v>
      </c>
      <c r="Q1199">
        <v>1</v>
      </c>
      <c r="W1199">
        <v>0</v>
      </c>
      <c r="X1199">
        <v>-1535124711</v>
      </c>
      <c r="Y1199">
        <v>13.13</v>
      </c>
      <c r="AA1199">
        <v>0</v>
      </c>
      <c r="AB1199">
        <v>0</v>
      </c>
      <c r="AC1199">
        <v>0</v>
      </c>
      <c r="AD1199">
        <v>7.49</v>
      </c>
      <c r="AE1199">
        <v>0</v>
      </c>
      <c r="AF1199">
        <v>0</v>
      </c>
      <c r="AG1199">
        <v>0</v>
      </c>
      <c r="AH1199">
        <v>7.49</v>
      </c>
      <c r="AI1199">
        <v>1</v>
      </c>
      <c r="AJ1199">
        <v>1</v>
      </c>
      <c r="AK1199">
        <v>1</v>
      </c>
      <c r="AL1199">
        <v>1</v>
      </c>
      <c r="AN1199">
        <v>0</v>
      </c>
      <c r="AO1199">
        <v>1</v>
      </c>
      <c r="AP1199">
        <v>0</v>
      </c>
      <c r="AQ1199">
        <v>0</v>
      </c>
      <c r="AR1199">
        <v>0</v>
      </c>
      <c r="AS1199" t="s">
        <v>719</v>
      </c>
      <c r="AT1199">
        <v>13.13</v>
      </c>
      <c r="AU1199" t="s">
        <v>719</v>
      </c>
      <c r="AV1199">
        <v>1</v>
      </c>
      <c r="AW1199">
        <v>2</v>
      </c>
      <c r="AX1199">
        <v>28927593</v>
      </c>
      <c r="AY1199">
        <v>1</v>
      </c>
      <c r="AZ1199">
        <v>0</v>
      </c>
      <c r="BA1199">
        <v>1231</v>
      </c>
      <c r="BB1199">
        <v>0</v>
      </c>
      <c r="BC1199">
        <v>0</v>
      </c>
      <c r="BD1199">
        <v>0</v>
      </c>
      <c r="BE1199">
        <v>0</v>
      </c>
      <c r="BF1199">
        <v>0</v>
      </c>
      <c r="BG1199">
        <v>0</v>
      </c>
      <c r="BH1199">
        <v>0</v>
      </c>
      <c r="BI1199">
        <v>0</v>
      </c>
      <c r="BJ1199">
        <v>0</v>
      </c>
      <c r="BK1199">
        <v>0</v>
      </c>
      <c r="BL1199">
        <v>0</v>
      </c>
      <c r="BM1199">
        <v>0</v>
      </c>
      <c r="BN1199">
        <v>0</v>
      </c>
      <c r="BO1199">
        <v>0</v>
      </c>
      <c r="BP1199">
        <v>0</v>
      </c>
      <c r="BQ1199">
        <v>0</v>
      </c>
      <c r="BR1199">
        <v>0</v>
      </c>
      <c r="BS1199">
        <v>0</v>
      </c>
      <c r="BT1199">
        <v>0</v>
      </c>
      <c r="BU1199">
        <v>0</v>
      </c>
      <c r="BV1199">
        <v>0</v>
      </c>
      <c r="BW1199">
        <v>0</v>
      </c>
      <c r="CX1199">
        <f>Y1199*Source!I254</f>
        <v>11.817</v>
      </c>
      <c r="CY1199">
        <f>AD1199</f>
        <v>7.49</v>
      </c>
      <c r="CZ1199">
        <f>AH1199</f>
        <v>7.49</v>
      </c>
      <c r="DA1199">
        <f>AL1199</f>
        <v>1</v>
      </c>
      <c r="DB1199">
        <v>0</v>
      </c>
    </row>
    <row r="1200" spans="1:106" x14ac:dyDescent="0.2">
      <c r="A1200">
        <f>ROW(Source!A254)</f>
        <v>254</v>
      </c>
      <c r="B1200">
        <v>28925307</v>
      </c>
      <c r="C1200">
        <v>28927570</v>
      </c>
      <c r="D1200">
        <v>28419515</v>
      </c>
      <c r="E1200">
        <v>1</v>
      </c>
      <c r="F1200">
        <v>1</v>
      </c>
      <c r="G1200">
        <v>1</v>
      </c>
      <c r="H1200">
        <v>1</v>
      </c>
      <c r="I1200" t="s">
        <v>361</v>
      </c>
      <c r="J1200" t="s">
        <v>719</v>
      </c>
      <c r="K1200" t="s">
        <v>362</v>
      </c>
      <c r="L1200">
        <v>1191</v>
      </c>
      <c r="N1200">
        <v>1013</v>
      </c>
      <c r="O1200" t="s">
        <v>360</v>
      </c>
      <c r="P1200" t="s">
        <v>360</v>
      </c>
      <c r="Q1200">
        <v>1</v>
      </c>
      <c r="W1200">
        <v>0</v>
      </c>
      <c r="X1200">
        <v>-383101862</v>
      </c>
      <c r="Y1200">
        <v>0.93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1</v>
      </c>
      <c r="AJ1200">
        <v>1</v>
      </c>
      <c r="AK1200">
        <v>1</v>
      </c>
      <c r="AL1200">
        <v>1</v>
      </c>
      <c r="AN1200">
        <v>0</v>
      </c>
      <c r="AO1200">
        <v>1</v>
      </c>
      <c r="AP1200">
        <v>0</v>
      </c>
      <c r="AQ1200">
        <v>0</v>
      </c>
      <c r="AR1200">
        <v>0</v>
      </c>
      <c r="AS1200" t="s">
        <v>719</v>
      </c>
      <c r="AT1200">
        <v>0.93</v>
      </c>
      <c r="AU1200" t="s">
        <v>719</v>
      </c>
      <c r="AV1200">
        <v>2</v>
      </c>
      <c r="AW1200">
        <v>2</v>
      </c>
      <c r="AX1200">
        <v>28927594</v>
      </c>
      <c r="AY1200">
        <v>1</v>
      </c>
      <c r="AZ1200">
        <v>0</v>
      </c>
      <c r="BA1200">
        <v>1232</v>
      </c>
      <c r="BB1200">
        <v>0</v>
      </c>
      <c r="BC1200">
        <v>0</v>
      </c>
      <c r="BD1200">
        <v>0</v>
      </c>
      <c r="BE1200">
        <v>0</v>
      </c>
      <c r="BF1200">
        <v>0</v>
      </c>
      <c r="BG1200">
        <v>0</v>
      </c>
      <c r="BH1200">
        <v>0</v>
      </c>
      <c r="BI1200">
        <v>0</v>
      </c>
      <c r="BJ1200">
        <v>0</v>
      </c>
      <c r="BK1200">
        <v>0</v>
      </c>
      <c r="BL1200">
        <v>0</v>
      </c>
      <c r="BM1200">
        <v>0</v>
      </c>
      <c r="BN1200">
        <v>0</v>
      </c>
      <c r="BO1200">
        <v>0</v>
      </c>
      <c r="BP1200">
        <v>0</v>
      </c>
      <c r="BQ1200">
        <v>0</v>
      </c>
      <c r="BR1200">
        <v>0</v>
      </c>
      <c r="BS1200">
        <v>0</v>
      </c>
      <c r="BT1200">
        <v>0</v>
      </c>
      <c r="BU1200">
        <v>0</v>
      </c>
      <c r="BV1200">
        <v>0</v>
      </c>
      <c r="BW1200">
        <v>0</v>
      </c>
      <c r="CX1200">
        <f>Y1200*Source!I254</f>
        <v>0.83700000000000008</v>
      </c>
      <c r="CY1200">
        <f>AD1200</f>
        <v>0</v>
      </c>
      <c r="CZ1200">
        <f>AH1200</f>
        <v>0</v>
      </c>
      <c r="DA1200">
        <f>AL1200</f>
        <v>1</v>
      </c>
      <c r="DB1200">
        <v>0</v>
      </c>
    </row>
    <row r="1201" spans="1:106" x14ac:dyDescent="0.2">
      <c r="A1201">
        <f>ROW(Source!A254)</f>
        <v>254</v>
      </c>
      <c r="B1201">
        <v>28925307</v>
      </c>
      <c r="C1201">
        <v>28927570</v>
      </c>
      <c r="D1201">
        <v>28336884</v>
      </c>
      <c r="E1201">
        <v>1</v>
      </c>
      <c r="F1201">
        <v>1</v>
      </c>
      <c r="G1201">
        <v>1</v>
      </c>
      <c r="H1201">
        <v>2</v>
      </c>
      <c r="I1201" t="s">
        <v>375</v>
      </c>
      <c r="J1201" t="s">
        <v>376</v>
      </c>
      <c r="K1201" t="s">
        <v>377</v>
      </c>
      <c r="L1201">
        <v>1368</v>
      </c>
      <c r="N1201">
        <v>1011</v>
      </c>
      <c r="O1201" t="s">
        <v>366</v>
      </c>
      <c r="P1201" t="s">
        <v>366</v>
      </c>
      <c r="Q1201">
        <v>1</v>
      </c>
      <c r="W1201">
        <v>0</v>
      </c>
      <c r="X1201">
        <v>-1700234874</v>
      </c>
      <c r="Y1201">
        <v>0.38</v>
      </c>
      <c r="AA1201">
        <v>0</v>
      </c>
      <c r="AB1201">
        <v>93.73</v>
      </c>
      <c r="AC1201">
        <v>8.82</v>
      </c>
      <c r="AD1201">
        <v>0</v>
      </c>
      <c r="AE1201">
        <v>0</v>
      </c>
      <c r="AF1201">
        <v>93.73</v>
      </c>
      <c r="AG1201">
        <v>8.82</v>
      </c>
      <c r="AH1201">
        <v>0</v>
      </c>
      <c r="AI1201">
        <v>1</v>
      </c>
      <c r="AJ1201">
        <v>1</v>
      </c>
      <c r="AK1201">
        <v>1</v>
      </c>
      <c r="AL1201">
        <v>1</v>
      </c>
      <c r="AN1201">
        <v>0</v>
      </c>
      <c r="AO1201">
        <v>1</v>
      </c>
      <c r="AP1201">
        <v>0</v>
      </c>
      <c r="AQ1201">
        <v>0</v>
      </c>
      <c r="AR1201">
        <v>0</v>
      </c>
      <c r="AS1201" t="s">
        <v>719</v>
      </c>
      <c r="AT1201">
        <v>0.38</v>
      </c>
      <c r="AU1201" t="s">
        <v>719</v>
      </c>
      <c r="AV1201">
        <v>0</v>
      </c>
      <c r="AW1201">
        <v>2</v>
      </c>
      <c r="AX1201">
        <v>28927595</v>
      </c>
      <c r="AY1201">
        <v>1</v>
      </c>
      <c r="AZ1201">
        <v>0</v>
      </c>
      <c r="BA1201">
        <v>1233</v>
      </c>
      <c r="BB1201">
        <v>0</v>
      </c>
      <c r="BC1201">
        <v>0</v>
      </c>
      <c r="BD1201">
        <v>0</v>
      </c>
      <c r="BE1201">
        <v>0</v>
      </c>
      <c r="BF1201">
        <v>0</v>
      </c>
      <c r="BG1201">
        <v>0</v>
      </c>
      <c r="BH1201">
        <v>0</v>
      </c>
      <c r="BI1201">
        <v>0</v>
      </c>
      <c r="BJ1201">
        <v>0</v>
      </c>
      <c r="BK1201">
        <v>0</v>
      </c>
      <c r="BL1201">
        <v>0</v>
      </c>
      <c r="BM1201">
        <v>0</v>
      </c>
      <c r="BN1201">
        <v>0</v>
      </c>
      <c r="BO1201">
        <v>0</v>
      </c>
      <c r="BP1201">
        <v>0</v>
      </c>
      <c r="BQ1201">
        <v>0</v>
      </c>
      <c r="BR1201">
        <v>0</v>
      </c>
      <c r="BS1201">
        <v>0</v>
      </c>
      <c r="BT1201">
        <v>0</v>
      </c>
      <c r="BU1201">
        <v>0</v>
      </c>
      <c r="BV1201">
        <v>0</v>
      </c>
      <c r="BW1201">
        <v>0</v>
      </c>
      <c r="CX1201">
        <f>Y1201*Source!I254</f>
        <v>0.34200000000000003</v>
      </c>
      <c r="CY1201">
        <f>AB1201</f>
        <v>93.73</v>
      </c>
      <c r="CZ1201">
        <f>AF1201</f>
        <v>93.73</v>
      </c>
      <c r="DA1201">
        <f>AJ1201</f>
        <v>1</v>
      </c>
      <c r="DB1201">
        <v>0</v>
      </c>
    </row>
    <row r="1202" spans="1:106" x14ac:dyDescent="0.2">
      <c r="A1202">
        <f>ROW(Source!A254)</f>
        <v>254</v>
      </c>
      <c r="B1202">
        <v>28925307</v>
      </c>
      <c r="C1202">
        <v>28927570</v>
      </c>
      <c r="D1202">
        <v>28337842</v>
      </c>
      <c r="E1202">
        <v>1</v>
      </c>
      <c r="F1202">
        <v>1</v>
      </c>
      <c r="G1202">
        <v>1</v>
      </c>
      <c r="H1202">
        <v>2</v>
      </c>
      <c r="I1202" t="s">
        <v>384</v>
      </c>
      <c r="J1202" t="s">
        <v>385</v>
      </c>
      <c r="K1202" t="s">
        <v>386</v>
      </c>
      <c r="L1202">
        <v>1368</v>
      </c>
      <c r="N1202">
        <v>1011</v>
      </c>
      <c r="O1202" t="s">
        <v>366</v>
      </c>
      <c r="P1202" t="s">
        <v>366</v>
      </c>
      <c r="Q1202">
        <v>1</v>
      </c>
      <c r="W1202">
        <v>0</v>
      </c>
      <c r="X1202">
        <v>1820267133</v>
      </c>
      <c r="Y1202">
        <v>0.55000000000000004</v>
      </c>
      <c r="AA1202">
        <v>0</v>
      </c>
      <c r="AB1202">
        <v>102.48</v>
      </c>
      <c r="AC1202">
        <v>11.84</v>
      </c>
      <c r="AD1202">
        <v>0</v>
      </c>
      <c r="AE1202">
        <v>0</v>
      </c>
      <c r="AF1202">
        <v>102.48</v>
      </c>
      <c r="AG1202">
        <v>11.84</v>
      </c>
      <c r="AH1202">
        <v>0</v>
      </c>
      <c r="AI1202">
        <v>1</v>
      </c>
      <c r="AJ1202">
        <v>1</v>
      </c>
      <c r="AK1202">
        <v>1</v>
      </c>
      <c r="AL1202">
        <v>1</v>
      </c>
      <c r="AN1202">
        <v>0</v>
      </c>
      <c r="AO1202">
        <v>1</v>
      </c>
      <c r="AP1202">
        <v>0</v>
      </c>
      <c r="AQ1202">
        <v>0</v>
      </c>
      <c r="AR1202">
        <v>0</v>
      </c>
      <c r="AS1202" t="s">
        <v>719</v>
      </c>
      <c r="AT1202">
        <v>0.55000000000000004</v>
      </c>
      <c r="AU1202" t="s">
        <v>719</v>
      </c>
      <c r="AV1202">
        <v>0</v>
      </c>
      <c r="AW1202">
        <v>2</v>
      </c>
      <c r="AX1202">
        <v>28927596</v>
      </c>
      <c r="AY1202">
        <v>1</v>
      </c>
      <c r="AZ1202">
        <v>0</v>
      </c>
      <c r="BA1202">
        <v>1234</v>
      </c>
      <c r="BB1202">
        <v>0</v>
      </c>
      <c r="BC1202">
        <v>0</v>
      </c>
      <c r="BD1202">
        <v>0</v>
      </c>
      <c r="BE1202">
        <v>0</v>
      </c>
      <c r="BF1202">
        <v>0</v>
      </c>
      <c r="BG1202">
        <v>0</v>
      </c>
      <c r="BH1202">
        <v>0</v>
      </c>
      <c r="BI1202">
        <v>0</v>
      </c>
      <c r="BJ1202">
        <v>0</v>
      </c>
      <c r="BK1202">
        <v>0</v>
      </c>
      <c r="BL1202">
        <v>0</v>
      </c>
      <c r="BM1202">
        <v>0</v>
      </c>
      <c r="BN1202">
        <v>0</v>
      </c>
      <c r="BO1202">
        <v>0</v>
      </c>
      <c r="BP1202">
        <v>0</v>
      </c>
      <c r="BQ1202">
        <v>0</v>
      </c>
      <c r="BR1202">
        <v>0</v>
      </c>
      <c r="BS1202">
        <v>0</v>
      </c>
      <c r="BT1202">
        <v>0</v>
      </c>
      <c r="BU1202">
        <v>0</v>
      </c>
      <c r="BV1202">
        <v>0</v>
      </c>
      <c r="BW1202">
        <v>0</v>
      </c>
      <c r="CX1202">
        <f>Y1202*Source!I254</f>
        <v>0.49500000000000005</v>
      </c>
      <c r="CY1202">
        <f>AB1202</f>
        <v>102.48</v>
      </c>
      <c r="CZ1202">
        <f>AF1202</f>
        <v>102.48</v>
      </c>
      <c r="DA1202">
        <f>AJ1202</f>
        <v>1</v>
      </c>
      <c r="DB1202">
        <v>0</v>
      </c>
    </row>
    <row r="1203" spans="1:106" x14ac:dyDescent="0.2">
      <c r="A1203">
        <f>ROW(Source!A254)</f>
        <v>254</v>
      </c>
      <c r="B1203">
        <v>28925307</v>
      </c>
      <c r="C1203">
        <v>28927570</v>
      </c>
      <c r="D1203">
        <v>28285073</v>
      </c>
      <c r="E1203">
        <v>1</v>
      </c>
      <c r="F1203">
        <v>1</v>
      </c>
      <c r="G1203">
        <v>1</v>
      </c>
      <c r="H1203">
        <v>3</v>
      </c>
      <c r="I1203" t="s">
        <v>669</v>
      </c>
      <c r="J1203" t="s">
        <v>670</v>
      </c>
      <c r="K1203" t="s">
        <v>671</v>
      </c>
      <c r="L1203">
        <v>1339</v>
      </c>
      <c r="N1203">
        <v>1007</v>
      </c>
      <c r="O1203" t="s">
        <v>742</v>
      </c>
      <c r="P1203" t="s">
        <v>742</v>
      </c>
      <c r="Q1203">
        <v>1</v>
      </c>
      <c r="W1203">
        <v>0</v>
      </c>
      <c r="X1203">
        <v>-1811442310</v>
      </c>
      <c r="Y1203">
        <v>0.13</v>
      </c>
      <c r="AA1203">
        <v>4120.2700000000004</v>
      </c>
      <c r="AB1203">
        <v>0</v>
      </c>
      <c r="AC1203">
        <v>0</v>
      </c>
      <c r="AD1203">
        <v>0</v>
      </c>
      <c r="AE1203">
        <v>4120.2700000000004</v>
      </c>
      <c r="AF1203">
        <v>0</v>
      </c>
      <c r="AG1203">
        <v>0</v>
      </c>
      <c r="AH1203">
        <v>0</v>
      </c>
      <c r="AI1203">
        <v>1</v>
      </c>
      <c r="AJ1203">
        <v>1</v>
      </c>
      <c r="AK1203">
        <v>1</v>
      </c>
      <c r="AL1203">
        <v>1</v>
      </c>
      <c r="AN1203">
        <v>0</v>
      </c>
      <c r="AO1203">
        <v>1</v>
      </c>
      <c r="AP1203">
        <v>0</v>
      </c>
      <c r="AQ1203">
        <v>0</v>
      </c>
      <c r="AR1203">
        <v>0</v>
      </c>
      <c r="AS1203" t="s">
        <v>719</v>
      </c>
      <c r="AT1203">
        <v>0.13</v>
      </c>
      <c r="AU1203" t="s">
        <v>719</v>
      </c>
      <c r="AV1203">
        <v>0</v>
      </c>
      <c r="AW1203">
        <v>2</v>
      </c>
      <c r="AX1203">
        <v>28927597</v>
      </c>
      <c r="AY1203">
        <v>1</v>
      </c>
      <c r="AZ1203">
        <v>0</v>
      </c>
      <c r="BA1203">
        <v>1235</v>
      </c>
      <c r="BB1203">
        <v>0</v>
      </c>
      <c r="BC1203">
        <v>0</v>
      </c>
      <c r="BD1203">
        <v>0</v>
      </c>
      <c r="BE1203">
        <v>0</v>
      </c>
      <c r="BF1203">
        <v>0</v>
      </c>
      <c r="BG1203">
        <v>0</v>
      </c>
      <c r="BH1203">
        <v>0</v>
      </c>
      <c r="BI1203">
        <v>0</v>
      </c>
      <c r="BJ1203">
        <v>0</v>
      </c>
      <c r="BK1203">
        <v>0</v>
      </c>
      <c r="BL1203">
        <v>0</v>
      </c>
      <c r="BM1203">
        <v>0</v>
      </c>
      <c r="BN1203">
        <v>0</v>
      </c>
      <c r="BO1203">
        <v>0</v>
      </c>
      <c r="BP1203">
        <v>0</v>
      </c>
      <c r="BQ1203">
        <v>0</v>
      </c>
      <c r="BR1203">
        <v>0</v>
      </c>
      <c r="BS1203">
        <v>0</v>
      </c>
      <c r="BT1203">
        <v>0</v>
      </c>
      <c r="BU1203">
        <v>0</v>
      </c>
      <c r="BV1203">
        <v>0</v>
      </c>
      <c r="BW1203">
        <v>0</v>
      </c>
      <c r="CX1203">
        <f>Y1203*Source!I254</f>
        <v>0.11700000000000001</v>
      </c>
      <c r="CY1203">
        <f>AA1203</f>
        <v>4120.2700000000004</v>
      </c>
      <c r="CZ1203">
        <f>AE1203</f>
        <v>4120.2700000000004</v>
      </c>
      <c r="DA1203">
        <f>AI1203</f>
        <v>1</v>
      </c>
      <c r="DB1203">
        <v>0</v>
      </c>
    </row>
    <row r="1204" spans="1:106" x14ac:dyDescent="0.2">
      <c r="A1204">
        <f>ROW(Source!A255)</f>
        <v>255</v>
      </c>
      <c r="B1204">
        <v>28925308</v>
      </c>
      <c r="C1204">
        <v>28927570</v>
      </c>
      <c r="D1204">
        <v>28424607</v>
      </c>
      <c r="E1204">
        <v>1</v>
      </c>
      <c r="F1204">
        <v>1</v>
      </c>
      <c r="G1204">
        <v>1</v>
      </c>
      <c r="H1204">
        <v>1</v>
      </c>
      <c r="I1204" t="s">
        <v>444</v>
      </c>
      <c r="J1204" t="s">
        <v>719</v>
      </c>
      <c r="K1204" t="s">
        <v>445</v>
      </c>
      <c r="L1204">
        <v>1191</v>
      </c>
      <c r="N1204">
        <v>1013</v>
      </c>
      <c r="O1204" t="s">
        <v>360</v>
      </c>
      <c r="P1204" t="s">
        <v>360</v>
      </c>
      <c r="Q1204">
        <v>1</v>
      </c>
      <c r="W1204">
        <v>0</v>
      </c>
      <c r="X1204">
        <v>-1535124711</v>
      </c>
      <c r="Y1204">
        <v>13.13</v>
      </c>
      <c r="AA1204">
        <v>0</v>
      </c>
      <c r="AB1204">
        <v>0</v>
      </c>
      <c r="AC1204">
        <v>0</v>
      </c>
      <c r="AD1204">
        <v>139.01</v>
      </c>
      <c r="AE1204">
        <v>0</v>
      </c>
      <c r="AF1204">
        <v>0</v>
      </c>
      <c r="AG1204">
        <v>0</v>
      </c>
      <c r="AH1204">
        <v>7.49</v>
      </c>
      <c r="AI1204">
        <v>1</v>
      </c>
      <c r="AJ1204">
        <v>1</v>
      </c>
      <c r="AK1204">
        <v>1</v>
      </c>
      <c r="AL1204">
        <v>18.559999999999999</v>
      </c>
      <c r="AN1204">
        <v>0</v>
      </c>
      <c r="AO1204">
        <v>1</v>
      </c>
      <c r="AP1204">
        <v>0</v>
      </c>
      <c r="AQ1204">
        <v>0</v>
      </c>
      <c r="AR1204">
        <v>0</v>
      </c>
      <c r="AS1204" t="s">
        <v>719</v>
      </c>
      <c r="AT1204">
        <v>13.13</v>
      </c>
      <c r="AU1204" t="s">
        <v>719</v>
      </c>
      <c r="AV1204">
        <v>1</v>
      </c>
      <c r="AW1204">
        <v>2</v>
      </c>
      <c r="AX1204">
        <v>28927593</v>
      </c>
      <c r="AY1204">
        <v>1</v>
      </c>
      <c r="AZ1204">
        <v>0</v>
      </c>
      <c r="BA1204">
        <v>1236</v>
      </c>
      <c r="BB1204">
        <v>0</v>
      </c>
      <c r="BC1204">
        <v>0</v>
      </c>
      <c r="BD1204">
        <v>0</v>
      </c>
      <c r="BE1204">
        <v>0</v>
      </c>
      <c r="BF1204">
        <v>0</v>
      </c>
      <c r="BG1204">
        <v>0</v>
      </c>
      <c r="BH1204">
        <v>0</v>
      </c>
      <c r="BI1204">
        <v>0</v>
      </c>
      <c r="BJ1204">
        <v>0</v>
      </c>
      <c r="BK1204">
        <v>0</v>
      </c>
      <c r="BL1204">
        <v>0</v>
      </c>
      <c r="BM1204">
        <v>0</v>
      </c>
      <c r="BN1204">
        <v>0</v>
      </c>
      <c r="BO1204">
        <v>0</v>
      </c>
      <c r="BP1204">
        <v>0</v>
      </c>
      <c r="BQ1204">
        <v>0</v>
      </c>
      <c r="BR1204">
        <v>0</v>
      </c>
      <c r="BS1204">
        <v>0</v>
      </c>
      <c r="BT1204">
        <v>0</v>
      </c>
      <c r="BU1204">
        <v>0</v>
      </c>
      <c r="BV1204">
        <v>0</v>
      </c>
      <c r="BW1204">
        <v>0</v>
      </c>
      <c r="CX1204">
        <f>Y1204*Source!I255</f>
        <v>11.817</v>
      </c>
      <c r="CY1204">
        <f>AD1204</f>
        <v>139.01</v>
      </c>
      <c r="CZ1204">
        <f>AH1204</f>
        <v>7.49</v>
      </c>
      <c r="DA1204">
        <f>AL1204</f>
        <v>18.559999999999999</v>
      </c>
      <c r="DB1204">
        <v>0</v>
      </c>
    </row>
    <row r="1205" spans="1:106" x14ac:dyDescent="0.2">
      <c r="A1205">
        <f>ROW(Source!A255)</f>
        <v>255</v>
      </c>
      <c r="B1205">
        <v>28925308</v>
      </c>
      <c r="C1205">
        <v>28927570</v>
      </c>
      <c r="D1205">
        <v>28419515</v>
      </c>
      <c r="E1205">
        <v>1</v>
      </c>
      <c r="F1205">
        <v>1</v>
      </c>
      <c r="G1205">
        <v>1</v>
      </c>
      <c r="H1205">
        <v>1</v>
      </c>
      <c r="I1205" t="s">
        <v>361</v>
      </c>
      <c r="J1205" t="s">
        <v>719</v>
      </c>
      <c r="K1205" t="s">
        <v>362</v>
      </c>
      <c r="L1205">
        <v>1191</v>
      </c>
      <c r="N1205">
        <v>1013</v>
      </c>
      <c r="O1205" t="s">
        <v>360</v>
      </c>
      <c r="P1205" t="s">
        <v>360</v>
      </c>
      <c r="Q1205">
        <v>1</v>
      </c>
      <c r="W1205">
        <v>0</v>
      </c>
      <c r="X1205">
        <v>-383101862</v>
      </c>
      <c r="Y1205">
        <v>0.93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1</v>
      </c>
      <c r="AJ1205">
        <v>1</v>
      </c>
      <c r="AK1205">
        <v>18.559999999999999</v>
      </c>
      <c r="AL1205">
        <v>1</v>
      </c>
      <c r="AN1205">
        <v>0</v>
      </c>
      <c r="AO1205">
        <v>1</v>
      </c>
      <c r="AP1205">
        <v>0</v>
      </c>
      <c r="AQ1205">
        <v>0</v>
      </c>
      <c r="AR1205">
        <v>0</v>
      </c>
      <c r="AS1205" t="s">
        <v>719</v>
      </c>
      <c r="AT1205">
        <v>0.93</v>
      </c>
      <c r="AU1205" t="s">
        <v>719</v>
      </c>
      <c r="AV1205">
        <v>2</v>
      </c>
      <c r="AW1205">
        <v>2</v>
      </c>
      <c r="AX1205">
        <v>28927594</v>
      </c>
      <c r="AY1205">
        <v>1</v>
      </c>
      <c r="AZ1205">
        <v>0</v>
      </c>
      <c r="BA1205">
        <v>1237</v>
      </c>
      <c r="BB1205">
        <v>0</v>
      </c>
      <c r="BC1205">
        <v>0</v>
      </c>
      <c r="BD1205">
        <v>0</v>
      </c>
      <c r="BE1205">
        <v>0</v>
      </c>
      <c r="BF1205">
        <v>0</v>
      </c>
      <c r="BG1205">
        <v>0</v>
      </c>
      <c r="BH1205">
        <v>0</v>
      </c>
      <c r="BI1205">
        <v>0</v>
      </c>
      <c r="BJ1205">
        <v>0</v>
      </c>
      <c r="BK1205">
        <v>0</v>
      </c>
      <c r="BL1205">
        <v>0</v>
      </c>
      <c r="BM1205">
        <v>0</v>
      </c>
      <c r="BN1205">
        <v>0</v>
      </c>
      <c r="BO1205">
        <v>0</v>
      </c>
      <c r="BP1205">
        <v>0</v>
      </c>
      <c r="BQ1205">
        <v>0</v>
      </c>
      <c r="BR1205">
        <v>0</v>
      </c>
      <c r="BS1205">
        <v>0</v>
      </c>
      <c r="BT1205">
        <v>0</v>
      </c>
      <c r="BU1205">
        <v>0</v>
      </c>
      <c r="BV1205">
        <v>0</v>
      </c>
      <c r="BW1205">
        <v>0</v>
      </c>
      <c r="CX1205">
        <f>Y1205*Source!I255</f>
        <v>0.83700000000000008</v>
      </c>
      <c r="CY1205">
        <f>AD1205</f>
        <v>0</v>
      </c>
      <c r="CZ1205">
        <f>AH1205</f>
        <v>0</v>
      </c>
      <c r="DA1205">
        <f>AL1205</f>
        <v>1</v>
      </c>
      <c r="DB1205">
        <v>0</v>
      </c>
    </row>
    <row r="1206" spans="1:106" x14ac:dyDescent="0.2">
      <c r="A1206">
        <f>ROW(Source!A255)</f>
        <v>255</v>
      </c>
      <c r="B1206">
        <v>28925308</v>
      </c>
      <c r="C1206">
        <v>28927570</v>
      </c>
      <c r="D1206">
        <v>28336884</v>
      </c>
      <c r="E1206">
        <v>1</v>
      </c>
      <c r="F1206">
        <v>1</v>
      </c>
      <c r="G1206">
        <v>1</v>
      </c>
      <c r="H1206">
        <v>2</v>
      </c>
      <c r="I1206" t="s">
        <v>375</v>
      </c>
      <c r="J1206" t="s">
        <v>376</v>
      </c>
      <c r="K1206" t="s">
        <v>377</v>
      </c>
      <c r="L1206">
        <v>1368</v>
      </c>
      <c r="N1206">
        <v>1011</v>
      </c>
      <c r="O1206" t="s">
        <v>366</v>
      </c>
      <c r="P1206" t="s">
        <v>366</v>
      </c>
      <c r="Q1206">
        <v>1</v>
      </c>
      <c r="W1206">
        <v>0</v>
      </c>
      <c r="X1206">
        <v>-1700234874</v>
      </c>
      <c r="Y1206">
        <v>0.38</v>
      </c>
      <c r="AA1206">
        <v>0</v>
      </c>
      <c r="AB1206">
        <v>721.72</v>
      </c>
      <c r="AC1206">
        <v>163.69999999999999</v>
      </c>
      <c r="AD1206">
        <v>0</v>
      </c>
      <c r="AE1206">
        <v>0</v>
      </c>
      <c r="AF1206">
        <v>93.73</v>
      </c>
      <c r="AG1206">
        <v>8.82</v>
      </c>
      <c r="AH1206">
        <v>0</v>
      </c>
      <c r="AI1206">
        <v>1</v>
      </c>
      <c r="AJ1206">
        <v>7.7</v>
      </c>
      <c r="AK1206">
        <v>18.559999999999999</v>
      </c>
      <c r="AL1206">
        <v>1</v>
      </c>
      <c r="AN1206">
        <v>0</v>
      </c>
      <c r="AO1206">
        <v>1</v>
      </c>
      <c r="AP1206">
        <v>0</v>
      </c>
      <c r="AQ1206">
        <v>0</v>
      </c>
      <c r="AR1206">
        <v>0</v>
      </c>
      <c r="AS1206" t="s">
        <v>719</v>
      </c>
      <c r="AT1206">
        <v>0.38</v>
      </c>
      <c r="AU1206" t="s">
        <v>719</v>
      </c>
      <c r="AV1206">
        <v>0</v>
      </c>
      <c r="AW1206">
        <v>2</v>
      </c>
      <c r="AX1206">
        <v>28927595</v>
      </c>
      <c r="AY1206">
        <v>1</v>
      </c>
      <c r="AZ1206">
        <v>0</v>
      </c>
      <c r="BA1206">
        <v>1238</v>
      </c>
      <c r="BB1206">
        <v>0</v>
      </c>
      <c r="BC1206">
        <v>0</v>
      </c>
      <c r="BD1206">
        <v>0</v>
      </c>
      <c r="BE1206">
        <v>0</v>
      </c>
      <c r="BF1206">
        <v>0</v>
      </c>
      <c r="BG1206">
        <v>0</v>
      </c>
      <c r="BH1206">
        <v>0</v>
      </c>
      <c r="BI1206">
        <v>0</v>
      </c>
      <c r="BJ1206">
        <v>0</v>
      </c>
      <c r="BK1206">
        <v>0</v>
      </c>
      <c r="BL1206">
        <v>0</v>
      </c>
      <c r="BM1206">
        <v>0</v>
      </c>
      <c r="BN1206">
        <v>0</v>
      </c>
      <c r="BO1206">
        <v>0</v>
      </c>
      <c r="BP1206">
        <v>0</v>
      </c>
      <c r="BQ1206">
        <v>0</v>
      </c>
      <c r="BR1206">
        <v>0</v>
      </c>
      <c r="BS1206">
        <v>0</v>
      </c>
      <c r="BT1206">
        <v>0</v>
      </c>
      <c r="BU1206">
        <v>0</v>
      </c>
      <c r="BV1206">
        <v>0</v>
      </c>
      <c r="BW1206">
        <v>0</v>
      </c>
      <c r="CX1206">
        <f>Y1206*Source!I255</f>
        <v>0.34200000000000003</v>
      </c>
      <c r="CY1206">
        <f>AB1206</f>
        <v>721.72</v>
      </c>
      <c r="CZ1206">
        <f>AF1206</f>
        <v>93.73</v>
      </c>
      <c r="DA1206">
        <f>AJ1206</f>
        <v>7.7</v>
      </c>
      <c r="DB1206">
        <v>0</v>
      </c>
    </row>
    <row r="1207" spans="1:106" x14ac:dyDescent="0.2">
      <c r="A1207">
        <f>ROW(Source!A255)</f>
        <v>255</v>
      </c>
      <c r="B1207">
        <v>28925308</v>
      </c>
      <c r="C1207">
        <v>28927570</v>
      </c>
      <c r="D1207">
        <v>28337842</v>
      </c>
      <c r="E1207">
        <v>1</v>
      </c>
      <c r="F1207">
        <v>1</v>
      </c>
      <c r="G1207">
        <v>1</v>
      </c>
      <c r="H1207">
        <v>2</v>
      </c>
      <c r="I1207" t="s">
        <v>384</v>
      </c>
      <c r="J1207" t="s">
        <v>385</v>
      </c>
      <c r="K1207" t="s">
        <v>386</v>
      </c>
      <c r="L1207">
        <v>1368</v>
      </c>
      <c r="N1207">
        <v>1011</v>
      </c>
      <c r="O1207" t="s">
        <v>366</v>
      </c>
      <c r="P1207" t="s">
        <v>366</v>
      </c>
      <c r="Q1207">
        <v>1</v>
      </c>
      <c r="W1207">
        <v>0</v>
      </c>
      <c r="X1207">
        <v>1820267133</v>
      </c>
      <c r="Y1207">
        <v>0.55000000000000004</v>
      </c>
      <c r="AA1207">
        <v>0</v>
      </c>
      <c r="AB1207">
        <v>789.1</v>
      </c>
      <c r="AC1207">
        <v>219.75</v>
      </c>
      <c r="AD1207">
        <v>0</v>
      </c>
      <c r="AE1207">
        <v>0</v>
      </c>
      <c r="AF1207">
        <v>102.48</v>
      </c>
      <c r="AG1207">
        <v>11.84</v>
      </c>
      <c r="AH1207">
        <v>0</v>
      </c>
      <c r="AI1207">
        <v>1</v>
      </c>
      <c r="AJ1207">
        <v>7.7</v>
      </c>
      <c r="AK1207">
        <v>18.559999999999999</v>
      </c>
      <c r="AL1207">
        <v>1</v>
      </c>
      <c r="AN1207">
        <v>0</v>
      </c>
      <c r="AO1207">
        <v>1</v>
      </c>
      <c r="AP1207">
        <v>0</v>
      </c>
      <c r="AQ1207">
        <v>0</v>
      </c>
      <c r="AR1207">
        <v>0</v>
      </c>
      <c r="AS1207" t="s">
        <v>719</v>
      </c>
      <c r="AT1207">
        <v>0.55000000000000004</v>
      </c>
      <c r="AU1207" t="s">
        <v>719</v>
      </c>
      <c r="AV1207">
        <v>0</v>
      </c>
      <c r="AW1207">
        <v>2</v>
      </c>
      <c r="AX1207">
        <v>28927596</v>
      </c>
      <c r="AY1207">
        <v>1</v>
      </c>
      <c r="AZ1207">
        <v>0</v>
      </c>
      <c r="BA1207">
        <v>1239</v>
      </c>
      <c r="BB1207">
        <v>0</v>
      </c>
      <c r="BC1207">
        <v>0</v>
      </c>
      <c r="BD1207">
        <v>0</v>
      </c>
      <c r="BE1207">
        <v>0</v>
      </c>
      <c r="BF1207">
        <v>0</v>
      </c>
      <c r="BG1207">
        <v>0</v>
      </c>
      <c r="BH1207">
        <v>0</v>
      </c>
      <c r="BI1207">
        <v>0</v>
      </c>
      <c r="BJ1207">
        <v>0</v>
      </c>
      <c r="BK1207">
        <v>0</v>
      </c>
      <c r="BL1207">
        <v>0</v>
      </c>
      <c r="BM1207">
        <v>0</v>
      </c>
      <c r="BN1207">
        <v>0</v>
      </c>
      <c r="BO1207">
        <v>0</v>
      </c>
      <c r="BP1207">
        <v>0</v>
      </c>
      <c r="BQ1207">
        <v>0</v>
      </c>
      <c r="BR1207">
        <v>0</v>
      </c>
      <c r="BS1207">
        <v>0</v>
      </c>
      <c r="BT1207">
        <v>0</v>
      </c>
      <c r="BU1207">
        <v>0</v>
      </c>
      <c r="BV1207">
        <v>0</v>
      </c>
      <c r="BW1207">
        <v>0</v>
      </c>
      <c r="CX1207">
        <f>Y1207*Source!I255</f>
        <v>0.49500000000000005</v>
      </c>
      <c r="CY1207">
        <f>AB1207</f>
        <v>789.1</v>
      </c>
      <c r="CZ1207">
        <f>AF1207</f>
        <v>102.48</v>
      </c>
      <c r="DA1207">
        <f>AJ1207</f>
        <v>7.7</v>
      </c>
      <c r="DB1207">
        <v>0</v>
      </c>
    </row>
    <row r="1208" spans="1:106" x14ac:dyDescent="0.2">
      <c r="A1208">
        <f>ROW(Source!A255)</f>
        <v>255</v>
      </c>
      <c r="B1208">
        <v>28925308</v>
      </c>
      <c r="C1208">
        <v>28927570</v>
      </c>
      <c r="D1208">
        <v>28285073</v>
      </c>
      <c r="E1208">
        <v>1</v>
      </c>
      <c r="F1208">
        <v>1</v>
      </c>
      <c r="G1208">
        <v>1</v>
      </c>
      <c r="H1208">
        <v>3</v>
      </c>
      <c r="I1208" t="s">
        <v>669</v>
      </c>
      <c r="J1208" t="s">
        <v>670</v>
      </c>
      <c r="K1208" t="s">
        <v>671</v>
      </c>
      <c r="L1208">
        <v>1339</v>
      </c>
      <c r="N1208">
        <v>1007</v>
      </c>
      <c r="O1208" t="s">
        <v>742</v>
      </c>
      <c r="P1208" t="s">
        <v>742</v>
      </c>
      <c r="Q1208">
        <v>1</v>
      </c>
      <c r="W1208">
        <v>0</v>
      </c>
      <c r="X1208">
        <v>-1811442310</v>
      </c>
      <c r="Y1208">
        <v>0.13</v>
      </c>
      <c r="AA1208">
        <v>21466.61</v>
      </c>
      <c r="AB1208">
        <v>0</v>
      </c>
      <c r="AC1208">
        <v>0</v>
      </c>
      <c r="AD1208">
        <v>0</v>
      </c>
      <c r="AE1208">
        <v>4120.2700000000004</v>
      </c>
      <c r="AF1208">
        <v>0</v>
      </c>
      <c r="AG1208">
        <v>0</v>
      </c>
      <c r="AH1208">
        <v>0</v>
      </c>
      <c r="AI1208">
        <v>5.21</v>
      </c>
      <c r="AJ1208">
        <v>1</v>
      </c>
      <c r="AK1208">
        <v>1</v>
      </c>
      <c r="AL1208">
        <v>1</v>
      </c>
      <c r="AN1208">
        <v>0</v>
      </c>
      <c r="AO1208">
        <v>1</v>
      </c>
      <c r="AP1208">
        <v>0</v>
      </c>
      <c r="AQ1208">
        <v>0</v>
      </c>
      <c r="AR1208">
        <v>0</v>
      </c>
      <c r="AS1208" t="s">
        <v>719</v>
      </c>
      <c r="AT1208">
        <v>0.13</v>
      </c>
      <c r="AU1208" t="s">
        <v>719</v>
      </c>
      <c r="AV1208">
        <v>0</v>
      </c>
      <c r="AW1208">
        <v>2</v>
      </c>
      <c r="AX1208">
        <v>28927597</v>
      </c>
      <c r="AY1208">
        <v>1</v>
      </c>
      <c r="AZ1208">
        <v>0</v>
      </c>
      <c r="BA1208">
        <v>1240</v>
      </c>
      <c r="BB1208">
        <v>0</v>
      </c>
      <c r="BC1208">
        <v>0</v>
      </c>
      <c r="BD1208">
        <v>0</v>
      </c>
      <c r="BE1208">
        <v>0</v>
      </c>
      <c r="BF1208">
        <v>0</v>
      </c>
      <c r="BG1208">
        <v>0</v>
      </c>
      <c r="BH1208">
        <v>0</v>
      </c>
      <c r="BI1208">
        <v>0</v>
      </c>
      <c r="BJ1208">
        <v>0</v>
      </c>
      <c r="BK1208">
        <v>0</v>
      </c>
      <c r="BL1208">
        <v>0</v>
      </c>
      <c r="BM1208">
        <v>0</v>
      </c>
      <c r="BN1208">
        <v>0</v>
      </c>
      <c r="BO1208">
        <v>0</v>
      </c>
      <c r="BP1208">
        <v>0</v>
      </c>
      <c r="BQ1208">
        <v>0</v>
      </c>
      <c r="BR1208">
        <v>0</v>
      </c>
      <c r="BS1208">
        <v>0</v>
      </c>
      <c r="BT1208">
        <v>0</v>
      </c>
      <c r="BU1208">
        <v>0</v>
      </c>
      <c r="BV1208">
        <v>0</v>
      </c>
      <c r="BW1208">
        <v>0</v>
      </c>
      <c r="CX1208">
        <f>Y1208*Source!I255</f>
        <v>0.11700000000000001</v>
      </c>
      <c r="CY1208">
        <f>AA1208</f>
        <v>21466.61</v>
      </c>
      <c r="CZ1208">
        <f>AE1208</f>
        <v>4120.2700000000004</v>
      </c>
      <c r="DA1208">
        <f>AI1208</f>
        <v>5.21</v>
      </c>
      <c r="DB1208">
        <v>0</v>
      </c>
    </row>
    <row r="1209" spans="1:106" x14ac:dyDescent="0.2">
      <c r="A1209">
        <f>ROW(Source!A256)</f>
        <v>256</v>
      </c>
      <c r="B1209">
        <v>28925307</v>
      </c>
      <c r="C1209">
        <v>28927598</v>
      </c>
      <c r="D1209">
        <v>28424219</v>
      </c>
      <c r="E1209">
        <v>1</v>
      </c>
      <c r="F1209">
        <v>1</v>
      </c>
      <c r="G1209">
        <v>1</v>
      </c>
      <c r="H1209">
        <v>1</v>
      </c>
      <c r="I1209" t="s">
        <v>648</v>
      </c>
      <c r="J1209" t="s">
        <v>719</v>
      </c>
      <c r="K1209" t="s">
        <v>649</v>
      </c>
      <c r="L1209">
        <v>1191</v>
      </c>
      <c r="N1209">
        <v>1013</v>
      </c>
      <c r="O1209" t="s">
        <v>360</v>
      </c>
      <c r="P1209" t="s">
        <v>360</v>
      </c>
      <c r="Q1209">
        <v>1</v>
      </c>
      <c r="W1209">
        <v>0</v>
      </c>
      <c r="X1209">
        <v>-1263083077</v>
      </c>
      <c r="Y1209">
        <v>44</v>
      </c>
      <c r="AA1209">
        <v>0</v>
      </c>
      <c r="AB1209">
        <v>0</v>
      </c>
      <c r="AC1209">
        <v>0</v>
      </c>
      <c r="AD1209">
        <v>7.71</v>
      </c>
      <c r="AE1209">
        <v>0</v>
      </c>
      <c r="AF1209">
        <v>0</v>
      </c>
      <c r="AG1209">
        <v>0</v>
      </c>
      <c r="AH1209">
        <v>7.71</v>
      </c>
      <c r="AI1209">
        <v>1</v>
      </c>
      <c r="AJ1209">
        <v>1</v>
      </c>
      <c r="AK1209">
        <v>1</v>
      </c>
      <c r="AL1209">
        <v>1</v>
      </c>
      <c r="AN1209">
        <v>0</v>
      </c>
      <c r="AO1209">
        <v>1</v>
      </c>
      <c r="AP1209">
        <v>0</v>
      </c>
      <c r="AQ1209">
        <v>0</v>
      </c>
      <c r="AR1209">
        <v>0</v>
      </c>
      <c r="AS1209" t="s">
        <v>719</v>
      </c>
      <c r="AT1209">
        <v>44</v>
      </c>
      <c r="AU1209" t="s">
        <v>719</v>
      </c>
      <c r="AV1209">
        <v>1</v>
      </c>
      <c r="AW1209">
        <v>2</v>
      </c>
      <c r="AX1209">
        <v>28927599</v>
      </c>
      <c r="AY1209">
        <v>1</v>
      </c>
      <c r="AZ1209">
        <v>0</v>
      </c>
      <c r="BA1209">
        <v>1241</v>
      </c>
      <c r="BB1209">
        <v>0</v>
      </c>
      <c r="BC1209">
        <v>0</v>
      </c>
      <c r="BD1209">
        <v>0</v>
      </c>
      <c r="BE1209">
        <v>0</v>
      </c>
      <c r="BF1209">
        <v>0</v>
      </c>
      <c r="BG1209">
        <v>0</v>
      </c>
      <c r="BH1209">
        <v>0</v>
      </c>
      <c r="BI1209">
        <v>0</v>
      </c>
      <c r="BJ1209">
        <v>0</v>
      </c>
      <c r="BK1209">
        <v>0</v>
      </c>
      <c r="BL1209">
        <v>0</v>
      </c>
      <c r="BM1209">
        <v>0</v>
      </c>
      <c r="BN1209">
        <v>0</v>
      </c>
      <c r="BO1209">
        <v>0</v>
      </c>
      <c r="BP1209">
        <v>0</v>
      </c>
      <c r="BQ1209">
        <v>0</v>
      </c>
      <c r="BR1209">
        <v>0</v>
      </c>
      <c r="BS1209">
        <v>0</v>
      </c>
      <c r="BT1209">
        <v>0</v>
      </c>
      <c r="BU1209">
        <v>0</v>
      </c>
      <c r="BV1209">
        <v>0</v>
      </c>
      <c r="BW1209">
        <v>0</v>
      </c>
      <c r="CX1209">
        <f>Y1209*Source!I256</f>
        <v>80.08</v>
      </c>
      <c r="CY1209">
        <f>AD1209</f>
        <v>7.71</v>
      </c>
      <c r="CZ1209">
        <f>AH1209</f>
        <v>7.71</v>
      </c>
      <c r="DA1209">
        <f>AL1209</f>
        <v>1</v>
      </c>
      <c r="DB1209">
        <v>0</v>
      </c>
    </row>
    <row r="1210" spans="1:106" x14ac:dyDescent="0.2">
      <c r="A1210">
        <f>ROW(Source!A256)</f>
        <v>256</v>
      </c>
      <c r="B1210">
        <v>28925307</v>
      </c>
      <c r="C1210">
        <v>28927598</v>
      </c>
      <c r="D1210">
        <v>28419515</v>
      </c>
      <c r="E1210">
        <v>1</v>
      </c>
      <c r="F1210">
        <v>1</v>
      </c>
      <c r="G1210">
        <v>1</v>
      </c>
      <c r="H1210">
        <v>1</v>
      </c>
      <c r="I1210" t="s">
        <v>361</v>
      </c>
      <c r="J1210" t="s">
        <v>719</v>
      </c>
      <c r="K1210" t="s">
        <v>362</v>
      </c>
      <c r="L1210">
        <v>1191</v>
      </c>
      <c r="N1210">
        <v>1013</v>
      </c>
      <c r="O1210" t="s">
        <v>360</v>
      </c>
      <c r="P1210" t="s">
        <v>360</v>
      </c>
      <c r="Q1210">
        <v>1</v>
      </c>
      <c r="W1210">
        <v>0</v>
      </c>
      <c r="X1210">
        <v>-383101862</v>
      </c>
      <c r="Y1210">
        <v>0.3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1</v>
      </c>
      <c r="AJ1210">
        <v>1</v>
      </c>
      <c r="AK1210">
        <v>1</v>
      </c>
      <c r="AL1210">
        <v>1</v>
      </c>
      <c r="AN1210">
        <v>0</v>
      </c>
      <c r="AO1210">
        <v>1</v>
      </c>
      <c r="AP1210">
        <v>0</v>
      </c>
      <c r="AQ1210">
        <v>0</v>
      </c>
      <c r="AR1210">
        <v>0</v>
      </c>
      <c r="AS1210" t="s">
        <v>719</v>
      </c>
      <c r="AT1210">
        <v>0.3</v>
      </c>
      <c r="AU1210" t="s">
        <v>719</v>
      </c>
      <c r="AV1210">
        <v>2</v>
      </c>
      <c r="AW1210">
        <v>2</v>
      </c>
      <c r="AX1210">
        <v>28927600</v>
      </c>
      <c r="AY1210">
        <v>1</v>
      </c>
      <c r="AZ1210">
        <v>0</v>
      </c>
      <c r="BA1210">
        <v>1242</v>
      </c>
      <c r="BB1210">
        <v>0</v>
      </c>
      <c r="BC1210">
        <v>0</v>
      </c>
      <c r="BD1210">
        <v>0</v>
      </c>
      <c r="BE1210">
        <v>0</v>
      </c>
      <c r="BF1210">
        <v>0</v>
      </c>
      <c r="BG1210">
        <v>0</v>
      </c>
      <c r="BH1210">
        <v>0</v>
      </c>
      <c r="BI1210">
        <v>0</v>
      </c>
      <c r="BJ1210">
        <v>0</v>
      </c>
      <c r="BK1210">
        <v>0</v>
      </c>
      <c r="BL1210">
        <v>0</v>
      </c>
      <c r="BM1210">
        <v>0</v>
      </c>
      <c r="BN1210">
        <v>0</v>
      </c>
      <c r="BO1210">
        <v>0</v>
      </c>
      <c r="BP1210">
        <v>0</v>
      </c>
      <c r="BQ1210">
        <v>0</v>
      </c>
      <c r="BR1210">
        <v>0</v>
      </c>
      <c r="BS1210">
        <v>0</v>
      </c>
      <c r="BT1210">
        <v>0</v>
      </c>
      <c r="BU1210">
        <v>0</v>
      </c>
      <c r="BV1210">
        <v>0</v>
      </c>
      <c r="BW1210">
        <v>0</v>
      </c>
      <c r="CX1210">
        <f>Y1210*Source!I256</f>
        <v>0.54600000000000004</v>
      </c>
      <c r="CY1210">
        <f>AD1210</f>
        <v>0</v>
      </c>
      <c r="CZ1210">
        <f>AH1210</f>
        <v>0</v>
      </c>
      <c r="DA1210">
        <f>AL1210</f>
        <v>1</v>
      </c>
      <c r="DB1210">
        <v>0</v>
      </c>
    </row>
    <row r="1211" spans="1:106" x14ac:dyDescent="0.2">
      <c r="A1211">
        <f>ROW(Source!A256)</f>
        <v>256</v>
      </c>
      <c r="B1211">
        <v>28925307</v>
      </c>
      <c r="C1211">
        <v>28927598</v>
      </c>
      <c r="D1211">
        <v>28337840</v>
      </c>
      <c r="E1211">
        <v>1</v>
      </c>
      <c r="F1211">
        <v>1</v>
      </c>
      <c r="G1211">
        <v>1</v>
      </c>
      <c r="H1211">
        <v>2</v>
      </c>
      <c r="I1211" t="s">
        <v>465</v>
      </c>
      <c r="J1211" t="s">
        <v>466</v>
      </c>
      <c r="K1211" t="s">
        <v>467</v>
      </c>
      <c r="L1211">
        <v>1368</v>
      </c>
      <c r="N1211">
        <v>1011</v>
      </c>
      <c r="O1211" t="s">
        <v>366</v>
      </c>
      <c r="P1211" t="s">
        <v>366</v>
      </c>
      <c r="Q1211">
        <v>1</v>
      </c>
      <c r="W1211">
        <v>0</v>
      </c>
      <c r="X1211">
        <v>1171957361</v>
      </c>
      <c r="Y1211">
        <v>0.3</v>
      </c>
      <c r="AA1211">
        <v>0</v>
      </c>
      <c r="AB1211">
        <v>86.79</v>
      </c>
      <c r="AC1211">
        <v>10.130000000000001</v>
      </c>
      <c r="AD1211">
        <v>0</v>
      </c>
      <c r="AE1211">
        <v>0</v>
      </c>
      <c r="AF1211">
        <v>86.79</v>
      </c>
      <c r="AG1211">
        <v>10.130000000000001</v>
      </c>
      <c r="AH1211">
        <v>0</v>
      </c>
      <c r="AI1211">
        <v>1</v>
      </c>
      <c r="AJ1211">
        <v>1</v>
      </c>
      <c r="AK1211">
        <v>1</v>
      </c>
      <c r="AL1211">
        <v>1</v>
      </c>
      <c r="AN1211">
        <v>0</v>
      </c>
      <c r="AO1211">
        <v>1</v>
      </c>
      <c r="AP1211">
        <v>0</v>
      </c>
      <c r="AQ1211">
        <v>0</v>
      </c>
      <c r="AR1211">
        <v>0</v>
      </c>
      <c r="AS1211" t="s">
        <v>719</v>
      </c>
      <c r="AT1211">
        <v>0.3</v>
      </c>
      <c r="AU1211" t="s">
        <v>719</v>
      </c>
      <c r="AV1211">
        <v>0</v>
      </c>
      <c r="AW1211">
        <v>2</v>
      </c>
      <c r="AX1211">
        <v>28927601</v>
      </c>
      <c r="AY1211">
        <v>1</v>
      </c>
      <c r="AZ1211">
        <v>0</v>
      </c>
      <c r="BA1211">
        <v>1243</v>
      </c>
      <c r="BB1211">
        <v>0</v>
      </c>
      <c r="BC1211">
        <v>0</v>
      </c>
      <c r="BD1211">
        <v>0</v>
      </c>
      <c r="BE1211">
        <v>0</v>
      </c>
      <c r="BF1211">
        <v>0</v>
      </c>
      <c r="BG1211">
        <v>0</v>
      </c>
      <c r="BH1211">
        <v>0</v>
      </c>
      <c r="BI1211">
        <v>0</v>
      </c>
      <c r="BJ1211">
        <v>0</v>
      </c>
      <c r="BK1211">
        <v>0</v>
      </c>
      <c r="BL1211">
        <v>0</v>
      </c>
      <c r="BM1211">
        <v>0</v>
      </c>
      <c r="BN1211">
        <v>0</v>
      </c>
      <c r="BO1211">
        <v>0</v>
      </c>
      <c r="BP1211">
        <v>0</v>
      </c>
      <c r="BQ1211">
        <v>0</v>
      </c>
      <c r="BR1211">
        <v>0</v>
      </c>
      <c r="BS1211">
        <v>0</v>
      </c>
      <c r="BT1211">
        <v>0</v>
      </c>
      <c r="BU1211">
        <v>0</v>
      </c>
      <c r="BV1211">
        <v>0</v>
      </c>
      <c r="BW1211">
        <v>0</v>
      </c>
      <c r="CX1211">
        <f>Y1211*Source!I256</f>
        <v>0.54600000000000004</v>
      </c>
      <c r="CY1211">
        <f>AB1211</f>
        <v>86.79</v>
      </c>
      <c r="CZ1211">
        <f>AF1211</f>
        <v>86.79</v>
      </c>
      <c r="DA1211">
        <f>AJ1211</f>
        <v>1</v>
      </c>
      <c r="DB1211">
        <v>0</v>
      </c>
    </row>
    <row r="1212" spans="1:106" x14ac:dyDescent="0.2">
      <c r="A1212">
        <f>ROW(Source!A256)</f>
        <v>256</v>
      </c>
      <c r="B1212">
        <v>28925307</v>
      </c>
      <c r="C1212">
        <v>28927598</v>
      </c>
      <c r="D1212">
        <v>28338879</v>
      </c>
      <c r="E1212">
        <v>1</v>
      </c>
      <c r="F1212">
        <v>1</v>
      </c>
      <c r="G1212">
        <v>1</v>
      </c>
      <c r="H1212">
        <v>2</v>
      </c>
      <c r="I1212" t="s">
        <v>672</v>
      </c>
      <c r="J1212" t="s">
        <v>673</v>
      </c>
      <c r="K1212" t="s">
        <v>674</v>
      </c>
      <c r="L1212">
        <v>1368</v>
      </c>
      <c r="N1212">
        <v>1011</v>
      </c>
      <c r="O1212" t="s">
        <v>366</v>
      </c>
      <c r="P1212" t="s">
        <v>366</v>
      </c>
      <c r="Q1212">
        <v>1</v>
      </c>
      <c r="W1212">
        <v>0</v>
      </c>
      <c r="X1212">
        <v>-291786216</v>
      </c>
      <c r="Y1212">
        <v>1.26</v>
      </c>
      <c r="AA1212">
        <v>0</v>
      </c>
      <c r="AB1212">
        <v>2.16</v>
      </c>
      <c r="AC1212">
        <v>0</v>
      </c>
      <c r="AD1212">
        <v>0</v>
      </c>
      <c r="AE1212">
        <v>0</v>
      </c>
      <c r="AF1212">
        <v>2.16</v>
      </c>
      <c r="AG1212">
        <v>0</v>
      </c>
      <c r="AH1212">
        <v>0</v>
      </c>
      <c r="AI1212">
        <v>1</v>
      </c>
      <c r="AJ1212">
        <v>1</v>
      </c>
      <c r="AK1212">
        <v>1</v>
      </c>
      <c r="AL1212">
        <v>1</v>
      </c>
      <c r="AN1212">
        <v>0</v>
      </c>
      <c r="AO1212">
        <v>1</v>
      </c>
      <c r="AP1212">
        <v>0</v>
      </c>
      <c r="AQ1212">
        <v>0</v>
      </c>
      <c r="AR1212">
        <v>0</v>
      </c>
      <c r="AS1212" t="s">
        <v>719</v>
      </c>
      <c r="AT1212">
        <v>1.26</v>
      </c>
      <c r="AU1212" t="s">
        <v>719</v>
      </c>
      <c r="AV1212">
        <v>0</v>
      </c>
      <c r="AW1212">
        <v>2</v>
      </c>
      <c r="AX1212">
        <v>28927602</v>
      </c>
      <c r="AY1212">
        <v>1</v>
      </c>
      <c r="AZ1212">
        <v>0</v>
      </c>
      <c r="BA1212">
        <v>1244</v>
      </c>
      <c r="BB1212">
        <v>0</v>
      </c>
      <c r="BC1212">
        <v>0</v>
      </c>
      <c r="BD1212">
        <v>0</v>
      </c>
      <c r="BE1212">
        <v>0</v>
      </c>
      <c r="BF1212">
        <v>0</v>
      </c>
      <c r="BG1212">
        <v>0</v>
      </c>
      <c r="BH1212">
        <v>0</v>
      </c>
      <c r="BI1212">
        <v>0</v>
      </c>
      <c r="BJ1212">
        <v>0</v>
      </c>
      <c r="BK1212">
        <v>0</v>
      </c>
      <c r="BL1212">
        <v>0</v>
      </c>
      <c r="BM1212">
        <v>0</v>
      </c>
      <c r="BN1212">
        <v>0</v>
      </c>
      <c r="BO1212">
        <v>0</v>
      </c>
      <c r="BP1212">
        <v>0</v>
      </c>
      <c r="BQ1212">
        <v>0</v>
      </c>
      <c r="BR1212">
        <v>0</v>
      </c>
      <c r="BS1212">
        <v>0</v>
      </c>
      <c r="BT1212">
        <v>0</v>
      </c>
      <c r="BU1212">
        <v>0</v>
      </c>
      <c r="BV1212">
        <v>0</v>
      </c>
      <c r="BW1212">
        <v>0</v>
      </c>
      <c r="CX1212">
        <f>Y1212*Source!I256</f>
        <v>2.2932000000000001</v>
      </c>
      <c r="CY1212">
        <f>AB1212</f>
        <v>2.16</v>
      </c>
      <c r="CZ1212">
        <f>AF1212</f>
        <v>2.16</v>
      </c>
      <c r="DA1212">
        <f>AJ1212</f>
        <v>1</v>
      </c>
      <c r="DB1212">
        <v>0</v>
      </c>
    </row>
    <row r="1213" spans="1:106" x14ac:dyDescent="0.2">
      <c r="A1213">
        <f>ROW(Source!A256)</f>
        <v>256</v>
      </c>
      <c r="B1213">
        <v>28925307</v>
      </c>
      <c r="C1213">
        <v>28927598</v>
      </c>
      <c r="D1213">
        <v>28278936</v>
      </c>
      <c r="E1213">
        <v>1</v>
      </c>
      <c r="F1213">
        <v>1</v>
      </c>
      <c r="G1213">
        <v>1</v>
      </c>
      <c r="H1213">
        <v>3</v>
      </c>
      <c r="I1213" t="s">
        <v>675</v>
      </c>
      <c r="J1213" t="s">
        <v>676</v>
      </c>
      <c r="K1213" t="s">
        <v>677</v>
      </c>
      <c r="L1213">
        <v>1348</v>
      </c>
      <c r="N1213">
        <v>1009</v>
      </c>
      <c r="O1213" t="s">
        <v>61</v>
      </c>
      <c r="P1213" t="s">
        <v>61</v>
      </c>
      <c r="Q1213">
        <v>1000</v>
      </c>
      <c r="W1213">
        <v>0</v>
      </c>
      <c r="X1213">
        <v>1197435728</v>
      </c>
      <c r="Y1213">
        <v>4.7300000000000002E-2</v>
      </c>
      <c r="AA1213">
        <v>6468.04</v>
      </c>
      <c r="AB1213">
        <v>0</v>
      </c>
      <c r="AC1213">
        <v>0</v>
      </c>
      <c r="AD1213">
        <v>0</v>
      </c>
      <c r="AE1213">
        <v>6468.04</v>
      </c>
      <c r="AF1213">
        <v>0</v>
      </c>
      <c r="AG1213">
        <v>0</v>
      </c>
      <c r="AH1213">
        <v>0</v>
      </c>
      <c r="AI1213">
        <v>1</v>
      </c>
      <c r="AJ1213">
        <v>1</v>
      </c>
      <c r="AK1213">
        <v>1</v>
      </c>
      <c r="AL1213">
        <v>1</v>
      </c>
      <c r="AN1213">
        <v>0</v>
      </c>
      <c r="AO1213">
        <v>1</v>
      </c>
      <c r="AP1213">
        <v>0</v>
      </c>
      <c r="AQ1213">
        <v>0</v>
      </c>
      <c r="AR1213">
        <v>0</v>
      </c>
      <c r="AS1213" t="s">
        <v>719</v>
      </c>
      <c r="AT1213">
        <v>4.7300000000000002E-2</v>
      </c>
      <c r="AU1213" t="s">
        <v>719</v>
      </c>
      <c r="AV1213">
        <v>0</v>
      </c>
      <c r="AW1213">
        <v>2</v>
      </c>
      <c r="AX1213">
        <v>28927604</v>
      </c>
      <c r="AY1213">
        <v>1</v>
      </c>
      <c r="AZ1213">
        <v>0</v>
      </c>
      <c r="BA1213">
        <v>1246</v>
      </c>
      <c r="BB1213">
        <v>0</v>
      </c>
      <c r="BC1213">
        <v>0</v>
      </c>
      <c r="BD1213">
        <v>0</v>
      </c>
      <c r="BE1213">
        <v>0</v>
      </c>
      <c r="BF1213">
        <v>0</v>
      </c>
      <c r="BG1213">
        <v>0</v>
      </c>
      <c r="BH1213">
        <v>0</v>
      </c>
      <c r="BI1213">
        <v>0</v>
      </c>
      <c r="BJ1213">
        <v>0</v>
      </c>
      <c r="BK1213">
        <v>0</v>
      </c>
      <c r="BL1213">
        <v>0</v>
      </c>
      <c r="BM1213">
        <v>0</v>
      </c>
      <c r="BN1213">
        <v>0</v>
      </c>
      <c r="BO1213">
        <v>0</v>
      </c>
      <c r="BP1213">
        <v>0</v>
      </c>
      <c r="BQ1213">
        <v>0</v>
      </c>
      <c r="BR1213">
        <v>0</v>
      </c>
      <c r="BS1213">
        <v>0</v>
      </c>
      <c r="BT1213">
        <v>0</v>
      </c>
      <c r="BU1213">
        <v>0</v>
      </c>
      <c r="BV1213">
        <v>0</v>
      </c>
      <c r="BW1213">
        <v>0</v>
      </c>
      <c r="CX1213">
        <f>Y1213*Source!I256</f>
        <v>8.608600000000001E-2</v>
      </c>
      <c r="CY1213">
        <f>AA1213</f>
        <v>6468.04</v>
      </c>
      <c r="CZ1213">
        <f>AE1213</f>
        <v>6468.04</v>
      </c>
      <c r="DA1213">
        <f>AI1213</f>
        <v>1</v>
      </c>
      <c r="DB1213">
        <v>0</v>
      </c>
    </row>
    <row r="1214" spans="1:106" x14ac:dyDescent="0.2">
      <c r="A1214">
        <f>ROW(Source!A256)</f>
        <v>256</v>
      </c>
      <c r="B1214">
        <v>28925307</v>
      </c>
      <c r="C1214">
        <v>28927598</v>
      </c>
      <c r="D1214">
        <v>28290443</v>
      </c>
      <c r="E1214">
        <v>1</v>
      </c>
      <c r="F1214">
        <v>1</v>
      </c>
      <c r="G1214">
        <v>1</v>
      </c>
      <c r="H1214">
        <v>3</v>
      </c>
      <c r="I1214" t="s">
        <v>678</v>
      </c>
      <c r="J1214" t="s">
        <v>679</v>
      </c>
      <c r="K1214" t="s">
        <v>680</v>
      </c>
      <c r="L1214">
        <v>1348</v>
      </c>
      <c r="N1214">
        <v>1009</v>
      </c>
      <c r="O1214" t="s">
        <v>61</v>
      </c>
      <c r="P1214" t="s">
        <v>61</v>
      </c>
      <c r="Q1214">
        <v>1000</v>
      </c>
      <c r="W1214">
        <v>0</v>
      </c>
      <c r="X1214">
        <v>1539460308</v>
      </c>
      <c r="Y1214">
        <v>2.4E-2</v>
      </c>
      <c r="AA1214">
        <v>10722.5</v>
      </c>
      <c r="AB1214">
        <v>0</v>
      </c>
      <c r="AC1214">
        <v>0</v>
      </c>
      <c r="AD1214">
        <v>0</v>
      </c>
      <c r="AE1214">
        <v>10722.5</v>
      </c>
      <c r="AF1214">
        <v>0</v>
      </c>
      <c r="AG1214">
        <v>0</v>
      </c>
      <c r="AH1214">
        <v>0</v>
      </c>
      <c r="AI1214">
        <v>1</v>
      </c>
      <c r="AJ1214">
        <v>1</v>
      </c>
      <c r="AK1214">
        <v>1</v>
      </c>
      <c r="AL1214">
        <v>1</v>
      </c>
      <c r="AN1214">
        <v>0</v>
      </c>
      <c r="AO1214">
        <v>1</v>
      </c>
      <c r="AP1214">
        <v>0</v>
      </c>
      <c r="AQ1214">
        <v>0</v>
      </c>
      <c r="AR1214">
        <v>0</v>
      </c>
      <c r="AS1214" t="s">
        <v>719</v>
      </c>
      <c r="AT1214">
        <v>2.4E-2</v>
      </c>
      <c r="AU1214" t="s">
        <v>719</v>
      </c>
      <c r="AV1214">
        <v>0</v>
      </c>
      <c r="AW1214">
        <v>2</v>
      </c>
      <c r="AX1214">
        <v>28927605</v>
      </c>
      <c r="AY1214">
        <v>1</v>
      </c>
      <c r="AZ1214">
        <v>0</v>
      </c>
      <c r="BA1214">
        <v>1247</v>
      </c>
      <c r="BB1214">
        <v>0</v>
      </c>
      <c r="BC1214">
        <v>0</v>
      </c>
      <c r="BD1214">
        <v>0</v>
      </c>
      <c r="BE1214">
        <v>0</v>
      </c>
      <c r="BF1214">
        <v>0</v>
      </c>
      <c r="BG1214">
        <v>0</v>
      </c>
      <c r="BH1214">
        <v>0</v>
      </c>
      <c r="BI1214">
        <v>0</v>
      </c>
      <c r="BJ1214">
        <v>0</v>
      </c>
      <c r="BK1214">
        <v>0</v>
      </c>
      <c r="BL1214">
        <v>0</v>
      </c>
      <c r="BM1214">
        <v>0</v>
      </c>
      <c r="BN1214">
        <v>0</v>
      </c>
      <c r="BO1214">
        <v>0</v>
      </c>
      <c r="BP1214">
        <v>0</v>
      </c>
      <c r="BQ1214">
        <v>0</v>
      </c>
      <c r="BR1214">
        <v>0</v>
      </c>
      <c r="BS1214">
        <v>0</v>
      </c>
      <c r="BT1214">
        <v>0</v>
      </c>
      <c r="BU1214">
        <v>0</v>
      </c>
      <c r="BV1214">
        <v>0</v>
      </c>
      <c r="BW1214">
        <v>0</v>
      </c>
      <c r="CX1214">
        <f>Y1214*Source!I256</f>
        <v>4.3680000000000004E-2</v>
      </c>
      <c r="CY1214">
        <f>AA1214</f>
        <v>10722.5</v>
      </c>
      <c r="CZ1214">
        <f>AE1214</f>
        <v>10722.5</v>
      </c>
      <c r="DA1214">
        <f>AI1214</f>
        <v>1</v>
      </c>
      <c r="DB1214">
        <v>0</v>
      </c>
    </row>
    <row r="1215" spans="1:106" x14ac:dyDescent="0.2">
      <c r="A1215">
        <f>ROW(Source!A257)</f>
        <v>257</v>
      </c>
      <c r="B1215">
        <v>28925308</v>
      </c>
      <c r="C1215">
        <v>28927598</v>
      </c>
      <c r="D1215">
        <v>28424219</v>
      </c>
      <c r="E1215">
        <v>1</v>
      </c>
      <c r="F1215">
        <v>1</v>
      </c>
      <c r="G1215">
        <v>1</v>
      </c>
      <c r="H1215">
        <v>1</v>
      </c>
      <c r="I1215" t="s">
        <v>648</v>
      </c>
      <c r="J1215" t="s">
        <v>719</v>
      </c>
      <c r="K1215" t="s">
        <v>649</v>
      </c>
      <c r="L1215">
        <v>1191</v>
      </c>
      <c r="N1215">
        <v>1013</v>
      </c>
      <c r="O1215" t="s">
        <v>360</v>
      </c>
      <c r="P1215" t="s">
        <v>360</v>
      </c>
      <c r="Q1215">
        <v>1</v>
      </c>
      <c r="W1215">
        <v>0</v>
      </c>
      <c r="X1215">
        <v>-1263083077</v>
      </c>
      <c r="Y1215">
        <v>44</v>
      </c>
      <c r="AA1215">
        <v>0</v>
      </c>
      <c r="AB1215">
        <v>0</v>
      </c>
      <c r="AC1215">
        <v>0</v>
      </c>
      <c r="AD1215">
        <v>143.1</v>
      </c>
      <c r="AE1215">
        <v>0</v>
      </c>
      <c r="AF1215">
        <v>0</v>
      </c>
      <c r="AG1215">
        <v>0</v>
      </c>
      <c r="AH1215">
        <v>7.71</v>
      </c>
      <c r="AI1215">
        <v>1</v>
      </c>
      <c r="AJ1215">
        <v>1</v>
      </c>
      <c r="AK1215">
        <v>1</v>
      </c>
      <c r="AL1215">
        <v>18.559999999999999</v>
      </c>
      <c r="AN1215">
        <v>0</v>
      </c>
      <c r="AO1215">
        <v>1</v>
      </c>
      <c r="AP1215">
        <v>0</v>
      </c>
      <c r="AQ1215">
        <v>0</v>
      </c>
      <c r="AR1215">
        <v>0</v>
      </c>
      <c r="AS1215" t="s">
        <v>719</v>
      </c>
      <c r="AT1215">
        <v>44</v>
      </c>
      <c r="AU1215" t="s">
        <v>719</v>
      </c>
      <c r="AV1215">
        <v>1</v>
      </c>
      <c r="AW1215">
        <v>2</v>
      </c>
      <c r="AX1215">
        <v>28927599</v>
      </c>
      <c r="AY1215">
        <v>1</v>
      </c>
      <c r="AZ1215">
        <v>0</v>
      </c>
      <c r="BA1215">
        <v>1248</v>
      </c>
      <c r="BB1215">
        <v>0</v>
      </c>
      <c r="BC1215">
        <v>0</v>
      </c>
      <c r="BD1215">
        <v>0</v>
      </c>
      <c r="BE1215">
        <v>0</v>
      </c>
      <c r="BF1215">
        <v>0</v>
      </c>
      <c r="BG1215">
        <v>0</v>
      </c>
      <c r="BH1215">
        <v>0</v>
      </c>
      <c r="BI1215">
        <v>0</v>
      </c>
      <c r="BJ1215">
        <v>0</v>
      </c>
      <c r="BK1215">
        <v>0</v>
      </c>
      <c r="BL1215">
        <v>0</v>
      </c>
      <c r="BM1215">
        <v>0</v>
      </c>
      <c r="BN1215">
        <v>0</v>
      </c>
      <c r="BO1215">
        <v>0</v>
      </c>
      <c r="BP1215">
        <v>0</v>
      </c>
      <c r="BQ1215">
        <v>0</v>
      </c>
      <c r="BR1215">
        <v>0</v>
      </c>
      <c r="BS1215">
        <v>0</v>
      </c>
      <c r="BT1215">
        <v>0</v>
      </c>
      <c r="BU1215">
        <v>0</v>
      </c>
      <c r="BV1215">
        <v>0</v>
      </c>
      <c r="BW1215">
        <v>0</v>
      </c>
      <c r="CX1215">
        <f>Y1215*Source!I257</f>
        <v>80.08</v>
      </c>
      <c r="CY1215">
        <f>AD1215</f>
        <v>143.1</v>
      </c>
      <c r="CZ1215">
        <f>AH1215</f>
        <v>7.71</v>
      </c>
      <c r="DA1215">
        <f>AL1215</f>
        <v>18.559999999999999</v>
      </c>
      <c r="DB1215">
        <v>0</v>
      </c>
    </row>
    <row r="1216" spans="1:106" x14ac:dyDescent="0.2">
      <c r="A1216">
        <f>ROW(Source!A257)</f>
        <v>257</v>
      </c>
      <c r="B1216">
        <v>28925308</v>
      </c>
      <c r="C1216">
        <v>28927598</v>
      </c>
      <c r="D1216">
        <v>28419515</v>
      </c>
      <c r="E1216">
        <v>1</v>
      </c>
      <c r="F1216">
        <v>1</v>
      </c>
      <c r="G1216">
        <v>1</v>
      </c>
      <c r="H1216">
        <v>1</v>
      </c>
      <c r="I1216" t="s">
        <v>361</v>
      </c>
      <c r="J1216" t="s">
        <v>719</v>
      </c>
      <c r="K1216" t="s">
        <v>362</v>
      </c>
      <c r="L1216">
        <v>1191</v>
      </c>
      <c r="N1216">
        <v>1013</v>
      </c>
      <c r="O1216" t="s">
        <v>360</v>
      </c>
      <c r="P1216" t="s">
        <v>360</v>
      </c>
      <c r="Q1216">
        <v>1</v>
      </c>
      <c r="W1216">
        <v>0</v>
      </c>
      <c r="X1216">
        <v>-383101862</v>
      </c>
      <c r="Y1216">
        <v>0.3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1</v>
      </c>
      <c r="AJ1216">
        <v>1</v>
      </c>
      <c r="AK1216">
        <v>18.559999999999999</v>
      </c>
      <c r="AL1216">
        <v>1</v>
      </c>
      <c r="AN1216">
        <v>0</v>
      </c>
      <c r="AO1216">
        <v>1</v>
      </c>
      <c r="AP1216">
        <v>0</v>
      </c>
      <c r="AQ1216">
        <v>0</v>
      </c>
      <c r="AR1216">
        <v>0</v>
      </c>
      <c r="AS1216" t="s">
        <v>719</v>
      </c>
      <c r="AT1216">
        <v>0.3</v>
      </c>
      <c r="AU1216" t="s">
        <v>719</v>
      </c>
      <c r="AV1216">
        <v>2</v>
      </c>
      <c r="AW1216">
        <v>2</v>
      </c>
      <c r="AX1216">
        <v>28927600</v>
      </c>
      <c r="AY1216">
        <v>1</v>
      </c>
      <c r="AZ1216">
        <v>0</v>
      </c>
      <c r="BA1216">
        <v>1249</v>
      </c>
      <c r="BB1216">
        <v>0</v>
      </c>
      <c r="BC1216">
        <v>0</v>
      </c>
      <c r="BD1216">
        <v>0</v>
      </c>
      <c r="BE1216">
        <v>0</v>
      </c>
      <c r="BF1216">
        <v>0</v>
      </c>
      <c r="BG1216">
        <v>0</v>
      </c>
      <c r="BH1216">
        <v>0</v>
      </c>
      <c r="BI1216">
        <v>0</v>
      </c>
      <c r="BJ1216">
        <v>0</v>
      </c>
      <c r="BK1216">
        <v>0</v>
      </c>
      <c r="BL1216">
        <v>0</v>
      </c>
      <c r="BM1216">
        <v>0</v>
      </c>
      <c r="BN1216">
        <v>0</v>
      </c>
      <c r="BO1216">
        <v>0</v>
      </c>
      <c r="BP1216">
        <v>0</v>
      </c>
      <c r="BQ1216">
        <v>0</v>
      </c>
      <c r="BR1216">
        <v>0</v>
      </c>
      <c r="BS1216">
        <v>0</v>
      </c>
      <c r="BT1216">
        <v>0</v>
      </c>
      <c r="BU1216">
        <v>0</v>
      </c>
      <c r="BV1216">
        <v>0</v>
      </c>
      <c r="BW1216">
        <v>0</v>
      </c>
      <c r="CX1216">
        <f>Y1216*Source!I257</f>
        <v>0.54600000000000004</v>
      </c>
      <c r="CY1216">
        <f>AD1216</f>
        <v>0</v>
      </c>
      <c r="CZ1216">
        <f>AH1216</f>
        <v>0</v>
      </c>
      <c r="DA1216">
        <f>AL1216</f>
        <v>1</v>
      </c>
      <c r="DB1216">
        <v>0</v>
      </c>
    </row>
    <row r="1217" spans="1:106" x14ac:dyDescent="0.2">
      <c r="A1217">
        <f>ROW(Source!A257)</f>
        <v>257</v>
      </c>
      <c r="B1217">
        <v>28925308</v>
      </c>
      <c r="C1217">
        <v>28927598</v>
      </c>
      <c r="D1217">
        <v>28337840</v>
      </c>
      <c r="E1217">
        <v>1</v>
      </c>
      <c r="F1217">
        <v>1</v>
      </c>
      <c r="G1217">
        <v>1</v>
      </c>
      <c r="H1217">
        <v>2</v>
      </c>
      <c r="I1217" t="s">
        <v>465</v>
      </c>
      <c r="J1217" t="s">
        <v>466</v>
      </c>
      <c r="K1217" t="s">
        <v>467</v>
      </c>
      <c r="L1217">
        <v>1368</v>
      </c>
      <c r="N1217">
        <v>1011</v>
      </c>
      <c r="O1217" t="s">
        <v>366</v>
      </c>
      <c r="P1217" t="s">
        <v>366</v>
      </c>
      <c r="Q1217">
        <v>1</v>
      </c>
      <c r="W1217">
        <v>0</v>
      </c>
      <c r="X1217">
        <v>1171957361</v>
      </c>
      <c r="Y1217">
        <v>0.3</v>
      </c>
      <c r="AA1217">
        <v>0</v>
      </c>
      <c r="AB1217">
        <v>668.28</v>
      </c>
      <c r="AC1217">
        <v>188.01</v>
      </c>
      <c r="AD1217">
        <v>0</v>
      </c>
      <c r="AE1217">
        <v>0</v>
      </c>
      <c r="AF1217">
        <v>86.79</v>
      </c>
      <c r="AG1217">
        <v>10.130000000000001</v>
      </c>
      <c r="AH1217">
        <v>0</v>
      </c>
      <c r="AI1217">
        <v>1</v>
      </c>
      <c r="AJ1217">
        <v>7.7</v>
      </c>
      <c r="AK1217">
        <v>18.559999999999999</v>
      </c>
      <c r="AL1217">
        <v>1</v>
      </c>
      <c r="AN1217">
        <v>0</v>
      </c>
      <c r="AO1217">
        <v>1</v>
      </c>
      <c r="AP1217">
        <v>0</v>
      </c>
      <c r="AQ1217">
        <v>0</v>
      </c>
      <c r="AR1217">
        <v>0</v>
      </c>
      <c r="AS1217" t="s">
        <v>719</v>
      </c>
      <c r="AT1217">
        <v>0.3</v>
      </c>
      <c r="AU1217" t="s">
        <v>719</v>
      </c>
      <c r="AV1217">
        <v>0</v>
      </c>
      <c r="AW1217">
        <v>2</v>
      </c>
      <c r="AX1217">
        <v>28927601</v>
      </c>
      <c r="AY1217">
        <v>1</v>
      </c>
      <c r="AZ1217">
        <v>0</v>
      </c>
      <c r="BA1217">
        <v>1250</v>
      </c>
      <c r="BB1217">
        <v>0</v>
      </c>
      <c r="BC1217">
        <v>0</v>
      </c>
      <c r="BD1217">
        <v>0</v>
      </c>
      <c r="BE1217">
        <v>0</v>
      </c>
      <c r="BF1217">
        <v>0</v>
      </c>
      <c r="BG1217">
        <v>0</v>
      </c>
      <c r="BH1217">
        <v>0</v>
      </c>
      <c r="BI1217">
        <v>0</v>
      </c>
      <c r="BJ1217">
        <v>0</v>
      </c>
      <c r="BK1217">
        <v>0</v>
      </c>
      <c r="BL1217">
        <v>0</v>
      </c>
      <c r="BM1217">
        <v>0</v>
      </c>
      <c r="BN1217">
        <v>0</v>
      </c>
      <c r="BO1217">
        <v>0</v>
      </c>
      <c r="BP1217">
        <v>0</v>
      </c>
      <c r="BQ1217">
        <v>0</v>
      </c>
      <c r="BR1217">
        <v>0</v>
      </c>
      <c r="BS1217">
        <v>0</v>
      </c>
      <c r="BT1217">
        <v>0</v>
      </c>
      <c r="BU1217">
        <v>0</v>
      </c>
      <c r="BV1217">
        <v>0</v>
      </c>
      <c r="BW1217">
        <v>0</v>
      </c>
      <c r="CX1217">
        <f>Y1217*Source!I257</f>
        <v>0.54600000000000004</v>
      </c>
      <c r="CY1217">
        <f>AB1217</f>
        <v>668.28</v>
      </c>
      <c r="CZ1217">
        <f>AF1217</f>
        <v>86.79</v>
      </c>
      <c r="DA1217">
        <f>AJ1217</f>
        <v>7.7</v>
      </c>
      <c r="DB1217">
        <v>0</v>
      </c>
    </row>
    <row r="1218" spans="1:106" x14ac:dyDescent="0.2">
      <c r="A1218">
        <f>ROW(Source!A257)</f>
        <v>257</v>
      </c>
      <c r="B1218">
        <v>28925308</v>
      </c>
      <c r="C1218">
        <v>28927598</v>
      </c>
      <c r="D1218">
        <v>28338879</v>
      </c>
      <c r="E1218">
        <v>1</v>
      </c>
      <c r="F1218">
        <v>1</v>
      </c>
      <c r="G1218">
        <v>1</v>
      </c>
      <c r="H1218">
        <v>2</v>
      </c>
      <c r="I1218" t="s">
        <v>672</v>
      </c>
      <c r="J1218" t="s">
        <v>673</v>
      </c>
      <c r="K1218" t="s">
        <v>674</v>
      </c>
      <c r="L1218">
        <v>1368</v>
      </c>
      <c r="N1218">
        <v>1011</v>
      </c>
      <c r="O1218" t="s">
        <v>366</v>
      </c>
      <c r="P1218" t="s">
        <v>366</v>
      </c>
      <c r="Q1218">
        <v>1</v>
      </c>
      <c r="W1218">
        <v>0</v>
      </c>
      <c r="X1218">
        <v>-291786216</v>
      </c>
      <c r="Y1218">
        <v>1.26</v>
      </c>
      <c r="AA1218">
        <v>0</v>
      </c>
      <c r="AB1218">
        <v>16.63</v>
      </c>
      <c r="AC1218">
        <v>0</v>
      </c>
      <c r="AD1218">
        <v>0</v>
      </c>
      <c r="AE1218">
        <v>0</v>
      </c>
      <c r="AF1218">
        <v>2.16</v>
      </c>
      <c r="AG1218">
        <v>0</v>
      </c>
      <c r="AH1218">
        <v>0</v>
      </c>
      <c r="AI1218">
        <v>1</v>
      </c>
      <c r="AJ1218">
        <v>7.7</v>
      </c>
      <c r="AK1218">
        <v>18.559999999999999</v>
      </c>
      <c r="AL1218">
        <v>1</v>
      </c>
      <c r="AN1218">
        <v>0</v>
      </c>
      <c r="AO1218">
        <v>1</v>
      </c>
      <c r="AP1218">
        <v>0</v>
      </c>
      <c r="AQ1218">
        <v>0</v>
      </c>
      <c r="AR1218">
        <v>0</v>
      </c>
      <c r="AS1218" t="s">
        <v>719</v>
      </c>
      <c r="AT1218">
        <v>1.26</v>
      </c>
      <c r="AU1218" t="s">
        <v>719</v>
      </c>
      <c r="AV1218">
        <v>0</v>
      </c>
      <c r="AW1218">
        <v>2</v>
      </c>
      <c r="AX1218">
        <v>28927602</v>
      </c>
      <c r="AY1218">
        <v>1</v>
      </c>
      <c r="AZ1218">
        <v>0</v>
      </c>
      <c r="BA1218">
        <v>1251</v>
      </c>
      <c r="BB1218">
        <v>0</v>
      </c>
      <c r="BC1218">
        <v>0</v>
      </c>
      <c r="BD1218">
        <v>0</v>
      </c>
      <c r="BE1218">
        <v>0</v>
      </c>
      <c r="BF1218">
        <v>0</v>
      </c>
      <c r="BG1218">
        <v>0</v>
      </c>
      <c r="BH1218">
        <v>0</v>
      </c>
      <c r="BI1218">
        <v>0</v>
      </c>
      <c r="BJ1218">
        <v>0</v>
      </c>
      <c r="BK1218">
        <v>0</v>
      </c>
      <c r="BL1218">
        <v>0</v>
      </c>
      <c r="BM1218">
        <v>0</v>
      </c>
      <c r="BN1218">
        <v>0</v>
      </c>
      <c r="BO1218">
        <v>0</v>
      </c>
      <c r="BP1218">
        <v>0</v>
      </c>
      <c r="BQ1218">
        <v>0</v>
      </c>
      <c r="BR1218">
        <v>0</v>
      </c>
      <c r="BS1218">
        <v>0</v>
      </c>
      <c r="BT1218">
        <v>0</v>
      </c>
      <c r="BU1218">
        <v>0</v>
      </c>
      <c r="BV1218">
        <v>0</v>
      </c>
      <c r="BW1218">
        <v>0</v>
      </c>
      <c r="CX1218">
        <f>Y1218*Source!I257</f>
        <v>2.2932000000000001</v>
      </c>
      <c r="CY1218">
        <f>AB1218</f>
        <v>16.63</v>
      </c>
      <c r="CZ1218">
        <f>AF1218</f>
        <v>2.16</v>
      </c>
      <c r="DA1218">
        <f>AJ1218</f>
        <v>7.7</v>
      </c>
      <c r="DB1218">
        <v>0</v>
      </c>
    </row>
    <row r="1219" spans="1:106" x14ac:dyDescent="0.2">
      <c r="A1219">
        <f>ROW(Source!A257)</f>
        <v>257</v>
      </c>
      <c r="B1219">
        <v>28925308</v>
      </c>
      <c r="C1219">
        <v>28927598</v>
      </c>
      <c r="D1219">
        <v>28278936</v>
      </c>
      <c r="E1219">
        <v>1</v>
      </c>
      <c r="F1219">
        <v>1</v>
      </c>
      <c r="G1219">
        <v>1</v>
      </c>
      <c r="H1219">
        <v>3</v>
      </c>
      <c r="I1219" t="s">
        <v>675</v>
      </c>
      <c r="J1219" t="s">
        <v>676</v>
      </c>
      <c r="K1219" t="s">
        <v>677</v>
      </c>
      <c r="L1219">
        <v>1348</v>
      </c>
      <c r="N1219">
        <v>1009</v>
      </c>
      <c r="O1219" t="s">
        <v>61</v>
      </c>
      <c r="P1219" t="s">
        <v>61</v>
      </c>
      <c r="Q1219">
        <v>1000</v>
      </c>
      <c r="W1219">
        <v>0</v>
      </c>
      <c r="X1219">
        <v>1197435728</v>
      </c>
      <c r="Y1219">
        <v>4.7300000000000002E-2</v>
      </c>
      <c r="AA1219">
        <v>33698.49</v>
      </c>
      <c r="AB1219">
        <v>0</v>
      </c>
      <c r="AC1219">
        <v>0</v>
      </c>
      <c r="AD1219">
        <v>0</v>
      </c>
      <c r="AE1219">
        <v>6468.04</v>
      </c>
      <c r="AF1219">
        <v>0</v>
      </c>
      <c r="AG1219">
        <v>0</v>
      </c>
      <c r="AH1219">
        <v>0</v>
      </c>
      <c r="AI1219">
        <v>5.21</v>
      </c>
      <c r="AJ1219">
        <v>1</v>
      </c>
      <c r="AK1219">
        <v>1</v>
      </c>
      <c r="AL1219">
        <v>1</v>
      </c>
      <c r="AN1219">
        <v>0</v>
      </c>
      <c r="AO1219">
        <v>1</v>
      </c>
      <c r="AP1219">
        <v>0</v>
      </c>
      <c r="AQ1219">
        <v>0</v>
      </c>
      <c r="AR1219">
        <v>0</v>
      </c>
      <c r="AS1219" t="s">
        <v>719</v>
      </c>
      <c r="AT1219">
        <v>4.7300000000000002E-2</v>
      </c>
      <c r="AU1219" t="s">
        <v>719</v>
      </c>
      <c r="AV1219">
        <v>0</v>
      </c>
      <c r="AW1219">
        <v>2</v>
      </c>
      <c r="AX1219">
        <v>28927604</v>
      </c>
      <c r="AY1219">
        <v>1</v>
      </c>
      <c r="AZ1219">
        <v>0</v>
      </c>
      <c r="BA1219">
        <v>1253</v>
      </c>
      <c r="BB1219">
        <v>0</v>
      </c>
      <c r="BC1219">
        <v>0</v>
      </c>
      <c r="BD1219">
        <v>0</v>
      </c>
      <c r="BE1219">
        <v>0</v>
      </c>
      <c r="BF1219">
        <v>0</v>
      </c>
      <c r="BG1219">
        <v>0</v>
      </c>
      <c r="BH1219">
        <v>0</v>
      </c>
      <c r="BI1219">
        <v>0</v>
      </c>
      <c r="BJ1219">
        <v>0</v>
      </c>
      <c r="BK1219">
        <v>0</v>
      </c>
      <c r="BL1219">
        <v>0</v>
      </c>
      <c r="BM1219">
        <v>0</v>
      </c>
      <c r="BN1219">
        <v>0</v>
      </c>
      <c r="BO1219">
        <v>0</v>
      </c>
      <c r="BP1219">
        <v>0</v>
      </c>
      <c r="BQ1219">
        <v>0</v>
      </c>
      <c r="BR1219">
        <v>0</v>
      </c>
      <c r="BS1219">
        <v>0</v>
      </c>
      <c r="BT1219">
        <v>0</v>
      </c>
      <c r="BU1219">
        <v>0</v>
      </c>
      <c r="BV1219">
        <v>0</v>
      </c>
      <c r="BW1219">
        <v>0</v>
      </c>
      <c r="CX1219">
        <f>Y1219*Source!I257</f>
        <v>8.608600000000001E-2</v>
      </c>
      <c r="CY1219">
        <f>AA1219</f>
        <v>33698.49</v>
      </c>
      <c r="CZ1219">
        <f>AE1219</f>
        <v>6468.04</v>
      </c>
      <c r="DA1219">
        <f>AI1219</f>
        <v>5.21</v>
      </c>
      <c r="DB1219">
        <v>0</v>
      </c>
    </row>
    <row r="1220" spans="1:106" x14ac:dyDescent="0.2">
      <c r="A1220">
        <f>ROW(Source!A257)</f>
        <v>257</v>
      </c>
      <c r="B1220">
        <v>28925308</v>
      </c>
      <c r="C1220">
        <v>28927598</v>
      </c>
      <c r="D1220">
        <v>28290443</v>
      </c>
      <c r="E1220">
        <v>1</v>
      </c>
      <c r="F1220">
        <v>1</v>
      </c>
      <c r="G1220">
        <v>1</v>
      </c>
      <c r="H1220">
        <v>3</v>
      </c>
      <c r="I1220" t="s">
        <v>678</v>
      </c>
      <c r="J1220" t="s">
        <v>679</v>
      </c>
      <c r="K1220" t="s">
        <v>680</v>
      </c>
      <c r="L1220">
        <v>1348</v>
      </c>
      <c r="N1220">
        <v>1009</v>
      </c>
      <c r="O1220" t="s">
        <v>61</v>
      </c>
      <c r="P1220" t="s">
        <v>61</v>
      </c>
      <c r="Q1220">
        <v>1000</v>
      </c>
      <c r="W1220">
        <v>0</v>
      </c>
      <c r="X1220">
        <v>1539460308</v>
      </c>
      <c r="Y1220">
        <v>2.4E-2</v>
      </c>
      <c r="AA1220">
        <v>55864.23</v>
      </c>
      <c r="AB1220">
        <v>0</v>
      </c>
      <c r="AC1220">
        <v>0</v>
      </c>
      <c r="AD1220">
        <v>0</v>
      </c>
      <c r="AE1220">
        <v>10722.5</v>
      </c>
      <c r="AF1220">
        <v>0</v>
      </c>
      <c r="AG1220">
        <v>0</v>
      </c>
      <c r="AH1220">
        <v>0</v>
      </c>
      <c r="AI1220">
        <v>5.21</v>
      </c>
      <c r="AJ1220">
        <v>1</v>
      </c>
      <c r="AK1220">
        <v>1</v>
      </c>
      <c r="AL1220">
        <v>1</v>
      </c>
      <c r="AN1220">
        <v>0</v>
      </c>
      <c r="AO1220">
        <v>1</v>
      </c>
      <c r="AP1220">
        <v>0</v>
      </c>
      <c r="AQ1220">
        <v>0</v>
      </c>
      <c r="AR1220">
        <v>0</v>
      </c>
      <c r="AS1220" t="s">
        <v>719</v>
      </c>
      <c r="AT1220">
        <v>2.4E-2</v>
      </c>
      <c r="AU1220" t="s">
        <v>719</v>
      </c>
      <c r="AV1220">
        <v>0</v>
      </c>
      <c r="AW1220">
        <v>2</v>
      </c>
      <c r="AX1220">
        <v>28927605</v>
      </c>
      <c r="AY1220">
        <v>1</v>
      </c>
      <c r="AZ1220">
        <v>0</v>
      </c>
      <c r="BA1220">
        <v>1254</v>
      </c>
      <c r="BB1220">
        <v>0</v>
      </c>
      <c r="BC1220">
        <v>0</v>
      </c>
      <c r="BD1220">
        <v>0</v>
      </c>
      <c r="BE1220">
        <v>0</v>
      </c>
      <c r="BF1220">
        <v>0</v>
      </c>
      <c r="BG1220">
        <v>0</v>
      </c>
      <c r="BH1220">
        <v>0</v>
      </c>
      <c r="BI1220">
        <v>0</v>
      </c>
      <c r="BJ1220">
        <v>0</v>
      </c>
      <c r="BK1220">
        <v>0</v>
      </c>
      <c r="BL1220">
        <v>0</v>
      </c>
      <c r="BM1220">
        <v>0</v>
      </c>
      <c r="BN1220">
        <v>0</v>
      </c>
      <c r="BO1220">
        <v>0</v>
      </c>
      <c r="BP1220">
        <v>0</v>
      </c>
      <c r="BQ1220">
        <v>0</v>
      </c>
      <c r="BR1220">
        <v>0</v>
      </c>
      <c r="BS1220">
        <v>0</v>
      </c>
      <c r="BT1220">
        <v>0</v>
      </c>
      <c r="BU1220">
        <v>0</v>
      </c>
      <c r="BV1220">
        <v>0</v>
      </c>
      <c r="BW1220">
        <v>0</v>
      </c>
      <c r="CX1220">
        <f>Y1220*Source!I257</f>
        <v>4.3680000000000004E-2</v>
      </c>
      <c r="CY1220">
        <f>AA1220</f>
        <v>55864.23</v>
      </c>
      <c r="CZ1220">
        <f>AE1220</f>
        <v>10722.5</v>
      </c>
      <c r="DA1220">
        <f>AI1220</f>
        <v>5.21</v>
      </c>
      <c r="DB1220">
        <v>0</v>
      </c>
    </row>
    <row r="1221" spans="1:106" x14ac:dyDescent="0.2">
      <c r="A1221">
        <f>ROW(Source!A260)</f>
        <v>260</v>
      </c>
      <c r="B1221">
        <v>28925307</v>
      </c>
      <c r="C1221">
        <v>28927608</v>
      </c>
      <c r="D1221">
        <v>28419887</v>
      </c>
      <c r="E1221">
        <v>1</v>
      </c>
      <c r="F1221">
        <v>1</v>
      </c>
      <c r="G1221">
        <v>1</v>
      </c>
      <c r="H1221">
        <v>1</v>
      </c>
      <c r="I1221" t="s">
        <v>463</v>
      </c>
      <c r="J1221" t="s">
        <v>719</v>
      </c>
      <c r="K1221" t="s">
        <v>464</v>
      </c>
      <c r="L1221">
        <v>1191</v>
      </c>
      <c r="N1221">
        <v>1013</v>
      </c>
      <c r="O1221" t="s">
        <v>360</v>
      </c>
      <c r="P1221" t="s">
        <v>360</v>
      </c>
      <c r="Q1221">
        <v>1</v>
      </c>
      <c r="W1221">
        <v>0</v>
      </c>
      <c r="X1221">
        <v>1777410698</v>
      </c>
      <c r="Y1221">
        <v>6.2237999999999998</v>
      </c>
      <c r="AA1221">
        <v>0</v>
      </c>
      <c r="AB1221">
        <v>0</v>
      </c>
      <c r="AC1221">
        <v>0</v>
      </c>
      <c r="AD1221">
        <v>7.61</v>
      </c>
      <c r="AE1221">
        <v>0</v>
      </c>
      <c r="AF1221">
        <v>0</v>
      </c>
      <c r="AG1221">
        <v>0</v>
      </c>
      <c r="AH1221">
        <v>7.61</v>
      </c>
      <c r="AI1221">
        <v>1</v>
      </c>
      <c r="AJ1221">
        <v>1</v>
      </c>
      <c r="AK1221">
        <v>1</v>
      </c>
      <c r="AL1221">
        <v>1</v>
      </c>
      <c r="AN1221">
        <v>0</v>
      </c>
      <c r="AO1221">
        <v>1</v>
      </c>
      <c r="AP1221">
        <v>1</v>
      </c>
      <c r="AQ1221">
        <v>0</v>
      </c>
      <c r="AR1221">
        <v>0</v>
      </c>
      <c r="AS1221" t="s">
        <v>719</v>
      </c>
      <c r="AT1221">
        <v>4.51</v>
      </c>
      <c r="AU1221" t="s">
        <v>141</v>
      </c>
      <c r="AV1221">
        <v>1</v>
      </c>
      <c r="AW1221">
        <v>2</v>
      </c>
      <c r="AX1221">
        <v>28927614</v>
      </c>
      <c r="AY1221">
        <v>1</v>
      </c>
      <c r="AZ1221">
        <v>0</v>
      </c>
      <c r="BA1221">
        <v>1255</v>
      </c>
      <c r="BB1221">
        <v>0</v>
      </c>
      <c r="BC1221">
        <v>0</v>
      </c>
      <c r="BD1221">
        <v>0</v>
      </c>
      <c r="BE1221">
        <v>0</v>
      </c>
      <c r="BF1221">
        <v>0</v>
      </c>
      <c r="BG1221">
        <v>0</v>
      </c>
      <c r="BH1221">
        <v>0</v>
      </c>
      <c r="BI1221">
        <v>0</v>
      </c>
      <c r="BJ1221">
        <v>0</v>
      </c>
      <c r="BK1221">
        <v>0</v>
      </c>
      <c r="BL1221">
        <v>0</v>
      </c>
      <c r="BM1221">
        <v>0</v>
      </c>
      <c r="BN1221">
        <v>0</v>
      </c>
      <c r="BO1221">
        <v>0</v>
      </c>
      <c r="BP1221">
        <v>0</v>
      </c>
      <c r="BQ1221">
        <v>0</v>
      </c>
      <c r="BR1221">
        <v>0</v>
      </c>
      <c r="BS1221">
        <v>0</v>
      </c>
      <c r="BT1221">
        <v>0</v>
      </c>
      <c r="BU1221">
        <v>0</v>
      </c>
      <c r="BV1221">
        <v>0</v>
      </c>
      <c r="BW1221">
        <v>0</v>
      </c>
      <c r="CX1221">
        <f>Y1221*Source!I260</f>
        <v>9.3356999999999992</v>
      </c>
      <c r="CY1221">
        <f>AD1221</f>
        <v>7.61</v>
      </c>
      <c r="CZ1221">
        <f>AH1221</f>
        <v>7.61</v>
      </c>
      <c r="DA1221">
        <f>AL1221</f>
        <v>1</v>
      </c>
      <c r="DB1221">
        <v>0</v>
      </c>
    </row>
    <row r="1222" spans="1:106" x14ac:dyDescent="0.2">
      <c r="A1222">
        <f>ROW(Source!A260)</f>
        <v>260</v>
      </c>
      <c r="B1222">
        <v>28925307</v>
      </c>
      <c r="C1222">
        <v>28927608</v>
      </c>
      <c r="D1222">
        <v>28419515</v>
      </c>
      <c r="E1222">
        <v>1</v>
      </c>
      <c r="F1222">
        <v>1</v>
      </c>
      <c r="G1222">
        <v>1</v>
      </c>
      <c r="H1222">
        <v>1</v>
      </c>
      <c r="I1222" t="s">
        <v>361</v>
      </c>
      <c r="J1222" t="s">
        <v>719</v>
      </c>
      <c r="K1222" t="s">
        <v>362</v>
      </c>
      <c r="L1222">
        <v>1191</v>
      </c>
      <c r="N1222">
        <v>1013</v>
      </c>
      <c r="O1222" t="s">
        <v>360</v>
      </c>
      <c r="P1222" t="s">
        <v>360</v>
      </c>
      <c r="Q1222">
        <v>1</v>
      </c>
      <c r="W1222">
        <v>0</v>
      </c>
      <c r="X1222">
        <v>-383101862</v>
      </c>
      <c r="Y1222">
        <v>0.09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0</v>
      </c>
      <c r="AI1222">
        <v>1</v>
      </c>
      <c r="AJ1222">
        <v>1</v>
      </c>
      <c r="AK1222">
        <v>1</v>
      </c>
      <c r="AL1222">
        <v>1</v>
      </c>
      <c r="AN1222">
        <v>0</v>
      </c>
      <c r="AO1222">
        <v>1</v>
      </c>
      <c r="AP1222">
        <v>0</v>
      </c>
      <c r="AQ1222">
        <v>0</v>
      </c>
      <c r="AR1222">
        <v>0</v>
      </c>
      <c r="AS1222" t="s">
        <v>719</v>
      </c>
      <c r="AT1222">
        <v>0.09</v>
      </c>
      <c r="AU1222" t="s">
        <v>719</v>
      </c>
      <c r="AV1222">
        <v>2</v>
      </c>
      <c r="AW1222">
        <v>2</v>
      </c>
      <c r="AX1222">
        <v>28927615</v>
      </c>
      <c r="AY1222">
        <v>1</v>
      </c>
      <c r="AZ1222">
        <v>2048</v>
      </c>
      <c r="BA1222">
        <v>1256</v>
      </c>
      <c r="BB1222">
        <v>0</v>
      </c>
      <c r="BC1222">
        <v>0</v>
      </c>
      <c r="BD1222">
        <v>0</v>
      </c>
      <c r="BE1222">
        <v>0</v>
      </c>
      <c r="BF1222">
        <v>0</v>
      </c>
      <c r="BG1222">
        <v>0</v>
      </c>
      <c r="BH1222">
        <v>0</v>
      </c>
      <c r="BI1222">
        <v>0</v>
      </c>
      <c r="BJ1222">
        <v>0</v>
      </c>
      <c r="BK1222">
        <v>0</v>
      </c>
      <c r="BL1222">
        <v>0</v>
      </c>
      <c r="BM1222">
        <v>0</v>
      </c>
      <c r="BN1222">
        <v>0</v>
      </c>
      <c r="BO1222">
        <v>0</v>
      </c>
      <c r="BP1222">
        <v>0</v>
      </c>
      <c r="BQ1222">
        <v>0</v>
      </c>
      <c r="BR1222">
        <v>0</v>
      </c>
      <c r="BS1222">
        <v>0</v>
      </c>
      <c r="BT1222">
        <v>0</v>
      </c>
      <c r="BU1222">
        <v>0</v>
      </c>
      <c r="BV1222">
        <v>0</v>
      </c>
      <c r="BW1222">
        <v>0</v>
      </c>
      <c r="CX1222">
        <f>Y1222*Source!I260</f>
        <v>0.13500000000000001</v>
      </c>
      <c r="CY1222">
        <f>AD1222</f>
        <v>0</v>
      </c>
      <c r="CZ1222">
        <f>AH1222</f>
        <v>0</v>
      </c>
      <c r="DA1222">
        <f>AL1222</f>
        <v>1</v>
      </c>
      <c r="DB1222">
        <v>0</v>
      </c>
    </row>
    <row r="1223" spans="1:106" x14ac:dyDescent="0.2">
      <c r="A1223">
        <f>ROW(Source!A260)</f>
        <v>260</v>
      </c>
      <c r="B1223">
        <v>28925307</v>
      </c>
      <c r="C1223">
        <v>28927608</v>
      </c>
      <c r="D1223">
        <v>28336884</v>
      </c>
      <c r="E1223">
        <v>1</v>
      </c>
      <c r="F1223">
        <v>1</v>
      </c>
      <c r="G1223">
        <v>1</v>
      </c>
      <c r="H1223">
        <v>2</v>
      </c>
      <c r="I1223" t="s">
        <v>375</v>
      </c>
      <c r="J1223" t="s">
        <v>376</v>
      </c>
      <c r="K1223" t="s">
        <v>377</v>
      </c>
      <c r="L1223">
        <v>1368</v>
      </c>
      <c r="N1223">
        <v>1011</v>
      </c>
      <c r="O1223" t="s">
        <v>366</v>
      </c>
      <c r="P1223" t="s">
        <v>366</v>
      </c>
      <c r="Q1223">
        <v>1</v>
      </c>
      <c r="W1223">
        <v>0</v>
      </c>
      <c r="X1223">
        <v>-1700234874</v>
      </c>
      <c r="Y1223">
        <v>4.4999999999999998E-2</v>
      </c>
      <c r="AA1223">
        <v>0</v>
      </c>
      <c r="AB1223">
        <v>93.73</v>
      </c>
      <c r="AC1223">
        <v>8.82</v>
      </c>
      <c r="AD1223">
        <v>0</v>
      </c>
      <c r="AE1223">
        <v>0</v>
      </c>
      <c r="AF1223">
        <v>93.73</v>
      </c>
      <c r="AG1223">
        <v>8.82</v>
      </c>
      <c r="AH1223">
        <v>0</v>
      </c>
      <c r="AI1223">
        <v>1</v>
      </c>
      <c r="AJ1223">
        <v>1</v>
      </c>
      <c r="AK1223">
        <v>1</v>
      </c>
      <c r="AL1223">
        <v>1</v>
      </c>
      <c r="AN1223">
        <v>0</v>
      </c>
      <c r="AO1223">
        <v>1</v>
      </c>
      <c r="AP1223">
        <v>1</v>
      </c>
      <c r="AQ1223">
        <v>0</v>
      </c>
      <c r="AR1223">
        <v>0</v>
      </c>
      <c r="AS1223" t="s">
        <v>719</v>
      </c>
      <c r="AT1223">
        <v>0.03</v>
      </c>
      <c r="AU1223" t="s">
        <v>140</v>
      </c>
      <c r="AV1223">
        <v>0</v>
      </c>
      <c r="AW1223">
        <v>2</v>
      </c>
      <c r="AX1223">
        <v>28927616</v>
      </c>
      <c r="AY1223">
        <v>1</v>
      </c>
      <c r="AZ1223">
        <v>0</v>
      </c>
      <c r="BA1223">
        <v>1257</v>
      </c>
      <c r="BB1223">
        <v>0</v>
      </c>
      <c r="BC1223">
        <v>0</v>
      </c>
      <c r="BD1223">
        <v>0</v>
      </c>
      <c r="BE1223">
        <v>0</v>
      </c>
      <c r="BF1223">
        <v>0</v>
      </c>
      <c r="BG1223">
        <v>0</v>
      </c>
      <c r="BH1223">
        <v>0</v>
      </c>
      <c r="BI1223">
        <v>0</v>
      </c>
      <c r="BJ1223">
        <v>0</v>
      </c>
      <c r="BK1223">
        <v>0</v>
      </c>
      <c r="BL1223">
        <v>0</v>
      </c>
      <c r="BM1223">
        <v>0</v>
      </c>
      <c r="BN1223">
        <v>0</v>
      </c>
      <c r="BO1223">
        <v>0</v>
      </c>
      <c r="BP1223">
        <v>0</v>
      </c>
      <c r="BQ1223">
        <v>0</v>
      </c>
      <c r="BR1223">
        <v>0</v>
      </c>
      <c r="BS1223">
        <v>0</v>
      </c>
      <c r="BT1223">
        <v>0</v>
      </c>
      <c r="BU1223">
        <v>0</v>
      </c>
      <c r="BV1223">
        <v>0</v>
      </c>
      <c r="BW1223">
        <v>0</v>
      </c>
      <c r="CX1223">
        <f>Y1223*Source!I260</f>
        <v>6.7500000000000004E-2</v>
      </c>
      <c r="CY1223">
        <f>AB1223</f>
        <v>93.73</v>
      </c>
      <c r="CZ1223">
        <f>AF1223</f>
        <v>93.73</v>
      </c>
      <c r="DA1223">
        <f>AJ1223</f>
        <v>1</v>
      </c>
      <c r="DB1223">
        <v>0</v>
      </c>
    </row>
    <row r="1224" spans="1:106" x14ac:dyDescent="0.2">
      <c r="A1224">
        <f>ROW(Source!A260)</f>
        <v>260</v>
      </c>
      <c r="B1224">
        <v>28925307</v>
      </c>
      <c r="C1224">
        <v>28927608</v>
      </c>
      <c r="D1224">
        <v>28337842</v>
      </c>
      <c r="E1224">
        <v>1</v>
      </c>
      <c r="F1224">
        <v>1</v>
      </c>
      <c r="G1224">
        <v>1</v>
      </c>
      <c r="H1224">
        <v>2</v>
      </c>
      <c r="I1224" t="s">
        <v>384</v>
      </c>
      <c r="J1224" t="s">
        <v>385</v>
      </c>
      <c r="K1224" t="s">
        <v>386</v>
      </c>
      <c r="L1224">
        <v>1368</v>
      </c>
      <c r="N1224">
        <v>1011</v>
      </c>
      <c r="O1224" t="s">
        <v>366</v>
      </c>
      <c r="P1224" t="s">
        <v>366</v>
      </c>
      <c r="Q1224">
        <v>1</v>
      </c>
      <c r="W1224">
        <v>0</v>
      </c>
      <c r="X1224">
        <v>1820267133</v>
      </c>
      <c r="Y1224">
        <v>0.09</v>
      </c>
      <c r="AA1224">
        <v>0</v>
      </c>
      <c r="AB1224">
        <v>102.48</v>
      </c>
      <c r="AC1224">
        <v>11.84</v>
      </c>
      <c r="AD1224">
        <v>0</v>
      </c>
      <c r="AE1224">
        <v>0</v>
      </c>
      <c r="AF1224">
        <v>102.48</v>
      </c>
      <c r="AG1224">
        <v>11.84</v>
      </c>
      <c r="AH1224">
        <v>0</v>
      </c>
      <c r="AI1224">
        <v>1</v>
      </c>
      <c r="AJ1224">
        <v>1</v>
      </c>
      <c r="AK1224">
        <v>1</v>
      </c>
      <c r="AL1224">
        <v>1</v>
      </c>
      <c r="AN1224">
        <v>0</v>
      </c>
      <c r="AO1224">
        <v>1</v>
      </c>
      <c r="AP1224">
        <v>1</v>
      </c>
      <c r="AQ1224">
        <v>0</v>
      </c>
      <c r="AR1224">
        <v>0</v>
      </c>
      <c r="AS1224" t="s">
        <v>719</v>
      </c>
      <c r="AT1224">
        <v>0.06</v>
      </c>
      <c r="AU1224" t="s">
        <v>140</v>
      </c>
      <c r="AV1224">
        <v>0</v>
      </c>
      <c r="AW1224">
        <v>2</v>
      </c>
      <c r="AX1224">
        <v>28927617</v>
      </c>
      <c r="AY1224">
        <v>1</v>
      </c>
      <c r="AZ1224">
        <v>0</v>
      </c>
      <c r="BA1224">
        <v>1258</v>
      </c>
      <c r="BB1224">
        <v>0</v>
      </c>
      <c r="BC1224">
        <v>0</v>
      </c>
      <c r="BD1224">
        <v>0</v>
      </c>
      <c r="BE1224">
        <v>0</v>
      </c>
      <c r="BF1224">
        <v>0</v>
      </c>
      <c r="BG1224">
        <v>0</v>
      </c>
      <c r="BH1224">
        <v>0</v>
      </c>
      <c r="BI1224">
        <v>0</v>
      </c>
      <c r="BJ1224">
        <v>0</v>
      </c>
      <c r="BK1224">
        <v>0</v>
      </c>
      <c r="BL1224">
        <v>0</v>
      </c>
      <c r="BM1224">
        <v>0</v>
      </c>
      <c r="BN1224">
        <v>0</v>
      </c>
      <c r="BO1224">
        <v>0</v>
      </c>
      <c r="BP1224">
        <v>0</v>
      </c>
      <c r="BQ1224">
        <v>0</v>
      </c>
      <c r="BR1224">
        <v>0</v>
      </c>
      <c r="BS1224">
        <v>0</v>
      </c>
      <c r="BT1224">
        <v>0</v>
      </c>
      <c r="BU1224">
        <v>0</v>
      </c>
      <c r="BV1224">
        <v>0</v>
      </c>
      <c r="BW1224">
        <v>0</v>
      </c>
      <c r="CX1224">
        <f>Y1224*Source!I260</f>
        <v>0.13500000000000001</v>
      </c>
      <c r="CY1224">
        <f>AB1224</f>
        <v>102.48</v>
      </c>
      <c r="CZ1224">
        <f>AF1224</f>
        <v>102.48</v>
      </c>
      <c r="DA1224">
        <f>AJ1224</f>
        <v>1</v>
      </c>
      <c r="DB1224">
        <v>0</v>
      </c>
    </row>
    <row r="1225" spans="1:106" x14ac:dyDescent="0.2">
      <c r="A1225">
        <f>ROW(Source!A260)</f>
        <v>260</v>
      </c>
      <c r="B1225">
        <v>28925307</v>
      </c>
      <c r="C1225">
        <v>28927608</v>
      </c>
      <c r="D1225">
        <v>28251024</v>
      </c>
      <c r="E1225">
        <v>1</v>
      </c>
      <c r="F1225">
        <v>1</v>
      </c>
      <c r="G1225">
        <v>1</v>
      </c>
      <c r="H1225">
        <v>3</v>
      </c>
      <c r="I1225" t="s">
        <v>471</v>
      </c>
      <c r="J1225" t="s">
        <v>472</v>
      </c>
      <c r="K1225" t="s">
        <v>473</v>
      </c>
      <c r="L1225">
        <v>1348</v>
      </c>
      <c r="N1225">
        <v>1009</v>
      </c>
      <c r="O1225" t="s">
        <v>61</v>
      </c>
      <c r="P1225" t="s">
        <v>61</v>
      </c>
      <c r="Q1225">
        <v>1000</v>
      </c>
      <c r="W1225">
        <v>0</v>
      </c>
      <c r="X1225">
        <v>1336634466</v>
      </c>
      <c r="Y1225">
        <v>0.104</v>
      </c>
      <c r="AA1225">
        <v>10813.53</v>
      </c>
      <c r="AB1225">
        <v>0</v>
      </c>
      <c r="AC1225">
        <v>0</v>
      </c>
      <c r="AD1225">
        <v>0</v>
      </c>
      <c r="AE1225">
        <v>10813.53</v>
      </c>
      <c r="AF1225">
        <v>0</v>
      </c>
      <c r="AG1225">
        <v>0</v>
      </c>
      <c r="AH1225">
        <v>0</v>
      </c>
      <c r="AI1225">
        <v>1</v>
      </c>
      <c r="AJ1225">
        <v>1</v>
      </c>
      <c r="AK1225">
        <v>1</v>
      </c>
      <c r="AL1225">
        <v>1</v>
      </c>
      <c r="AN1225">
        <v>0</v>
      </c>
      <c r="AO1225">
        <v>1</v>
      </c>
      <c r="AP1225">
        <v>0</v>
      </c>
      <c r="AQ1225">
        <v>0</v>
      </c>
      <c r="AR1225">
        <v>0</v>
      </c>
      <c r="AS1225" t="s">
        <v>719</v>
      </c>
      <c r="AT1225">
        <v>0.104</v>
      </c>
      <c r="AU1225" t="s">
        <v>719</v>
      </c>
      <c r="AV1225">
        <v>0</v>
      </c>
      <c r="AW1225">
        <v>2</v>
      </c>
      <c r="AX1225">
        <v>28927618</v>
      </c>
      <c r="AY1225">
        <v>1</v>
      </c>
      <c r="AZ1225">
        <v>0</v>
      </c>
      <c r="BA1225">
        <v>1259</v>
      </c>
      <c r="BB1225">
        <v>0</v>
      </c>
      <c r="BC1225">
        <v>0</v>
      </c>
      <c r="BD1225">
        <v>0</v>
      </c>
      <c r="BE1225">
        <v>0</v>
      </c>
      <c r="BF1225">
        <v>0</v>
      </c>
      <c r="BG1225">
        <v>0</v>
      </c>
      <c r="BH1225">
        <v>0</v>
      </c>
      <c r="BI1225">
        <v>0</v>
      </c>
      <c r="BJ1225">
        <v>0</v>
      </c>
      <c r="BK1225">
        <v>0</v>
      </c>
      <c r="BL1225">
        <v>0</v>
      </c>
      <c r="BM1225">
        <v>0</v>
      </c>
      <c r="BN1225">
        <v>0</v>
      </c>
      <c r="BO1225">
        <v>0</v>
      </c>
      <c r="BP1225">
        <v>0</v>
      </c>
      <c r="BQ1225">
        <v>0</v>
      </c>
      <c r="BR1225">
        <v>0</v>
      </c>
      <c r="BS1225">
        <v>0</v>
      </c>
      <c r="BT1225">
        <v>0</v>
      </c>
      <c r="BU1225">
        <v>0</v>
      </c>
      <c r="BV1225">
        <v>0</v>
      </c>
      <c r="BW1225">
        <v>0</v>
      </c>
      <c r="CX1225">
        <f>Y1225*Source!I260</f>
        <v>0.156</v>
      </c>
      <c r="CY1225">
        <f>AA1225</f>
        <v>10813.53</v>
      </c>
      <c r="CZ1225">
        <f>AE1225</f>
        <v>10813.53</v>
      </c>
      <c r="DA1225">
        <f>AI1225</f>
        <v>1</v>
      </c>
      <c r="DB1225">
        <v>0</v>
      </c>
    </row>
    <row r="1226" spans="1:106" x14ac:dyDescent="0.2">
      <c r="A1226">
        <f>ROW(Source!A261)</f>
        <v>261</v>
      </c>
      <c r="B1226">
        <v>28925308</v>
      </c>
      <c r="C1226">
        <v>28927608</v>
      </c>
      <c r="D1226">
        <v>28419887</v>
      </c>
      <c r="E1226">
        <v>1</v>
      </c>
      <c r="F1226">
        <v>1</v>
      </c>
      <c r="G1226">
        <v>1</v>
      </c>
      <c r="H1226">
        <v>1</v>
      </c>
      <c r="I1226" t="s">
        <v>463</v>
      </c>
      <c r="J1226" t="s">
        <v>719</v>
      </c>
      <c r="K1226" t="s">
        <v>464</v>
      </c>
      <c r="L1226">
        <v>1191</v>
      </c>
      <c r="N1226">
        <v>1013</v>
      </c>
      <c r="O1226" t="s">
        <v>360</v>
      </c>
      <c r="P1226" t="s">
        <v>360</v>
      </c>
      <c r="Q1226">
        <v>1</v>
      </c>
      <c r="W1226">
        <v>0</v>
      </c>
      <c r="X1226">
        <v>1777410698</v>
      </c>
      <c r="Y1226">
        <v>6.2237999999999998</v>
      </c>
      <c r="AA1226">
        <v>0</v>
      </c>
      <c r="AB1226">
        <v>0</v>
      </c>
      <c r="AC1226">
        <v>0</v>
      </c>
      <c r="AD1226">
        <v>141.24</v>
      </c>
      <c r="AE1226">
        <v>0</v>
      </c>
      <c r="AF1226">
        <v>0</v>
      </c>
      <c r="AG1226">
        <v>0</v>
      </c>
      <c r="AH1226">
        <v>7.61</v>
      </c>
      <c r="AI1226">
        <v>1</v>
      </c>
      <c r="AJ1226">
        <v>1</v>
      </c>
      <c r="AK1226">
        <v>1</v>
      </c>
      <c r="AL1226">
        <v>18.559999999999999</v>
      </c>
      <c r="AN1226">
        <v>0</v>
      </c>
      <c r="AO1226">
        <v>1</v>
      </c>
      <c r="AP1226">
        <v>1</v>
      </c>
      <c r="AQ1226">
        <v>0</v>
      </c>
      <c r="AR1226">
        <v>0</v>
      </c>
      <c r="AS1226" t="s">
        <v>719</v>
      </c>
      <c r="AT1226">
        <v>4.51</v>
      </c>
      <c r="AU1226" t="s">
        <v>141</v>
      </c>
      <c r="AV1226">
        <v>1</v>
      </c>
      <c r="AW1226">
        <v>2</v>
      </c>
      <c r="AX1226">
        <v>28927614</v>
      </c>
      <c r="AY1226">
        <v>1</v>
      </c>
      <c r="AZ1226">
        <v>0</v>
      </c>
      <c r="BA1226">
        <v>1260</v>
      </c>
      <c r="BB1226">
        <v>0</v>
      </c>
      <c r="BC1226">
        <v>0</v>
      </c>
      <c r="BD1226">
        <v>0</v>
      </c>
      <c r="BE1226">
        <v>0</v>
      </c>
      <c r="BF1226">
        <v>0</v>
      </c>
      <c r="BG1226">
        <v>0</v>
      </c>
      <c r="BH1226">
        <v>0</v>
      </c>
      <c r="BI1226">
        <v>0</v>
      </c>
      <c r="BJ1226">
        <v>0</v>
      </c>
      <c r="BK1226">
        <v>0</v>
      </c>
      <c r="BL1226">
        <v>0</v>
      </c>
      <c r="BM1226">
        <v>0</v>
      </c>
      <c r="BN1226">
        <v>0</v>
      </c>
      <c r="BO1226">
        <v>0</v>
      </c>
      <c r="BP1226">
        <v>0</v>
      </c>
      <c r="BQ1226">
        <v>0</v>
      </c>
      <c r="BR1226">
        <v>0</v>
      </c>
      <c r="BS1226">
        <v>0</v>
      </c>
      <c r="BT1226">
        <v>0</v>
      </c>
      <c r="BU1226">
        <v>0</v>
      </c>
      <c r="BV1226">
        <v>0</v>
      </c>
      <c r="BW1226">
        <v>0</v>
      </c>
      <c r="CX1226">
        <f>Y1226*Source!I261</f>
        <v>9.3356999999999992</v>
      </c>
      <c r="CY1226">
        <f>AD1226</f>
        <v>141.24</v>
      </c>
      <c r="CZ1226">
        <f>AH1226</f>
        <v>7.61</v>
      </c>
      <c r="DA1226">
        <f>AL1226</f>
        <v>18.559999999999999</v>
      </c>
      <c r="DB1226">
        <v>0</v>
      </c>
    </row>
    <row r="1227" spans="1:106" x14ac:dyDescent="0.2">
      <c r="A1227">
        <f>ROW(Source!A261)</f>
        <v>261</v>
      </c>
      <c r="B1227">
        <v>28925308</v>
      </c>
      <c r="C1227">
        <v>28927608</v>
      </c>
      <c r="D1227">
        <v>28419515</v>
      </c>
      <c r="E1227">
        <v>1</v>
      </c>
      <c r="F1227">
        <v>1</v>
      </c>
      <c r="G1227">
        <v>1</v>
      </c>
      <c r="H1227">
        <v>1</v>
      </c>
      <c r="I1227" t="s">
        <v>361</v>
      </c>
      <c r="J1227" t="s">
        <v>719</v>
      </c>
      <c r="K1227" t="s">
        <v>362</v>
      </c>
      <c r="L1227">
        <v>1191</v>
      </c>
      <c r="N1227">
        <v>1013</v>
      </c>
      <c r="O1227" t="s">
        <v>360</v>
      </c>
      <c r="P1227" t="s">
        <v>360</v>
      </c>
      <c r="Q1227">
        <v>1</v>
      </c>
      <c r="W1227">
        <v>0</v>
      </c>
      <c r="X1227">
        <v>-383101862</v>
      </c>
      <c r="Y1227">
        <v>0.09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1</v>
      </c>
      <c r="AJ1227">
        <v>1</v>
      </c>
      <c r="AK1227">
        <v>18.559999999999999</v>
      </c>
      <c r="AL1227">
        <v>1</v>
      </c>
      <c r="AN1227">
        <v>0</v>
      </c>
      <c r="AO1227">
        <v>1</v>
      </c>
      <c r="AP1227">
        <v>0</v>
      </c>
      <c r="AQ1227">
        <v>0</v>
      </c>
      <c r="AR1227">
        <v>0</v>
      </c>
      <c r="AS1227" t="s">
        <v>719</v>
      </c>
      <c r="AT1227">
        <v>0.09</v>
      </c>
      <c r="AU1227" t="s">
        <v>719</v>
      </c>
      <c r="AV1227">
        <v>2</v>
      </c>
      <c r="AW1227">
        <v>2</v>
      </c>
      <c r="AX1227">
        <v>28927615</v>
      </c>
      <c r="AY1227">
        <v>1</v>
      </c>
      <c r="AZ1227">
        <v>2048</v>
      </c>
      <c r="BA1227">
        <v>1261</v>
      </c>
      <c r="BB1227">
        <v>0</v>
      </c>
      <c r="BC1227">
        <v>0</v>
      </c>
      <c r="BD1227">
        <v>0</v>
      </c>
      <c r="BE1227">
        <v>0</v>
      </c>
      <c r="BF1227">
        <v>0</v>
      </c>
      <c r="BG1227">
        <v>0</v>
      </c>
      <c r="BH1227">
        <v>0</v>
      </c>
      <c r="BI1227">
        <v>0</v>
      </c>
      <c r="BJ1227">
        <v>0</v>
      </c>
      <c r="BK1227">
        <v>0</v>
      </c>
      <c r="BL1227">
        <v>0</v>
      </c>
      <c r="BM1227">
        <v>0</v>
      </c>
      <c r="BN1227">
        <v>0</v>
      </c>
      <c r="BO1227">
        <v>0</v>
      </c>
      <c r="BP1227">
        <v>0</v>
      </c>
      <c r="BQ1227">
        <v>0</v>
      </c>
      <c r="BR1227">
        <v>0</v>
      </c>
      <c r="BS1227">
        <v>0</v>
      </c>
      <c r="BT1227">
        <v>0</v>
      </c>
      <c r="BU1227">
        <v>0</v>
      </c>
      <c r="BV1227">
        <v>0</v>
      </c>
      <c r="BW1227">
        <v>0</v>
      </c>
      <c r="CX1227">
        <f>Y1227*Source!I261</f>
        <v>0.13500000000000001</v>
      </c>
      <c r="CY1227">
        <f>AD1227</f>
        <v>0</v>
      </c>
      <c r="CZ1227">
        <f>AH1227</f>
        <v>0</v>
      </c>
      <c r="DA1227">
        <f>AL1227</f>
        <v>1</v>
      </c>
      <c r="DB1227">
        <v>0</v>
      </c>
    </row>
    <row r="1228" spans="1:106" x14ac:dyDescent="0.2">
      <c r="A1228">
        <f>ROW(Source!A261)</f>
        <v>261</v>
      </c>
      <c r="B1228">
        <v>28925308</v>
      </c>
      <c r="C1228">
        <v>28927608</v>
      </c>
      <c r="D1228">
        <v>28336884</v>
      </c>
      <c r="E1228">
        <v>1</v>
      </c>
      <c r="F1228">
        <v>1</v>
      </c>
      <c r="G1228">
        <v>1</v>
      </c>
      <c r="H1228">
        <v>2</v>
      </c>
      <c r="I1228" t="s">
        <v>375</v>
      </c>
      <c r="J1228" t="s">
        <v>376</v>
      </c>
      <c r="K1228" t="s">
        <v>377</v>
      </c>
      <c r="L1228">
        <v>1368</v>
      </c>
      <c r="N1228">
        <v>1011</v>
      </c>
      <c r="O1228" t="s">
        <v>366</v>
      </c>
      <c r="P1228" t="s">
        <v>366</v>
      </c>
      <c r="Q1228">
        <v>1</v>
      </c>
      <c r="W1228">
        <v>0</v>
      </c>
      <c r="X1228">
        <v>-1700234874</v>
      </c>
      <c r="Y1228">
        <v>4.4999999999999998E-2</v>
      </c>
      <c r="AA1228">
        <v>0</v>
      </c>
      <c r="AB1228">
        <v>721.72</v>
      </c>
      <c r="AC1228">
        <v>163.69999999999999</v>
      </c>
      <c r="AD1228">
        <v>0</v>
      </c>
      <c r="AE1228">
        <v>0</v>
      </c>
      <c r="AF1228">
        <v>93.73</v>
      </c>
      <c r="AG1228">
        <v>8.82</v>
      </c>
      <c r="AH1228">
        <v>0</v>
      </c>
      <c r="AI1228">
        <v>1</v>
      </c>
      <c r="AJ1228">
        <v>7.7</v>
      </c>
      <c r="AK1228">
        <v>18.559999999999999</v>
      </c>
      <c r="AL1228">
        <v>1</v>
      </c>
      <c r="AN1228">
        <v>0</v>
      </c>
      <c r="AO1228">
        <v>1</v>
      </c>
      <c r="AP1228">
        <v>1</v>
      </c>
      <c r="AQ1228">
        <v>0</v>
      </c>
      <c r="AR1228">
        <v>0</v>
      </c>
      <c r="AS1228" t="s">
        <v>719</v>
      </c>
      <c r="AT1228">
        <v>0.03</v>
      </c>
      <c r="AU1228" t="s">
        <v>140</v>
      </c>
      <c r="AV1228">
        <v>0</v>
      </c>
      <c r="AW1228">
        <v>2</v>
      </c>
      <c r="AX1228">
        <v>28927616</v>
      </c>
      <c r="AY1228">
        <v>1</v>
      </c>
      <c r="AZ1228">
        <v>0</v>
      </c>
      <c r="BA1228">
        <v>1262</v>
      </c>
      <c r="BB1228">
        <v>0</v>
      </c>
      <c r="BC1228">
        <v>0</v>
      </c>
      <c r="BD1228">
        <v>0</v>
      </c>
      <c r="BE1228">
        <v>0</v>
      </c>
      <c r="BF1228">
        <v>0</v>
      </c>
      <c r="BG1228">
        <v>0</v>
      </c>
      <c r="BH1228">
        <v>0</v>
      </c>
      <c r="BI1228">
        <v>0</v>
      </c>
      <c r="BJ1228">
        <v>0</v>
      </c>
      <c r="BK1228">
        <v>0</v>
      </c>
      <c r="BL1228">
        <v>0</v>
      </c>
      <c r="BM1228">
        <v>0</v>
      </c>
      <c r="BN1228">
        <v>0</v>
      </c>
      <c r="BO1228">
        <v>0</v>
      </c>
      <c r="BP1228">
        <v>0</v>
      </c>
      <c r="BQ1228">
        <v>0</v>
      </c>
      <c r="BR1228">
        <v>0</v>
      </c>
      <c r="BS1228">
        <v>0</v>
      </c>
      <c r="BT1228">
        <v>0</v>
      </c>
      <c r="BU1228">
        <v>0</v>
      </c>
      <c r="BV1228">
        <v>0</v>
      </c>
      <c r="BW1228">
        <v>0</v>
      </c>
      <c r="CX1228">
        <f>Y1228*Source!I261</f>
        <v>6.7500000000000004E-2</v>
      </c>
      <c r="CY1228">
        <f>AB1228</f>
        <v>721.72</v>
      </c>
      <c r="CZ1228">
        <f>AF1228</f>
        <v>93.73</v>
      </c>
      <c r="DA1228">
        <f>AJ1228</f>
        <v>7.7</v>
      </c>
      <c r="DB1228">
        <v>0</v>
      </c>
    </row>
    <row r="1229" spans="1:106" x14ac:dyDescent="0.2">
      <c r="A1229">
        <f>ROW(Source!A261)</f>
        <v>261</v>
      </c>
      <c r="B1229">
        <v>28925308</v>
      </c>
      <c r="C1229">
        <v>28927608</v>
      </c>
      <c r="D1229">
        <v>28337842</v>
      </c>
      <c r="E1229">
        <v>1</v>
      </c>
      <c r="F1229">
        <v>1</v>
      </c>
      <c r="G1229">
        <v>1</v>
      </c>
      <c r="H1229">
        <v>2</v>
      </c>
      <c r="I1229" t="s">
        <v>384</v>
      </c>
      <c r="J1229" t="s">
        <v>385</v>
      </c>
      <c r="K1229" t="s">
        <v>386</v>
      </c>
      <c r="L1229">
        <v>1368</v>
      </c>
      <c r="N1229">
        <v>1011</v>
      </c>
      <c r="O1229" t="s">
        <v>366</v>
      </c>
      <c r="P1229" t="s">
        <v>366</v>
      </c>
      <c r="Q1229">
        <v>1</v>
      </c>
      <c r="W1229">
        <v>0</v>
      </c>
      <c r="X1229">
        <v>1820267133</v>
      </c>
      <c r="Y1229">
        <v>0.09</v>
      </c>
      <c r="AA1229">
        <v>0</v>
      </c>
      <c r="AB1229">
        <v>789.1</v>
      </c>
      <c r="AC1229">
        <v>219.75</v>
      </c>
      <c r="AD1229">
        <v>0</v>
      </c>
      <c r="AE1229">
        <v>0</v>
      </c>
      <c r="AF1229">
        <v>102.48</v>
      </c>
      <c r="AG1229">
        <v>11.84</v>
      </c>
      <c r="AH1229">
        <v>0</v>
      </c>
      <c r="AI1229">
        <v>1</v>
      </c>
      <c r="AJ1229">
        <v>7.7</v>
      </c>
      <c r="AK1229">
        <v>18.559999999999999</v>
      </c>
      <c r="AL1229">
        <v>1</v>
      </c>
      <c r="AN1229">
        <v>0</v>
      </c>
      <c r="AO1229">
        <v>1</v>
      </c>
      <c r="AP1229">
        <v>1</v>
      </c>
      <c r="AQ1229">
        <v>0</v>
      </c>
      <c r="AR1229">
        <v>0</v>
      </c>
      <c r="AS1229" t="s">
        <v>719</v>
      </c>
      <c r="AT1229">
        <v>0.06</v>
      </c>
      <c r="AU1229" t="s">
        <v>140</v>
      </c>
      <c r="AV1229">
        <v>0</v>
      </c>
      <c r="AW1229">
        <v>2</v>
      </c>
      <c r="AX1229">
        <v>28927617</v>
      </c>
      <c r="AY1229">
        <v>1</v>
      </c>
      <c r="AZ1229">
        <v>0</v>
      </c>
      <c r="BA1229">
        <v>1263</v>
      </c>
      <c r="BB1229">
        <v>0</v>
      </c>
      <c r="BC1229">
        <v>0</v>
      </c>
      <c r="BD1229">
        <v>0</v>
      </c>
      <c r="BE1229">
        <v>0</v>
      </c>
      <c r="BF1229">
        <v>0</v>
      </c>
      <c r="BG1229">
        <v>0</v>
      </c>
      <c r="BH1229">
        <v>0</v>
      </c>
      <c r="BI1229">
        <v>0</v>
      </c>
      <c r="BJ1229">
        <v>0</v>
      </c>
      <c r="BK1229">
        <v>0</v>
      </c>
      <c r="BL1229">
        <v>0</v>
      </c>
      <c r="BM1229">
        <v>0</v>
      </c>
      <c r="BN1229">
        <v>0</v>
      </c>
      <c r="BO1229">
        <v>0</v>
      </c>
      <c r="BP1229">
        <v>0</v>
      </c>
      <c r="BQ1229">
        <v>0</v>
      </c>
      <c r="BR1229">
        <v>0</v>
      </c>
      <c r="BS1229">
        <v>0</v>
      </c>
      <c r="BT1229">
        <v>0</v>
      </c>
      <c r="BU1229">
        <v>0</v>
      </c>
      <c r="BV1229">
        <v>0</v>
      </c>
      <c r="BW1229">
        <v>0</v>
      </c>
      <c r="CX1229">
        <f>Y1229*Source!I261</f>
        <v>0.13500000000000001</v>
      </c>
      <c r="CY1229">
        <f>AB1229</f>
        <v>789.1</v>
      </c>
      <c r="CZ1229">
        <f>AF1229</f>
        <v>102.48</v>
      </c>
      <c r="DA1229">
        <f>AJ1229</f>
        <v>7.7</v>
      </c>
      <c r="DB1229">
        <v>0</v>
      </c>
    </row>
    <row r="1230" spans="1:106" x14ac:dyDescent="0.2">
      <c r="A1230">
        <f>ROW(Source!A261)</f>
        <v>261</v>
      </c>
      <c r="B1230">
        <v>28925308</v>
      </c>
      <c r="C1230">
        <v>28927608</v>
      </c>
      <c r="D1230">
        <v>28251024</v>
      </c>
      <c r="E1230">
        <v>1</v>
      </c>
      <c r="F1230">
        <v>1</v>
      </c>
      <c r="G1230">
        <v>1</v>
      </c>
      <c r="H1230">
        <v>3</v>
      </c>
      <c r="I1230" t="s">
        <v>471</v>
      </c>
      <c r="J1230" t="s">
        <v>472</v>
      </c>
      <c r="K1230" t="s">
        <v>473</v>
      </c>
      <c r="L1230">
        <v>1348</v>
      </c>
      <c r="N1230">
        <v>1009</v>
      </c>
      <c r="O1230" t="s">
        <v>61</v>
      </c>
      <c r="P1230" t="s">
        <v>61</v>
      </c>
      <c r="Q1230">
        <v>1000</v>
      </c>
      <c r="W1230">
        <v>0</v>
      </c>
      <c r="X1230">
        <v>1336634466</v>
      </c>
      <c r="Y1230">
        <v>0.104</v>
      </c>
      <c r="AA1230">
        <v>56338.49</v>
      </c>
      <c r="AB1230">
        <v>0</v>
      </c>
      <c r="AC1230">
        <v>0</v>
      </c>
      <c r="AD1230">
        <v>0</v>
      </c>
      <c r="AE1230">
        <v>10813.53</v>
      </c>
      <c r="AF1230">
        <v>0</v>
      </c>
      <c r="AG1230">
        <v>0</v>
      </c>
      <c r="AH1230">
        <v>0</v>
      </c>
      <c r="AI1230">
        <v>5.21</v>
      </c>
      <c r="AJ1230">
        <v>1</v>
      </c>
      <c r="AK1230">
        <v>1</v>
      </c>
      <c r="AL1230">
        <v>1</v>
      </c>
      <c r="AN1230">
        <v>0</v>
      </c>
      <c r="AO1230">
        <v>1</v>
      </c>
      <c r="AP1230">
        <v>0</v>
      </c>
      <c r="AQ1230">
        <v>0</v>
      </c>
      <c r="AR1230">
        <v>0</v>
      </c>
      <c r="AS1230" t="s">
        <v>719</v>
      </c>
      <c r="AT1230">
        <v>0.104</v>
      </c>
      <c r="AU1230" t="s">
        <v>719</v>
      </c>
      <c r="AV1230">
        <v>0</v>
      </c>
      <c r="AW1230">
        <v>2</v>
      </c>
      <c r="AX1230">
        <v>28927618</v>
      </c>
      <c r="AY1230">
        <v>1</v>
      </c>
      <c r="AZ1230">
        <v>0</v>
      </c>
      <c r="BA1230">
        <v>1264</v>
      </c>
      <c r="BB1230">
        <v>0</v>
      </c>
      <c r="BC1230">
        <v>0</v>
      </c>
      <c r="BD1230">
        <v>0</v>
      </c>
      <c r="BE1230">
        <v>0</v>
      </c>
      <c r="BF1230">
        <v>0</v>
      </c>
      <c r="BG1230">
        <v>0</v>
      </c>
      <c r="BH1230">
        <v>0</v>
      </c>
      <c r="BI1230">
        <v>0</v>
      </c>
      <c r="BJ1230">
        <v>0</v>
      </c>
      <c r="BK1230">
        <v>0</v>
      </c>
      <c r="BL1230">
        <v>0</v>
      </c>
      <c r="BM1230">
        <v>0</v>
      </c>
      <c r="BN1230">
        <v>0</v>
      </c>
      <c r="BO1230">
        <v>0</v>
      </c>
      <c r="BP1230">
        <v>0</v>
      </c>
      <c r="BQ1230">
        <v>0</v>
      </c>
      <c r="BR1230">
        <v>0</v>
      </c>
      <c r="BS1230">
        <v>0</v>
      </c>
      <c r="BT1230">
        <v>0</v>
      </c>
      <c r="BU1230">
        <v>0</v>
      </c>
      <c r="BV1230">
        <v>0</v>
      </c>
      <c r="BW1230">
        <v>0</v>
      </c>
      <c r="CX1230">
        <f>Y1230*Source!I261</f>
        <v>0.156</v>
      </c>
      <c r="CY1230">
        <f>AA1230</f>
        <v>56338.49</v>
      </c>
      <c r="CZ1230">
        <f>AE1230</f>
        <v>10813.53</v>
      </c>
      <c r="DA1230">
        <f>AI1230</f>
        <v>5.21</v>
      </c>
      <c r="DB1230">
        <v>0</v>
      </c>
    </row>
    <row r="1231" spans="1:106" x14ac:dyDescent="0.2">
      <c r="A1231">
        <f>ROW(Source!A262)</f>
        <v>262</v>
      </c>
      <c r="B1231">
        <v>28925307</v>
      </c>
      <c r="C1231">
        <v>28927619</v>
      </c>
      <c r="D1231">
        <v>28419887</v>
      </c>
      <c r="E1231">
        <v>1</v>
      </c>
      <c r="F1231">
        <v>1</v>
      </c>
      <c r="G1231">
        <v>1</v>
      </c>
      <c r="H1231">
        <v>1</v>
      </c>
      <c r="I1231" t="s">
        <v>463</v>
      </c>
      <c r="J1231" t="s">
        <v>719</v>
      </c>
      <c r="K1231" t="s">
        <v>464</v>
      </c>
      <c r="L1231">
        <v>1191</v>
      </c>
      <c r="N1231">
        <v>1013</v>
      </c>
      <c r="O1231" t="s">
        <v>360</v>
      </c>
      <c r="P1231" t="s">
        <v>360</v>
      </c>
      <c r="Q1231">
        <v>1</v>
      </c>
      <c r="W1231">
        <v>0</v>
      </c>
      <c r="X1231">
        <v>1777410698</v>
      </c>
      <c r="Y1231">
        <v>26.261400000000002</v>
      </c>
      <c r="AA1231">
        <v>0</v>
      </c>
      <c r="AB1231">
        <v>0</v>
      </c>
      <c r="AC1231">
        <v>0</v>
      </c>
      <c r="AD1231">
        <v>7.61</v>
      </c>
      <c r="AE1231">
        <v>0</v>
      </c>
      <c r="AF1231">
        <v>0</v>
      </c>
      <c r="AG1231">
        <v>0</v>
      </c>
      <c r="AH1231">
        <v>7.61</v>
      </c>
      <c r="AI1231">
        <v>1</v>
      </c>
      <c r="AJ1231">
        <v>1</v>
      </c>
      <c r="AK1231">
        <v>1</v>
      </c>
      <c r="AL1231">
        <v>1</v>
      </c>
      <c r="AN1231">
        <v>0</v>
      </c>
      <c r="AO1231">
        <v>1</v>
      </c>
      <c r="AP1231">
        <v>1</v>
      </c>
      <c r="AQ1231">
        <v>0</v>
      </c>
      <c r="AR1231">
        <v>0</v>
      </c>
      <c r="AS1231" t="s">
        <v>719</v>
      </c>
      <c r="AT1231">
        <v>19.03</v>
      </c>
      <c r="AU1231" t="s">
        <v>141</v>
      </c>
      <c r="AV1231">
        <v>1</v>
      </c>
      <c r="AW1231">
        <v>2</v>
      </c>
      <c r="AX1231">
        <v>28927625</v>
      </c>
      <c r="AY1231">
        <v>1</v>
      </c>
      <c r="AZ1231">
        <v>0</v>
      </c>
      <c r="BA1231">
        <v>1265</v>
      </c>
      <c r="BB1231">
        <v>0</v>
      </c>
      <c r="BC1231">
        <v>0</v>
      </c>
      <c r="BD1231">
        <v>0</v>
      </c>
      <c r="BE1231">
        <v>0</v>
      </c>
      <c r="BF1231">
        <v>0</v>
      </c>
      <c r="BG1231">
        <v>0</v>
      </c>
      <c r="BH1231">
        <v>0</v>
      </c>
      <c r="BI1231">
        <v>0</v>
      </c>
      <c r="BJ1231">
        <v>0</v>
      </c>
      <c r="BK1231">
        <v>0</v>
      </c>
      <c r="BL1231">
        <v>0</v>
      </c>
      <c r="BM1231">
        <v>0</v>
      </c>
      <c r="BN1231">
        <v>0</v>
      </c>
      <c r="BO1231">
        <v>0</v>
      </c>
      <c r="BP1231">
        <v>0</v>
      </c>
      <c r="BQ1231">
        <v>0</v>
      </c>
      <c r="BR1231">
        <v>0</v>
      </c>
      <c r="BS1231">
        <v>0</v>
      </c>
      <c r="BT1231">
        <v>0</v>
      </c>
      <c r="BU1231">
        <v>0</v>
      </c>
      <c r="BV1231">
        <v>0</v>
      </c>
      <c r="BW1231">
        <v>0</v>
      </c>
      <c r="CX1231">
        <f>Y1231*Source!I262</f>
        <v>11.817630000000001</v>
      </c>
      <c r="CY1231">
        <f>AD1231</f>
        <v>7.61</v>
      </c>
      <c r="CZ1231">
        <f>AH1231</f>
        <v>7.61</v>
      </c>
      <c r="DA1231">
        <f>AL1231</f>
        <v>1</v>
      </c>
      <c r="DB1231">
        <v>0</v>
      </c>
    </row>
    <row r="1232" spans="1:106" x14ac:dyDescent="0.2">
      <c r="A1232">
        <f>ROW(Source!A262)</f>
        <v>262</v>
      </c>
      <c r="B1232">
        <v>28925307</v>
      </c>
      <c r="C1232">
        <v>28927619</v>
      </c>
      <c r="D1232">
        <v>28419515</v>
      </c>
      <c r="E1232">
        <v>1</v>
      </c>
      <c r="F1232">
        <v>1</v>
      </c>
      <c r="G1232">
        <v>1</v>
      </c>
      <c r="H1232">
        <v>1</v>
      </c>
      <c r="I1232" t="s">
        <v>361</v>
      </c>
      <c r="J1232" t="s">
        <v>719</v>
      </c>
      <c r="K1232" t="s">
        <v>362</v>
      </c>
      <c r="L1232">
        <v>1191</v>
      </c>
      <c r="N1232">
        <v>1013</v>
      </c>
      <c r="O1232" t="s">
        <v>360</v>
      </c>
      <c r="P1232" t="s">
        <v>360</v>
      </c>
      <c r="Q1232">
        <v>1</v>
      </c>
      <c r="W1232">
        <v>0</v>
      </c>
      <c r="X1232">
        <v>-383101862</v>
      </c>
      <c r="Y1232">
        <v>0.09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1</v>
      </c>
      <c r="AJ1232">
        <v>1</v>
      </c>
      <c r="AK1232">
        <v>1</v>
      </c>
      <c r="AL1232">
        <v>1</v>
      </c>
      <c r="AN1232">
        <v>0</v>
      </c>
      <c r="AO1232">
        <v>1</v>
      </c>
      <c r="AP1232">
        <v>0</v>
      </c>
      <c r="AQ1232">
        <v>0</v>
      </c>
      <c r="AR1232">
        <v>0</v>
      </c>
      <c r="AS1232" t="s">
        <v>719</v>
      </c>
      <c r="AT1232">
        <v>0.09</v>
      </c>
      <c r="AU1232" t="s">
        <v>719</v>
      </c>
      <c r="AV1232">
        <v>2</v>
      </c>
      <c r="AW1232">
        <v>2</v>
      </c>
      <c r="AX1232">
        <v>28927626</v>
      </c>
      <c r="AY1232">
        <v>1</v>
      </c>
      <c r="AZ1232">
        <v>2048</v>
      </c>
      <c r="BA1232">
        <v>1266</v>
      </c>
      <c r="BB1232">
        <v>0</v>
      </c>
      <c r="BC1232">
        <v>0</v>
      </c>
      <c r="BD1232">
        <v>0</v>
      </c>
      <c r="BE1232">
        <v>0</v>
      </c>
      <c r="BF1232">
        <v>0</v>
      </c>
      <c r="BG1232">
        <v>0</v>
      </c>
      <c r="BH1232">
        <v>0</v>
      </c>
      <c r="BI1232">
        <v>0</v>
      </c>
      <c r="BJ1232">
        <v>0</v>
      </c>
      <c r="BK1232">
        <v>0</v>
      </c>
      <c r="BL1232">
        <v>0</v>
      </c>
      <c r="BM1232">
        <v>0</v>
      </c>
      <c r="BN1232">
        <v>0</v>
      </c>
      <c r="BO1232">
        <v>0</v>
      </c>
      <c r="BP1232">
        <v>0</v>
      </c>
      <c r="BQ1232">
        <v>0</v>
      </c>
      <c r="BR1232">
        <v>0</v>
      </c>
      <c r="BS1232">
        <v>0</v>
      </c>
      <c r="BT1232">
        <v>0</v>
      </c>
      <c r="BU1232">
        <v>0</v>
      </c>
      <c r="BV1232">
        <v>0</v>
      </c>
      <c r="BW1232">
        <v>0</v>
      </c>
      <c r="CX1232">
        <f>Y1232*Source!I262</f>
        <v>4.0500000000000001E-2</v>
      </c>
      <c r="CY1232">
        <f>AD1232</f>
        <v>0</v>
      </c>
      <c r="CZ1232">
        <f>AH1232</f>
        <v>0</v>
      </c>
      <c r="DA1232">
        <f>AL1232</f>
        <v>1</v>
      </c>
      <c r="DB1232">
        <v>0</v>
      </c>
    </row>
    <row r="1233" spans="1:106" x14ac:dyDescent="0.2">
      <c r="A1233">
        <f>ROW(Source!A262)</f>
        <v>262</v>
      </c>
      <c r="B1233">
        <v>28925307</v>
      </c>
      <c r="C1233">
        <v>28927619</v>
      </c>
      <c r="D1233">
        <v>28336884</v>
      </c>
      <c r="E1233">
        <v>1</v>
      </c>
      <c r="F1233">
        <v>1</v>
      </c>
      <c r="G1233">
        <v>1</v>
      </c>
      <c r="H1233">
        <v>2</v>
      </c>
      <c r="I1233" t="s">
        <v>375</v>
      </c>
      <c r="J1233" t="s">
        <v>376</v>
      </c>
      <c r="K1233" t="s">
        <v>377</v>
      </c>
      <c r="L1233">
        <v>1368</v>
      </c>
      <c r="N1233">
        <v>1011</v>
      </c>
      <c r="O1233" t="s">
        <v>366</v>
      </c>
      <c r="P1233" t="s">
        <v>366</v>
      </c>
      <c r="Q1233">
        <v>1</v>
      </c>
      <c r="W1233">
        <v>0</v>
      </c>
      <c r="X1233">
        <v>-1700234874</v>
      </c>
      <c r="Y1233">
        <v>4.4999999999999998E-2</v>
      </c>
      <c r="AA1233">
        <v>0</v>
      </c>
      <c r="AB1233">
        <v>93.73</v>
      </c>
      <c r="AC1233">
        <v>8.82</v>
      </c>
      <c r="AD1233">
        <v>0</v>
      </c>
      <c r="AE1233">
        <v>0</v>
      </c>
      <c r="AF1233">
        <v>93.73</v>
      </c>
      <c r="AG1233">
        <v>8.82</v>
      </c>
      <c r="AH1233">
        <v>0</v>
      </c>
      <c r="AI1233">
        <v>1</v>
      </c>
      <c r="AJ1233">
        <v>1</v>
      </c>
      <c r="AK1233">
        <v>1</v>
      </c>
      <c r="AL1233">
        <v>1</v>
      </c>
      <c r="AN1233">
        <v>0</v>
      </c>
      <c r="AO1233">
        <v>1</v>
      </c>
      <c r="AP1233">
        <v>1</v>
      </c>
      <c r="AQ1233">
        <v>0</v>
      </c>
      <c r="AR1233">
        <v>0</v>
      </c>
      <c r="AS1233" t="s">
        <v>719</v>
      </c>
      <c r="AT1233">
        <v>0.03</v>
      </c>
      <c r="AU1233" t="s">
        <v>140</v>
      </c>
      <c r="AV1233">
        <v>0</v>
      </c>
      <c r="AW1233">
        <v>2</v>
      </c>
      <c r="AX1233">
        <v>28927627</v>
      </c>
      <c r="AY1233">
        <v>1</v>
      </c>
      <c r="AZ1233">
        <v>0</v>
      </c>
      <c r="BA1233">
        <v>1267</v>
      </c>
      <c r="BB1233">
        <v>0</v>
      </c>
      <c r="BC1233">
        <v>0</v>
      </c>
      <c r="BD1233">
        <v>0</v>
      </c>
      <c r="BE1233">
        <v>0</v>
      </c>
      <c r="BF1233">
        <v>0</v>
      </c>
      <c r="BG1233">
        <v>0</v>
      </c>
      <c r="BH1233">
        <v>0</v>
      </c>
      <c r="BI1233">
        <v>0</v>
      </c>
      <c r="BJ1233">
        <v>0</v>
      </c>
      <c r="BK1233">
        <v>0</v>
      </c>
      <c r="BL1233">
        <v>0</v>
      </c>
      <c r="BM1233">
        <v>0</v>
      </c>
      <c r="BN1233">
        <v>0</v>
      </c>
      <c r="BO1233">
        <v>0</v>
      </c>
      <c r="BP1233">
        <v>0</v>
      </c>
      <c r="BQ1233">
        <v>0</v>
      </c>
      <c r="BR1233">
        <v>0</v>
      </c>
      <c r="BS1233">
        <v>0</v>
      </c>
      <c r="BT1233">
        <v>0</v>
      </c>
      <c r="BU1233">
        <v>0</v>
      </c>
      <c r="BV1233">
        <v>0</v>
      </c>
      <c r="BW1233">
        <v>0</v>
      </c>
      <c r="CX1233">
        <f>Y1233*Source!I262</f>
        <v>2.0250000000000001E-2</v>
      </c>
      <c r="CY1233">
        <f>AB1233</f>
        <v>93.73</v>
      </c>
      <c r="CZ1233">
        <f>AF1233</f>
        <v>93.73</v>
      </c>
      <c r="DA1233">
        <f>AJ1233</f>
        <v>1</v>
      </c>
      <c r="DB1233">
        <v>0</v>
      </c>
    </row>
    <row r="1234" spans="1:106" x14ac:dyDescent="0.2">
      <c r="A1234">
        <f>ROW(Source!A262)</f>
        <v>262</v>
      </c>
      <c r="B1234">
        <v>28925307</v>
      </c>
      <c r="C1234">
        <v>28927619</v>
      </c>
      <c r="D1234">
        <v>28337842</v>
      </c>
      <c r="E1234">
        <v>1</v>
      </c>
      <c r="F1234">
        <v>1</v>
      </c>
      <c r="G1234">
        <v>1</v>
      </c>
      <c r="H1234">
        <v>2</v>
      </c>
      <c r="I1234" t="s">
        <v>384</v>
      </c>
      <c r="J1234" t="s">
        <v>385</v>
      </c>
      <c r="K1234" t="s">
        <v>386</v>
      </c>
      <c r="L1234">
        <v>1368</v>
      </c>
      <c r="N1234">
        <v>1011</v>
      </c>
      <c r="O1234" t="s">
        <v>366</v>
      </c>
      <c r="P1234" t="s">
        <v>366</v>
      </c>
      <c r="Q1234">
        <v>1</v>
      </c>
      <c r="W1234">
        <v>0</v>
      </c>
      <c r="X1234">
        <v>1820267133</v>
      </c>
      <c r="Y1234">
        <v>0.09</v>
      </c>
      <c r="AA1234">
        <v>0</v>
      </c>
      <c r="AB1234">
        <v>102.48</v>
      </c>
      <c r="AC1234">
        <v>11.84</v>
      </c>
      <c r="AD1234">
        <v>0</v>
      </c>
      <c r="AE1234">
        <v>0</v>
      </c>
      <c r="AF1234">
        <v>102.48</v>
      </c>
      <c r="AG1234">
        <v>11.84</v>
      </c>
      <c r="AH1234">
        <v>0</v>
      </c>
      <c r="AI1234">
        <v>1</v>
      </c>
      <c r="AJ1234">
        <v>1</v>
      </c>
      <c r="AK1234">
        <v>1</v>
      </c>
      <c r="AL1234">
        <v>1</v>
      </c>
      <c r="AN1234">
        <v>0</v>
      </c>
      <c r="AO1234">
        <v>1</v>
      </c>
      <c r="AP1234">
        <v>1</v>
      </c>
      <c r="AQ1234">
        <v>0</v>
      </c>
      <c r="AR1234">
        <v>0</v>
      </c>
      <c r="AS1234" t="s">
        <v>719</v>
      </c>
      <c r="AT1234">
        <v>0.06</v>
      </c>
      <c r="AU1234" t="s">
        <v>140</v>
      </c>
      <c r="AV1234">
        <v>0</v>
      </c>
      <c r="AW1234">
        <v>2</v>
      </c>
      <c r="AX1234">
        <v>28927628</v>
      </c>
      <c r="AY1234">
        <v>1</v>
      </c>
      <c r="AZ1234">
        <v>0</v>
      </c>
      <c r="BA1234">
        <v>1268</v>
      </c>
      <c r="BB1234">
        <v>0</v>
      </c>
      <c r="BC1234">
        <v>0</v>
      </c>
      <c r="BD1234">
        <v>0</v>
      </c>
      <c r="BE1234">
        <v>0</v>
      </c>
      <c r="BF1234">
        <v>0</v>
      </c>
      <c r="BG1234">
        <v>0</v>
      </c>
      <c r="BH1234">
        <v>0</v>
      </c>
      <c r="BI1234">
        <v>0</v>
      </c>
      <c r="BJ1234">
        <v>0</v>
      </c>
      <c r="BK1234">
        <v>0</v>
      </c>
      <c r="BL1234">
        <v>0</v>
      </c>
      <c r="BM1234">
        <v>0</v>
      </c>
      <c r="BN1234">
        <v>0</v>
      </c>
      <c r="BO1234">
        <v>0</v>
      </c>
      <c r="BP1234">
        <v>0</v>
      </c>
      <c r="BQ1234">
        <v>0</v>
      </c>
      <c r="BR1234">
        <v>0</v>
      </c>
      <c r="BS1234">
        <v>0</v>
      </c>
      <c r="BT1234">
        <v>0</v>
      </c>
      <c r="BU1234">
        <v>0</v>
      </c>
      <c r="BV1234">
        <v>0</v>
      </c>
      <c r="BW1234">
        <v>0</v>
      </c>
      <c r="CX1234">
        <f>Y1234*Source!I262</f>
        <v>4.0500000000000001E-2</v>
      </c>
      <c r="CY1234">
        <f>AB1234</f>
        <v>102.48</v>
      </c>
      <c r="CZ1234">
        <f>AF1234</f>
        <v>102.48</v>
      </c>
      <c r="DA1234">
        <f>AJ1234</f>
        <v>1</v>
      </c>
      <c r="DB1234">
        <v>0</v>
      </c>
    </row>
    <row r="1235" spans="1:106" x14ac:dyDescent="0.2">
      <c r="A1235">
        <f>ROW(Source!A262)</f>
        <v>262</v>
      </c>
      <c r="B1235">
        <v>28925307</v>
      </c>
      <c r="C1235">
        <v>28927619</v>
      </c>
      <c r="D1235">
        <v>28250986</v>
      </c>
      <c r="E1235">
        <v>1</v>
      </c>
      <c r="F1235">
        <v>1</v>
      </c>
      <c r="G1235">
        <v>1</v>
      </c>
      <c r="H1235">
        <v>3</v>
      </c>
      <c r="I1235" t="s">
        <v>474</v>
      </c>
      <c r="J1235" t="s">
        <v>475</v>
      </c>
      <c r="K1235" t="s">
        <v>476</v>
      </c>
      <c r="L1235">
        <v>1348</v>
      </c>
      <c r="N1235">
        <v>1009</v>
      </c>
      <c r="O1235" t="s">
        <v>61</v>
      </c>
      <c r="P1235" t="s">
        <v>61</v>
      </c>
      <c r="Q1235">
        <v>1000</v>
      </c>
      <c r="W1235">
        <v>0</v>
      </c>
      <c r="X1235">
        <v>-942752695</v>
      </c>
      <c r="Y1235">
        <v>0.105</v>
      </c>
      <c r="AA1235">
        <v>83126.97</v>
      </c>
      <c r="AB1235">
        <v>0</v>
      </c>
      <c r="AC1235">
        <v>0</v>
      </c>
      <c r="AD1235">
        <v>0</v>
      </c>
      <c r="AE1235">
        <v>83126.97</v>
      </c>
      <c r="AF1235">
        <v>0</v>
      </c>
      <c r="AG1235">
        <v>0</v>
      </c>
      <c r="AH1235">
        <v>0</v>
      </c>
      <c r="AI1235">
        <v>1</v>
      </c>
      <c r="AJ1235">
        <v>1</v>
      </c>
      <c r="AK1235">
        <v>1</v>
      </c>
      <c r="AL1235">
        <v>1</v>
      </c>
      <c r="AN1235">
        <v>0</v>
      </c>
      <c r="AO1235">
        <v>1</v>
      </c>
      <c r="AP1235">
        <v>0</v>
      </c>
      <c r="AQ1235">
        <v>0</v>
      </c>
      <c r="AR1235">
        <v>0</v>
      </c>
      <c r="AS1235" t="s">
        <v>719</v>
      </c>
      <c r="AT1235">
        <v>0.105</v>
      </c>
      <c r="AU1235" t="s">
        <v>719</v>
      </c>
      <c r="AV1235">
        <v>0</v>
      </c>
      <c r="AW1235">
        <v>2</v>
      </c>
      <c r="AX1235">
        <v>28927629</v>
      </c>
      <c r="AY1235">
        <v>1</v>
      </c>
      <c r="AZ1235">
        <v>0</v>
      </c>
      <c r="BA1235">
        <v>1269</v>
      </c>
      <c r="BB1235">
        <v>0</v>
      </c>
      <c r="BC1235">
        <v>0</v>
      </c>
      <c r="BD1235">
        <v>0</v>
      </c>
      <c r="BE1235">
        <v>0</v>
      </c>
      <c r="BF1235">
        <v>0</v>
      </c>
      <c r="BG1235">
        <v>0</v>
      </c>
      <c r="BH1235">
        <v>0</v>
      </c>
      <c r="BI1235">
        <v>0</v>
      </c>
      <c r="BJ1235">
        <v>0</v>
      </c>
      <c r="BK1235">
        <v>0</v>
      </c>
      <c r="BL1235">
        <v>0</v>
      </c>
      <c r="BM1235">
        <v>0</v>
      </c>
      <c r="BN1235">
        <v>0</v>
      </c>
      <c r="BO1235">
        <v>0</v>
      </c>
      <c r="BP1235">
        <v>0</v>
      </c>
      <c r="BQ1235">
        <v>0</v>
      </c>
      <c r="BR1235">
        <v>0</v>
      </c>
      <c r="BS1235">
        <v>0</v>
      </c>
      <c r="BT1235">
        <v>0</v>
      </c>
      <c r="BU1235">
        <v>0</v>
      </c>
      <c r="BV1235">
        <v>0</v>
      </c>
      <c r="BW1235">
        <v>0</v>
      </c>
      <c r="CX1235">
        <f>Y1235*Source!I262</f>
        <v>4.725E-2</v>
      </c>
      <c r="CY1235">
        <f>AA1235</f>
        <v>83126.97</v>
      </c>
      <c r="CZ1235">
        <f>AE1235</f>
        <v>83126.97</v>
      </c>
      <c r="DA1235">
        <f>AI1235</f>
        <v>1</v>
      </c>
      <c r="DB1235">
        <v>0</v>
      </c>
    </row>
    <row r="1236" spans="1:106" x14ac:dyDescent="0.2">
      <c r="A1236">
        <f>ROW(Source!A263)</f>
        <v>263</v>
      </c>
      <c r="B1236">
        <v>28925308</v>
      </c>
      <c r="C1236">
        <v>28927619</v>
      </c>
      <c r="D1236">
        <v>28419887</v>
      </c>
      <c r="E1236">
        <v>1</v>
      </c>
      <c r="F1236">
        <v>1</v>
      </c>
      <c r="G1236">
        <v>1</v>
      </c>
      <c r="H1236">
        <v>1</v>
      </c>
      <c r="I1236" t="s">
        <v>463</v>
      </c>
      <c r="J1236" t="s">
        <v>719</v>
      </c>
      <c r="K1236" t="s">
        <v>464</v>
      </c>
      <c r="L1236">
        <v>1191</v>
      </c>
      <c r="N1236">
        <v>1013</v>
      </c>
      <c r="O1236" t="s">
        <v>360</v>
      </c>
      <c r="P1236" t="s">
        <v>360</v>
      </c>
      <c r="Q1236">
        <v>1</v>
      </c>
      <c r="W1236">
        <v>0</v>
      </c>
      <c r="X1236">
        <v>1777410698</v>
      </c>
      <c r="Y1236">
        <v>26.261400000000002</v>
      </c>
      <c r="AA1236">
        <v>0</v>
      </c>
      <c r="AB1236">
        <v>0</v>
      </c>
      <c r="AC1236">
        <v>0</v>
      </c>
      <c r="AD1236">
        <v>141.24</v>
      </c>
      <c r="AE1236">
        <v>0</v>
      </c>
      <c r="AF1236">
        <v>0</v>
      </c>
      <c r="AG1236">
        <v>0</v>
      </c>
      <c r="AH1236">
        <v>7.61</v>
      </c>
      <c r="AI1236">
        <v>1</v>
      </c>
      <c r="AJ1236">
        <v>1</v>
      </c>
      <c r="AK1236">
        <v>1</v>
      </c>
      <c r="AL1236">
        <v>18.559999999999999</v>
      </c>
      <c r="AN1236">
        <v>0</v>
      </c>
      <c r="AO1236">
        <v>1</v>
      </c>
      <c r="AP1236">
        <v>1</v>
      </c>
      <c r="AQ1236">
        <v>0</v>
      </c>
      <c r="AR1236">
        <v>0</v>
      </c>
      <c r="AS1236" t="s">
        <v>719</v>
      </c>
      <c r="AT1236">
        <v>19.03</v>
      </c>
      <c r="AU1236" t="s">
        <v>141</v>
      </c>
      <c r="AV1236">
        <v>1</v>
      </c>
      <c r="AW1236">
        <v>2</v>
      </c>
      <c r="AX1236">
        <v>28927625</v>
      </c>
      <c r="AY1236">
        <v>1</v>
      </c>
      <c r="AZ1236">
        <v>0</v>
      </c>
      <c r="BA1236">
        <v>1270</v>
      </c>
      <c r="BB1236">
        <v>0</v>
      </c>
      <c r="BC1236">
        <v>0</v>
      </c>
      <c r="BD1236">
        <v>0</v>
      </c>
      <c r="BE1236">
        <v>0</v>
      </c>
      <c r="BF1236">
        <v>0</v>
      </c>
      <c r="BG1236">
        <v>0</v>
      </c>
      <c r="BH1236">
        <v>0</v>
      </c>
      <c r="BI1236">
        <v>0</v>
      </c>
      <c r="BJ1236">
        <v>0</v>
      </c>
      <c r="BK1236">
        <v>0</v>
      </c>
      <c r="BL1236">
        <v>0</v>
      </c>
      <c r="BM1236">
        <v>0</v>
      </c>
      <c r="BN1236">
        <v>0</v>
      </c>
      <c r="BO1236">
        <v>0</v>
      </c>
      <c r="BP1236">
        <v>0</v>
      </c>
      <c r="BQ1236">
        <v>0</v>
      </c>
      <c r="BR1236">
        <v>0</v>
      </c>
      <c r="BS1236">
        <v>0</v>
      </c>
      <c r="BT1236">
        <v>0</v>
      </c>
      <c r="BU1236">
        <v>0</v>
      </c>
      <c r="BV1236">
        <v>0</v>
      </c>
      <c r="BW1236">
        <v>0</v>
      </c>
      <c r="CX1236">
        <f>Y1236*Source!I263</f>
        <v>11.817630000000001</v>
      </c>
      <c r="CY1236">
        <f>AD1236</f>
        <v>141.24</v>
      </c>
      <c r="CZ1236">
        <f>AH1236</f>
        <v>7.61</v>
      </c>
      <c r="DA1236">
        <f>AL1236</f>
        <v>18.559999999999999</v>
      </c>
      <c r="DB1236">
        <v>0</v>
      </c>
    </row>
    <row r="1237" spans="1:106" x14ac:dyDescent="0.2">
      <c r="A1237">
        <f>ROW(Source!A263)</f>
        <v>263</v>
      </c>
      <c r="B1237">
        <v>28925308</v>
      </c>
      <c r="C1237">
        <v>28927619</v>
      </c>
      <c r="D1237">
        <v>28419515</v>
      </c>
      <c r="E1237">
        <v>1</v>
      </c>
      <c r="F1237">
        <v>1</v>
      </c>
      <c r="G1237">
        <v>1</v>
      </c>
      <c r="H1237">
        <v>1</v>
      </c>
      <c r="I1237" t="s">
        <v>361</v>
      </c>
      <c r="J1237" t="s">
        <v>719</v>
      </c>
      <c r="K1237" t="s">
        <v>362</v>
      </c>
      <c r="L1237">
        <v>1191</v>
      </c>
      <c r="N1237">
        <v>1013</v>
      </c>
      <c r="O1237" t="s">
        <v>360</v>
      </c>
      <c r="P1237" t="s">
        <v>360</v>
      </c>
      <c r="Q1237">
        <v>1</v>
      </c>
      <c r="W1237">
        <v>0</v>
      </c>
      <c r="X1237">
        <v>-383101862</v>
      </c>
      <c r="Y1237">
        <v>0.09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1</v>
      </c>
      <c r="AJ1237">
        <v>1</v>
      </c>
      <c r="AK1237">
        <v>18.559999999999999</v>
      </c>
      <c r="AL1237">
        <v>1</v>
      </c>
      <c r="AN1237">
        <v>0</v>
      </c>
      <c r="AO1237">
        <v>1</v>
      </c>
      <c r="AP1237">
        <v>0</v>
      </c>
      <c r="AQ1237">
        <v>0</v>
      </c>
      <c r="AR1237">
        <v>0</v>
      </c>
      <c r="AS1237" t="s">
        <v>719</v>
      </c>
      <c r="AT1237">
        <v>0.09</v>
      </c>
      <c r="AU1237" t="s">
        <v>719</v>
      </c>
      <c r="AV1237">
        <v>2</v>
      </c>
      <c r="AW1237">
        <v>2</v>
      </c>
      <c r="AX1237">
        <v>28927626</v>
      </c>
      <c r="AY1237">
        <v>1</v>
      </c>
      <c r="AZ1237">
        <v>2048</v>
      </c>
      <c r="BA1237">
        <v>1271</v>
      </c>
      <c r="BB1237">
        <v>0</v>
      </c>
      <c r="BC1237">
        <v>0</v>
      </c>
      <c r="BD1237">
        <v>0</v>
      </c>
      <c r="BE1237">
        <v>0</v>
      </c>
      <c r="BF1237">
        <v>0</v>
      </c>
      <c r="BG1237">
        <v>0</v>
      </c>
      <c r="BH1237">
        <v>0</v>
      </c>
      <c r="BI1237">
        <v>0</v>
      </c>
      <c r="BJ1237">
        <v>0</v>
      </c>
      <c r="BK1237">
        <v>0</v>
      </c>
      <c r="BL1237">
        <v>0</v>
      </c>
      <c r="BM1237">
        <v>0</v>
      </c>
      <c r="BN1237">
        <v>0</v>
      </c>
      <c r="BO1237">
        <v>0</v>
      </c>
      <c r="BP1237">
        <v>0</v>
      </c>
      <c r="BQ1237">
        <v>0</v>
      </c>
      <c r="BR1237">
        <v>0</v>
      </c>
      <c r="BS1237">
        <v>0</v>
      </c>
      <c r="BT1237">
        <v>0</v>
      </c>
      <c r="BU1237">
        <v>0</v>
      </c>
      <c r="BV1237">
        <v>0</v>
      </c>
      <c r="BW1237">
        <v>0</v>
      </c>
      <c r="CX1237">
        <f>Y1237*Source!I263</f>
        <v>4.0500000000000001E-2</v>
      </c>
      <c r="CY1237">
        <f>AD1237</f>
        <v>0</v>
      </c>
      <c r="CZ1237">
        <f>AH1237</f>
        <v>0</v>
      </c>
      <c r="DA1237">
        <f>AL1237</f>
        <v>1</v>
      </c>
      <c r="DB1237">
        <v>0</v>
      </c>
    </row>
    <row r="1238" spans="1:106" x14ac:dyDescent="0.2">
      <c r="A1238">
        <f>ROW(Source!A263)</f>
        <v>263</v>
      </c>
      <c r="B1238">
        <v>28925308</v>
      </c>
      <c r="C1238">
        <v>28927619</v>
      </c>
      <c r="D1238">
        <v>28336884</v>
      </c>
      <c r="E1238">
        <v>1</v>
      </c>
      <c r="F1238">
        <v>1</v>
      </c>
      <c r="G1238">
        <v>1</v>
      </c>
      <c r="H1238">
        <v>2</v>
      </c>
      <c r="I1238" t="s">
        <v>375</v>
      </c>
      <c r="J1238" t="s">
        <v>376</v>
      </c>
      <c r="K1238" t="s">
        <v>377</v>
      </c>
      <c r="L1238">
        <v>1368</v>
      </c>
      <c r="N1238">
        <v>1011</v>
      </c>
      <c r="O1238" t="s">
        <v>366</v>
      </c>
      <c r="P1238" t="s">
        <v>366</v>
      </c>
      <c r="Q1238">
        <v>1</v>
      </c>
      <c r="W1238">
        <v>0</v>
      </c>
      <c r="X1238">
        <v>-1700234874</v>
      </c>
      <c r="Y1238">
        <v>4.4999999999999998E-2</v>
      </c>
      <c r="AA1238">
        <v>0</v>
      </c>
      <c r="AB1238">
        <v>721.72</v>
      </c>
      <c r="AC1238">
        <v>163.69999999999999</v>
      </c>
      <c r="AD1238">
        <v>0</v>
      </c>
      <c r="AE1238">
        <v>0</v>
      </c>
      <c r="AF1238">
        <v>93.73</v>
      </c>
      <c r="AG1238">
        <v>8.82</v>
      </c>
      <c r="AH1238">
        <v>0</v>
      </c>
      <c r="AI1238">
        <v>1</v>
      </c>
      <c r="AJ1238">
        <v>7.7</v>
      </c>
      <c r="AK1238">
        <v>18.559999999999999</v>
      </c>
      <c r="AL1238">
        <v>1</v>
      </c>
      <c r="AN1238">
        <v>0</v>
      </c>
      <c r="AO1238">
        <v>1</v>
      </c>
      <c r="AP1238">
        <v>1</v>
      </c>
      <c r="AQ1238">
        <v>0</v>
      </c>
      <c r="AR1238">
        <v>0</v>
      </c>
      <c r="AS1238" t="s">
        <v>719</v>
      </c>
      <c r="AT1238">
        <v>0.03</v>
      </c>
      <c r="AU1238" t="s">
        <v>140</v>
      </c>
      <c r="AV1238">
        <v>0</v>
      </c>
      <c r="AW1238">
        <v>2</v>
      </c>
      <c r="AX1238">
        <v>28927627</v>
      </c>
      <c r="AY1238">
        <v>1</v>
      </c>
      <c r="AZ1238">
        <v>0</v>
      </c>
      <c r="BA1238">
        <v>1272</v>
      </c>
      <c r="BB1238">
        <v>0</v>
      </c>
      <c r="BC1238">
        <v>0</v>
      </c>
      <c r="BD1238">
        <v>0</v>
      </c>
      <c r="BE1238">
        <v>0</v>
      </c>
      <c r="BF1238">
        <v>0</v>
      </c>
      <c r="BG1238">
        <v>0</v>
      </c>
      <c r="BH1238">
        <v>0</v>
      </c>
      <c r="BI1238">
        <v>0</v>
      </c>
      <c r="BJ1238">
        <v>0</v>
      </c>
      <c r="BK1238">
        <v>0</v>
      </c>
      <c r="BL1238">
        <v>0</v>
      </c>
      <c r="BM1238">
        <v>0</v>
      </c>
      <c r="BN1238">
        <v>0</v>
      </c>
      <c r="BO1238">
        <v>0</v>
      </c>
      <c r="BP1238">
        <v>0</v>
      </c>
      <c r="BQ1238">
        <v>0</v>
      </c>
      <c r="BR1238">
        <v>0</v>
      </c>
      <c r="BS1238">
        <v>0</v>
      </c>
      <c r="BT1238">
        <v>0</v>
      </c>
      <c r="BU1238">
        <v>0</v>
      </c>
      <c r="BV1238">
        <v>0</v>
      </c>
      <c r="BW1238">
        <v>0</v>
      </c>
      <c r="CX1238">
        <f>Y1238*Source!I263</f>
        <v>2.0250000000000001E-2</v>
      </c>
      <c r="CY1238">
        <f>AB1238</f>
        <v>721.72</v>
      </c>
      <c r="CZ1238">
        <f>AF1238</f>
        <v>93.73</v>
      </c>
      <c r="DA1238">
        <f>AJ1238</f>
        <v>7.7</v>
      </c>
      <c r="DB1238">
        <v>0</v>
      </c>
    </row>
    <row r="1239" spans="1:106" x14ac:dyDescent="0.2">
      <c r="A1239">
        <f>ROW(Source!A263)</f>
        <v>263</v>
      </c>
      <c r="B1239">
        <v>28925308</v>
      </c>
      <c r="C1239">
        <v>28927619</v>
      </c>
      <c r="D1239">
        <v>28337842</v>
      </c>
      <c r="E1239">
        <v>1</v>
      </c>
      <c r="F1239">
        <v>1</v>
      </c>
      <c r="G1239">
        <v>1</v>
      </c>
      <c r="H1239">
        <v>2</v>
      </c>
      <c r="I1239" t="s">
        <v>384</v>
      </c>
      <c r="J1239" t="s">
        <v>385</v>
      </c>
      <c r="K1239" t="s">
        <v>386</v>
      </c>
      <c r="L1239">
        <v>1368</v>
      </c>
      <c r="N1239">
        <v>1011</v>
      </c>
      <c r="O1239" t="s">
        <v>366</v>
      </c>
      <c r="P1239" t="s">
        <v>366</v>
      </c>
      <c r="Q1239">
        <v>1</v>
      </c>
      <c r="W1239">
        <v>0</v>
      </c>
      <c r="X1239">
        <v>1820267133</v>
      </c>
      <c r="Y1239">
        <v>0.09</v>
      </c>
      <c r="AA1239">
        <v>0</v>
      </c>
      <c r="AB1239">
        <v>789.1</v>
      </c>
      <c r="AC1239">
        <v>219.75</v>
      </c>
      <c r="AD1239">
        <v>0</v>
      </c>
      <c r="AE1239">
        <v>0</v>
      </c>
      <c r="AF1239">
        <v>102.48</v>
      </c>
      <c r="AG1239">
        <v>11.84</v>
      </c>
      <c r="AH1239">
        <v>0</v>
      </c>
      <c r="AI1239">
        <v>1</v>
      </c>
      <c r="AJ1239">
        <v>7.7</v>
      </c>
      <c r="AK1239">
        <v>18.559999999999999</v>
      </c>
      <c r="AL1239">
        <v>1</v>
      </c>
      <c r="AN1239">
        <v>0</v>
      </c>
      <c r="AO1239">
        <v>1</v>
      </c>
      <c r="AP1239">
        <v>1</v>
      </c>
      <c r="AQ1239">
        <v>0</v>
      </c>
      <c r="AR1239">
        <v>0</v>
      </c>
      <c r="AS1239" t="s">
        <v>719</v>
      </c>
      <c r="AT1239">
        <v>0.06</v>
      </c>
      <c r="AU1239" t="s">
        <v>140</v>
      </c>
      <c r="AV1239">
        <v>0</v>
      </c>
      <c r="AW1239">
        <v>2</v>
      </c>
      <c r="AX1239">
        <v>28927628</v>
      </c>
      <c r="AY1239">
        <v>1</v>
      </c>
      <c r="AZ1239">
        <v>0</v>
      </c>
      <c r="BA1239">
        <v>1273</v>
      </c>
      <c r="BB1239">
        <v>0</v>
      </c>
      <c r="BC1239">
        <v>0</v>
      </c>
      <c r="BD1239">
        <v>0</v>
      </c>
      <c r="BE1239">
        <v>0</v>
      </c>
      <c r="BF1239">
        <v>0</v>
      </c>
      <c r="BG1239">
        <v>0</v>
      </c>
      <c r="BH1239">
        <v>0</v>
      </c>
      <c r="BI1239">
        <v>0</v>
      </c>
      <c r="BJ1239">
        <v>0</v>
      </c>
      <c r="BK1239">
        <v>0</v>
      </c>
      <c r="BL1239">
        <v>0</v>
      </c>
      <c r="BM1239">
        <v>0</v>
      </c>
      <c r="BN1239">
        <v>0</v>
      </c>
      <c r="BO1239">
        <v>0</v>
      </c>
      <c r="BP1239">
        <v>0</v>
      </c>
      <c r="BQ1239">
        <v>0</v>
      </c>
      <c r="BR1239">
        <v>0</v>
      </c>
      <c r="BS1239">
        <v>0</v>
      </c>
      <c r="BT1239">
        <v>0</v>
      </c>
      <c r="BU1239">
        <v>0</v>
      </c>
      <c r="BV1239">
        <v>0</v>
      </c>
      <c r="BW1239">
        <v>0</v>
      </c>
      <c r="CX1239">
        <f>Y1239*Source!I263</f>
        <v>4.0500000000000001E-2</v>
      </c>
      <c r="CY1239">
        <f>AB1239</f>
        <v>789.1</v>
      </c>
      <c r="CZ1239">
        <f>AF1239</f>
        <v>102.48</v>
      </c>
      <c r="DA1239">
        <f>AJ1239</f>
        <v>7.7</v>
      </c>
      <c r="DB1239">
        <v>0</v>
      </c>
    </row>
    <row r="1240" spans="1:106" x14ac:dyDescent="0.2">
      <c r="A1240">
        <f>ROW(Source!A263)</f>
        <v>263</v>
      </c>
      <c r="B1240">
        <v>28925308</v>
      </c>
      <c r="C1240">
        <v>28927619</v>
      </c>
      <c r="D1240">
        <v>28250986</v>
      </c>
      <c r="E1240">
        <v>1</v>
      </c>
      <c r="F1240">
        <v>1</v>
      </c>
      <c r="G1240">
        <v>1</v>
      </c>
      <c r="H1240">
        <v>3</v>
      </c>
      <c r="I1240" t="s">
        <v>474</v>
      </c>
      <c r="J1240" t="s">
        <v>475</v>
      </c>
      <c r="K1240" t="s">
        <v>476</v>
      </c>
      <c r="L1240">
        <v>1348</v>
      </c>
      <c r="N1240">
        <v>1009</v>
      </c>
      <c r="O1240" t="s">
        <v>61</v>
      </c>
      <c r="P1240" t="s">
        <v>61</v>
      </c>
      <c r="Q1240">
        <v>1000</v>
      </c>
      <c r="W1240">
        <v>0</v>
      </c>
      <c r="X1240">
        <v>-942752695</v>
      </c>
      <c r="Y1240">
        <v>0.105</v>
      </c>
      <c r="AA1240">
        <v>433091.51</v>
      </c>
      <c r="AB1240">
        <v>0</v>
      </c>
      <c r="AC1240">
        <v>0</v>
      </c>
      <c r="AD1240">
        <v>0</v>
      </c>
      <c r="AE1240">
        <v>83126.97</v>
      </c>
      <c r="AF1240">
        <v>0</v>
      </c>
      <c r="AG1240">
        <v>0</v>
      </c>
      <c r="AH1240">
        <v>0</v>
      </c>
      <c r="AI1240">
        <v>5.21</v>
      </c>
      <c r="AJ1240">
        <v>1</v>
      </c>
      <c r="AK1240">
        <v>1</v>
      </c>
      <c r="AL1240">
        <v>1</v>
      </c>
      <c r="AN1240">
        <v>0</v>
      </c>
      <c r="AO1240">
        <v>1</v>
      </c>
      <c r="AP1240">
        <v>0</v>
      </c>
      <c r="AQ1240">
        <v>0</v>
      </c>
      <c r="AR1240">
        <v>0</v>
      </c>
      <c r="AS1240" t="s">
        <v>719</v>
      </c>
      <c r="AT1240">
        <v>0.105</v>
      </c>
      <c r="AU1240" t="s">
        <v>719</v>
      </c>
      <c r="AV1240">
        <v>0</v>
      </c>
      <c r="AW1240">
        <v>2</v>
      </c>
      <c r="AX1240">
        <v>28927629</v>
      </c>
      <c r="AY1240">
        <v>1</v>
      </c>
      <c r="AZ1240">
        <v>0</v>
      </c>
      <c r="BA1240">
        <v>1274</v>
      </c>
      <c r="BB1240">
        <v>0</v>
      </c>
      <c r="BC1240">
        <v>0</v>
      </c>
      <c r="BD1240">
        <v>0</v>
      </c>
      <c r="BE1240">
        <v>0</v>
      </c>
      <c r="BF1240">
        <v>0</v>
      </c>
      <c r="BG1240">
        <v>0</v>
      </c>
      <c r="BH1240">
        <v>0</v>
      </c>
      <c r="BI1240">
        <v>0</v>
      </c>
      <c r="BJ1240">
        <v>0</v>
      </c>
      <c r="BK1240">
        <v>0</v>
      </c>
      <c r="BL1240">
        <v>0</v>
      </c>
      <c r="BM1240">
        <v>0</v>
      </c>
      <c r="BN1240">
        <v>0</v>
      </c>
      <c r="BO1240">
        <v>0</v>
      </c>
      <c r="BP1240">
        <v>0</v>
      </c>
      <c r="BQ1240">
        <v>0</v>
      </c>
      <c r="BR1240">
        <v>0</v>
      </c>
      <c r="BS1240">
        <v>0</v>
      </c>
      <c r="BT1240">
        <v>0</v>
      </c>
      <c r="BU1240">
        <v>0</v>
      </c>
      <c r="BV1240">
        <v>0</v>
      </c>
      <c r="BW1240">
        <v>0</v>
      </c>
      <c r="CX1240">
        <f>Y1240*Source!I263</f>
        <v>4.725E-2</v>
      </c>
      <c r="CY1240">
        <f>AA1240</f>
        <v>433091.51</v>
      </c>
      <c r="CZ1240">
        <f>AE1240</f>
        <v>83126.97</v>
      </c>
      <c r="DA1240">
        <f>AI1240</f>
        <v>5.21</v>
      </c>
      <c r="DB1240">
        <v>0</v>
      </c>
    </row>
    <row r="1241" spans="1:106" x14ac:dyDescent="0.2">
      <c r="A1241">
        <f>ROW(Source!A264)</f>
        <v>264</v>
      </c>
      <c r="B1241">
        <v>28925307</v>
      </c>
      <c r="C1241">
        <v>28927630</v>
      </c>
      <c r="D1241">
        <v>28425676</v>
      </c>
      <c r="E1241">
        <v>1</v>
      </c>
      <c r="F1241">
        <v>1</v>
      </c>
      <c r="G1241">
        <v>1</v>
      </c>
      <c r="H1241">
        <v>1</v>
      </c>
      <c r="I1241" t="s">
        <v>536</v>
      </c>
      <c r="J1241" t="s">
        <v>719</v>
      </c>
      <c r="K1241" t="s">
        <v>537</v>
      </c>
      <c r="L1241">
        <v>1191</v>
      </c>
      <c r="N1241">
        <v>1013</v>
      </c>
      <c r="O1241" t="s">
        <v>360</v>
      </c>
      <c r="P1241" t="s">
        <v>360</v>
      </c>
      <c r="Q1241">
        <v>1</v>
      </c>
      <c r="W1241">
        <v>0</v>
      </c>
      <c r="X1241">
        <v>-1853062777</v>
      </c>
      <c r="Y1241">
        <v>200.4</v>
      </c>
      <c r="AA1241">
        <v>0</v>
      </c>
      <c r="AB1241">
        <v>0</v>
      </c>
      <c r="AC1241">
        <v>0</v>
      </c>
      <c r="AD1241">
        <v>8.59</v>
      </c>
      <c r="AE1241">
        <v>0</v>
      </c>
      <c r="AF1241">
        <v>0</v>
      </c>
      <c r="AG1241">
        <v>0</v>
      </c>
      <c r="AH1241">
        <v>8.59</v>
      </c>
      <c r="AI1241">
        <v>1</v>
      </c>
      <c r="AJ1241">
        <v>1</v>
      </c>
      <c r="AK1241">
        <v>1</v>
      </c>
      <c r="AL1241">
        <v>1</v>
      </c>
      <c r="AN1241">
        <v>0</v>
      </c>
      <c r="AO1241">
        <v>1</v>
      </c>
      <c r="AP1241">
        <v>1</v>
      </c>
      <c r="AQ1241">
        <v>0</v>
      </c>
      <c r="AR1241">
        <v>0</v>
      </c>
      <c r="AS1241" t="s">
        <v>719</v>
      </c>
      <c r="AT1241">
        <v>167</v>
      </c>
      <c r="AU1241" t="s">
        <v>744</v>
      </c>
      <c r="AV1241">
        <v>1</v>
      </c>
      <c r="AW1241">
        <v>2</v>
      </c>
      <c r="AX1241">
        <v>28927644</v>
      </c>
      <c r="AY1241">
        <v>1</v>
      </c>
      <c r="AZ1241">
        <v>0</v>
      </c>
      <c r="BA1241">
        <v>1275</v>
      </c>
      <c r="BB1241">
        <v>0</v>
      </c>
      <c r="BC1241">
        <v>0</v>
      </c>
      <c r="BD1241">
        <v>0</v>
      </c>
      <c r="BE1241">
        <v>0</v>
      </c>
      <c r="BF1241">
        <v>0</v>
      </c>
      <c r="BG1241">
        <v>0</v>
      </c>
      <c r="BH1241">
        <v>0</v>
      </c>
      <c r="BI1241">
        <v>0</v>
      </c>
      <c r="BJ1241">
        <v>0</v>
      </c>
      <c r="BK1241">
        <v>0</v>
      </c>
      <c r="BL1241">
        <v>0</v>
      </c>
      <c r="BM1241">
        <v>0</v>
      </c>
      <c r="BN1241">
        <v>0</v>
      </c>
      <c r="BO1241">
        <v>0</v>
      </c>
      <c r="BP1241">
        <v>0</v>
      </c>
      <c r="BQ1241">
        <v>0</v>
      </c>
      <c r="BR1241">
        <v>0</v>
      </c>
      <c r="BS1241">
        <v>0</v>
      </c>
      <c r="BT1241">
        <v>0</v>
      </c>
      <c r="BU1241">
        <v>0</v>
      </c>
      <c r="BV1241">
        <v>0</v>
      </c>
      <c r="BW1241">
        <v>0</v>
      </c>
      <c r="CX1241">
        <f>Y1241*Source!I264</f>
        <v>100.2</v>
      </c>
      <c r="CY1241">
        <f>AD1241</f>
        <v>8.59</v>
      </c>
      <c r="CZ1241">
        <f>AH1241</f>
        <v>8.59</v>
      </c>
      <c r="DA1241">
        <f>AL1241</f>
        <v>1</v>
      </c>
      <c r="DB1241">
        <v>0</v>
      </c>
    </row>
    <row r="1242" spans="1:106" x14ac:dyDescent="0.2">
      <c r="A1242">
        <f>ROW(Source!A264)</f>
        <v>264</v>
      </c>
      <c r="B1242">
        <v>28925307</v>
      </c>
      <c r="C1242">
        <v>28927630</v>
      </c>
      <c r="D1242">
        <v>28419515</v>
      </c>
      <c r="E1242">
        <v>1</v>
      </c>
      <c r="F1242">
        <v>1</v>
      </c>
      <c r="G1242">
        <v>1</v>
      </c>
      <c r="H1242">
        <v>1</v>
      </c>
      <c r="I1242" t="s">
        <v>361</v>
      </c>
      <c r="J1242" t="s">
        <v>719</v>
      </c>
      <c r="K1242" t="s">
        <v>362</v>
      </c>
      <c r="L1242">
        <v>1191</v>
      </c>
      <c r="N1242">
        <v>1013</v>
      </c>
      <c r="O1242" t="s">
        <v>360</v>
      </c>
      <c r="P1242" t="s">
        <v>360</v>
      </c>
      <c r="Q1242">
        <v>1</v>
      </c>
      <c r="W1242">
        <v>0</v>
      </c>
      <c r="X1242">
        <v>-383101862</v>
      </c>
      <c r="Y1242">
        <v>21.12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1</v>
      </c>
      <c r="AJ1242">
        <v>1</v>
      </c>
      <c r="AK1242">
        <v>1</v>
      </c>
      <c r="AL1242">
        <v>1</v>
      </c>
      <c r="AN1242">
        <v>0</v>
      </c>
      <c r="AO1242">
        <v>1</v>
      </c>
      <c r="AP1242">
        <v>0</v>
      </c>
      <c r="AQ1242">
        <v>0</v>
      </c>
      <c r="AR1242">
        <v>0</v>
      </c>
      <c r="AS1242" t="s">
        <v>719</v>
      </c>
      <c r="AT1242">
        <v>21.12</v>
      </c>
      <c r="AU1242" t="s">
        <v>719</v>
      </c>
      <c r="AV1242">
        <v>2</v>
      </c>
      <c r="AW1242">
        <v>2</v>
      </c>
      <c r="AX1242">
        <v>28927645</v>
      </c>
      <c r="AY1242">
        <v>1</v>
      </c>
      <c r="AZ1242">
        <v>2048</v>
      </c>
      <c r="BA1242">
        <v>1276</v>
      </c>
      <c r="BB1242">
        <v>0</v>
      </c>
      <c r="BC1242">
        <v>0</v>
      </c>
      <c r="BD1242">
        <v>0</v>
      </c>
      <c r="BE1242">
        <v>0</v>
      </c>
      <c r="BF1242">
        <v>0</v>
      </c>
      <c r="BG1242">
        <v>0</v>
      </c>
      <c r="BH1242">
        <v>0</v>
      </c>
      <c r="BI1242">
        <v>0</v>
      </c>
      <c r="BJ1242">
        <v>0</v>
      </c>
      <c r="BK1242">
        <v>0</v>
      </c>
      <c r="BL1242">
        <v>0</v>
      </c>
      <c r="BM1242">
        <v>0</v>
      </c>
      <c r="BN1242">
        <v>0</v>
      </c>
      <c r="BO1242">
        <v>0</v>
      </c>
      <c r="BP1242">
        <v>0</v>
      </c>
      <c r="BQ1242">
        <v>0</v>
      </c>
      <c r="BR1242">
        <v>0</v>
      </c>
      <c r="BS1242">
        <v>0</v>
      </c>
      <c r="BT1242">
        <v>0</v>
      </c>
      <c r="BU1242">
        <v>0</v>
      </c>
      <c r="BV1242">
        <v>0</v>
      </c>
      <c r="BW1242">
        <v>0</v>
      </c>
      <c r="CX1242">
        <f>Y1242*Source!I264</f>
        <v>10.56</v>
      </c>
      <c r="CY1242">
        <f>AD1242</f>
        <v>0</v>
      </c>
      <c r="CZ1242">
        <f>AH1242</f>
        <v>0</v>
      </c>
      <c r="DA1242">
        <f>AL1242</f>
        <v>1</v>
      </c>
      <c r="DB1242">
        <v>0</v>
      </c>
    </row>
    <row r="1243" spans="1:106" x14ac:dyDescent="0.2">
      <c r="A1243">
        <f>ROW(Source!A264)</f>
        <v>264</v>
      </c>
      <c r="B1243">
        <v>28925307</v>
      </c>
      <c r="C1243">
        <v>28927630</v>
      </c>
      <c r="D1243">
        <v>28336675</v>
      </c>
      <c r="E1243">
        <v>1</v>
      </c>
      <c r="F1243">
        <v>1</v>
      </c>
      <c r="G1243">
        <v>1</v>
      </c>
      <c r="H1243">
        <v>2</v>
      </c>
      <c r="I1243" t="s">
        <v>540</v>
      </c>
      <c r="J1243" t="s">
        <v>541</v>
      </c>
      <c r="K1243" t="s">
        <v>542</v>
      </c>
      <c r="L1243">
        <v>1368</v>
      </c>
      <c r="N1243">
        <v>1011</v>
      </c>
      <c r="O1243" t="s">
        <v>366</v>
      </c>
      <c r="P1243" t="s">
        <v>366</v>
      </c>
      <c r="Q1243">
        <v>1</v>
      </c>
      <c r="W1243">
        <v>0</v>
      </c>
      <c r="X1243">
        <v>903590057</v>
      </c>
      <c r="Y1243">
        <v>15.696</v>
      </c>
      <c r="AA1243">
        <v>0</v>
      </c>
      <c r="AB1243">
        <v>112.77</v>
      </c>
      <c r="AC1243">
        <v>11.84</v>
      </c>
      <c r="AD1243">
        <v>0</v>
      </c>
      <c r="AE1243">
        <v>0</v>
      </c>
      <c r="AF1243">
        <v>112.77</v>
      </c>
      <c r="AG1243">
        <v>11.84</v>
      </c>
      <c r="AH1243">
        <v>0</v>
      </c>
      <c r="AI1243">
        <v>1</v>
      </c>
      <c r="AJ1243">
        <v>1</v>
      </c>
      <c r="AK1243">
        <v>1</v>
      </c>
      <c r="AL1243">
        <v>1</v>
      </c>
      <c r="AN1243">
        <v>0</v>
      </c>
      <c r="AO1243">
        <v>1</v>
      </c>
      <c r="AP1243">
        <v>1</v>
      </c>
      <c r="AQ1243">
        <v>0</v>
      </c>
      <c r="AR1243">
        <v>0</v>
      </c>
      <c r="AS1243" t="s">
        <v>719</v>
      </c>
      <c r="AT1243">
        <v>13.08</v>
      </c>
      <c r="AU1243" t="s">
        <v>744</v>
      </c>
      <c r="AV1243">
        <v>0</v>
      </c>
      <c r="AW1243">
        <v>2</v>
      </c>
      <c r="AX1243">
        <v>28927646</v>
      </c>
      <c r="AY1243">
        <v>1</v>
      </c>
      <c r="AZ1243">
        <v>0</v>
      </c>
      <c r="BA1243">
        <v>1277</v>
      </c>
      <c r="BB1243">
        <v>0</v>
      </c>
      <c r="BC1243">
        <v>0</v>
      </c>
      <c r="BD1243">
        <v>0</v>
      </c>
      <c r="BE1243">
        <v>0</v>
      </c>
      <c r="BF1243">
        <v>0</v>
      </c>
      <c r="BG1243">
        <v>0</v>
      </c>
      <c r="BH1243">
        <v>0</v>
      </c>
      <c r="BI1243">
        <v>0</v>
      </c>
      <c r="BJ1243">
        <v>0</v>
      </c>
      <c r="BK1243">
        <v>0</v>
      </c>
      <c r="BL1243">
        <v>0</v>
      </c>
      <c r="BM1243">
        <v>0</v>
      </c>
      <c r="BN1243">
        <v>0</v>
      </c>
      <c r="BO1243">
        <v>0</v>
      </c>
      <c r="BP1243">
        <v>0</v>
      </c>
      <c r="BQ1243">
        <v>0</v>
      </c>
      <c r="BR1243">
        <v>0</v>
      </c>
      <c r="BS1243">
        <v>0</v>
      </c>
      <c r="BT1243">
        <v>0</v>
      </c>
      <c r="BU1243">
        <v>0</v>
      </c>
      <c r="BV1243">
        <v>0</v>
      </c>
      <c r="BW1243">
        <v>0</v>
      </c>
      <c r="CX1243">
        <f>Y1243*Source!I264</f>
        <v>7.8479999999999999</v>
      </c>
      <c r="CY1243">
        <f>AB1243</f>
        <v>112.77</v>
      </c>
      <c r="CZ1243">
        <f>AF1243</f>
        <v>112.77</v>
      </c>
      <c r="DA1243">
        <f>AJ1243</f>
        <v>1</v>
      </c>
      <c r="DB1243">
        <v>0</v>
      </c>
    </row>
    <row r="1244" spans="1:106" x14ac:dyDescent="0.2">
      <c r="A1244">
        <f>ROW(Source!A264)</f>
        <v>264</v>
      </c>
      <c r="B1244">
        <v>28925307</v>
      </c>
      <c r="C1244">
        <v>28927630</v>
      </c>
      <c r="D1244">
        <v>28337559</v>
      </c>
      <c r="E1244">
        <v>1</v>
      </c>
      <c r="F1244">
        <v>1</v>
      </c>
      <c r="G1244">
        <v>1</v>
      </c>
      <c r="H1244">
        <v>2</v>
      </c>
      <c r="I1244" t="s">
        <v>577</v>
      </c>
      <c r="J1244" t="s">
        <v>578</v>
      </c>
      <c r="K1244" t="s">
        <v>579</v>
      </c>
      <c r="L1244">
        <v>1368</v>
      </c>
      <c r="N1244">
        <v>1011</v>
      </c>
      <c r="O1244" t="s">
        <v>366</v>
      </c>
      <c r="P1244" t="s">
        <v>366</v>
      </c>
      <c r="Q1244">
        <v>1</v>
      </c>
      <c r="W1244">
        <v>0</v>
      </c>
      <c r="X1244">
        <v>1511014073</v>
      </c>
      <c r="Y1244">
        <v>9.3239999999999998</v>
      </c>
      <c r="AA1244">
        <v>0</v>
      </c>
      <c r="AB1244">
        <v>298.48</v>
      </c>
      <c r="AC1244">
        <v>10.130000000000001</v>
      </c>
      <c r="AD1244">
        <v>0</v>
      </c>
      <c r="AE1244">
        <v>0</v>
      </c>
      <c r="AF1244">
        <v>298.48</v>
      </c>
      <c r="AG1244">
        <v>10.130000000000001</v>
      </c>
      <c r="AH1244">
        <v>0</v>
      </c>
      <c r="AI1244">
        <v>1</v>
      </c>
      <c r="AJ1244">
        <v>1</v>
      </c>
      <c r="AK1244">
        <v>1</v>
      </c>
      <c r="AL1244">
        <v>1</v>
      </c>
      <c r="AN1244">
        <v>0</v>
      </c>
      <c r="AO1244">
        <v>1</v>
      </c>
      <c r="AP1244">
        <v>1</v>
      </c>
      <c r="AQ1244">
        <v>0</v>
      </c>
      <c r="AR1244">
        <v>0</v>
      </c>
      <c r="AS1244" t="s">
        <v>719</v>
      </c>
      <c r="AT1244">
        <v>7.77</v>
      </c>
      <c r="AU1244" t="s">
        <v>744</v>
      </c>
      <c r="AV1244">
        <v>0</v>
      </c>
      <c r="AW1244">
        <v>2</v>
      </c>
      <c r="AX1244">
        <v>28927647</v>
      </c>
      <c r="AY1244">
        <v>1</v>
      </c>
      <c r="AZ1244">
        <v>0</v>
      </c>
      <c r="BA1244">
        <v>1278</v>
      </c>
      <c r="BB1244">
        <v>0</v>
      </c>
      <c r="BC1244">
        <v>0</v>
      </c>
      <c r="BD1244">
        <v>0</v>
      </c>
      <c r="BE1244">
        <v>0</v>
      </c>
      <c r="BF1244">
        <v>0</v>
      </c>
      <c r="BG1244">
        <v>0</v>
      </c>
      <c r="BH1244">
        <v>0</v>
      </c>
      <c r="BI1244">
        <v>0</v>
      </c>
      <c r="BJ1244">
        <v>0</v>
      </c>
      <c r="BK1244">
        <v>0</v>
      </c>
      <c r="BL1244">
        <v>0</v>
      </c>
      <c r="BM1244">
        <v>0</v>
      </c>
      <c r="BN1244">
        <v>0</v>
      </c>
      <c r="BO1244">
        <v>0</v>
      </c>
      <c r="BP1244">
        <v>0</v>
      </c>
      <c r="BQ1244">
        <v>0</v>
      </c>
      <c r="BR1244">
        <v>0</v>
      </c>
      <c r="BS1244">
        <v>0</v>
      </c>
      <c r="BT1244">
        <v>0</v>
      </c>
      <c r="BU1244">
        <v>0</v>
      </c>
      <c r="BV1244">
        <v>0</v>
      </c>
      <c r="BW1244">
        <v>0</v>
      </c>
      <c r="CX1244">
        <f>Y1244*Source!I264</f>
        <v>4.6619999999999999</v>
      </c>
      <c r="CY1244">
        <f>AB1244</f>
        <v>298.48</v>
      </c>
      <c r="CZ1244">
        <f>AF1244</f>
        <v>298.48</v>
      </c>
      <c r="DA1244">
        <f>AJ1244</f>
        <v>1</v>
      </c>
      <c r="DB1244">
        <v>0</v>
      </c>
    </row>
    <row r="1245" spans="1:106" x14ac:dyDescent="0.2">
      <c r="A1245">
        <f>ROW(Source!A264)</f>
        <v>264</v>
      </c>
      <c r="B1245">
        <v>28925307</v>
      </c>
      <c r="C1245">
        <v>28927630</v>
      </c>
      <c r="D1245">
        <v>28337857</v>
      </c>
      <c r="E1245">
        <v>1</v>
      </c>
      <c r="F1245">
        <v>1</v>
      </c>
      <c r="G1245">
        <v>1</v>
      </c>
      <c r="H1245">
        <v>2</v>
      </c>
      <c r="I1245" t="s">
        <v>488</v>
      </c>
      <c r="J1245" t="s">
        <v>489</v>
      </c>
      <c r="K1245" t="s">
        <v>490</v>
      </c>
      <c r="L1245">
        <v>1368</v>
      </c>
      <c r="N1245">
        <v>1011</v>
      </c>
      <c r="O1245" t="s">
        <v>366</v>
      </c>
      <c r="P1245" t="s">
        <v>366</v>
      </c>
      <c r="Q1245">
        <v>1</v>
      </c>
      <c r="W1245">
        <v>0</v>
      </c>
      <c r="X1245">
        <v>-2019686133</v>
      </c>
      <c r="Y1245">
        <v>0.32400000000000001</v>
      </c>
      <c r="AA1245">
        <v>0</v>
      </c>
      <c r="AB1245">
        <v>127.86</v>
      </c>
      <c r="AC1245">
        <v>11.84</v>
      </c>
      <c r="AD1245">
        <v>0</v>
      </c>
      <c r="AE1245">
        <v>0</v>
      </c>
      <c r="AF1245">
        <v>127.86</v>
      </c>
      <c r="AG1245">
        <v>11.84</v>
      </c>
      <c r="AH1245">
        <v>0</v>
      </c>
      <c r="AI1245">
        <v>1</v>
      </c>
      <c r="AJ1245">
        <v>1</v>
      </c>
      <c r="AK1245">
        <v>1</v>
      </c>
      <c r="AL1245">
        <v>1</v>
      </c>
      <c r="AN1245">
        <v>0</v>
      </c>
      <c r="AO1245">
        <v>1</v>
      </c>
      <c r="AP1245">
        <v>1</v>
      </c>
      <c r="AQ1245">
        <v>0</v>
      </c>
      <c r="AR1245">
        <v>0</v>
      </c>
      <c r="AS1245" t="s">
        <v>719</v>
      </c>
      <c r="AT1245">
        <v>0.27</v>
      </c>
      <c r="AU1245" t="s">
        <v>744</v>
      </c>
      <c r="AV1245">
        <v>0</v>
      </c>
      <c r="AW1245">
        <v>2</v>
      </c>
      <c r="AX1245">
        <v>28927648</v>
      </c>
      <c r="AY1245">
        <v>1</v>
      </c>
      <c r="AZ1245">
        <v>0</v>
      </c>
      <c r="BA1245">
        <v>1279</v>
      </c>
      <c r="BB1245">
        <v>0</v>
      </c>
      <c r="BC1245">
        <v>0</v>
      </c>
      <c r="BD1245">
        <v>0</v>
      </c>
      <c r="BE1245">
        <v>0</v>
      </c>
      <c r="BF1245">
        <v>0</v>
      </c>
      <c r="BG1245">
        <v>0</v>
      </c>
      <c r="BH1245">
        <v>0</v>
      </c>
      <c r="BI1245">
        <v>0</v>
      </c>
      <c r="BJ1245">
        <v>0</v>
      </c>
      <c r="BK1245">
        <v>0</v>
      </c>
      <c r="BL1245">
        <v>0</v>
      </c>
      <c r="BM1245">
        <v>0</v>
      </c>
      <c r="BN1245">
        <v>0</v>
      </c>
      <c r="BO1245">
        <v>0</v>
      </c>
      <c r="BP1245">
        <v>0</v>
      </c>
      <c r="BQ1245">
        <v>0</v>
      </c>
      <c r="BR1245">
        <v>0</v>
      </c>
      <c r="BS1245">
        <v>0</v>
      </c>
      <c r="BT1245">
        <v>0</v>
      </c>
      <c r="BU1245">
        <v>0</v>
      </c>
      <c r="BV1245">
        <v>0</v>
      </c>
      <c r="BW1245">
        <v>0</v>
      </c>
      <c r="CX1245">
        <f>Y1245*Source!I264</f>
        <v>0.16200000000000001</v>
      </c>
      <c r="CY1245">
        <f>AB1245</f>
        <v>127.86</v>
      </c>
      <c r="CZ1245">
        <f>AF1245</f>
        <v>127.86</v>
      </c>
      <c r="DA1245">
        <f>AJ1245</f>
        <v>1</v>
      </c>
      <c r="DB1245">
        <v>0</v>
      </c>
    </row>
    <row r="1246" spans="1:106" x14ac:dyDescent="0.2">
      <c r="A1246">
        <f>ROW(Source!A264)</f>
        <v>264</v>
      </c>
      <c r="B1246">
        <v>28925307</v>
      </c>
      <c r="C1246">
        <v>28927630</v>
      </c>
      <c r="D1246">
        <v>28337866</v>
      </c>
      <c r="E1246">
        <v>1</v>
      </c>
      <c r="F1246">
        <v>1</v>
      </c>
      <c r="G1246">
        <v>1</v>
      </c>
      <c r="H1246">
        <v>2</v>
      </c>
      <c r="I1246" t="s">
        <v>491</v>
      </c>
      <c r="J1246" t="s">
        <v>492</v>
      </c>
      <c r="K1246" t="s">
        <v>493</v>
      </c>
      <c r="L1246">
        <v>1368</v>
      </c>
      <c r="N1246">
        <v>1011</v>
      </c>
      <c r="O1246" t="s">
        <v>366</v>
      </c>
      <c r="P1246" t="s">
        <v>366</v>
      </c>
      <c r="Q1246">
        <v>1</v>
      </c>
      <c r="W1246">
        <v>0</v>
      </c>
      <c r="X1246">
        <v>1232549298</v>
      </c>
      <c r="Y1246">
        <v>0.32400000000000001</v>
      </c>
      <c r="AA1246">
        <v>0</v>
      </c>
      <c r="AB1246">
        <v>12</v>
      </c>
      <c r="AC1246">
        <v>0</v>
      </c>
      <c r="AD1246">
        <v>0</v>
      </c>
      <c r="AE1246">
        <v>0</v>
      </c>
      <c r="AF1246">
        <v>12</v>
      </c>
      <c r="AG1246">
        <v>0</v>
      </c>
      <c r="AH1246">
        <v>0</v>
      </c>
      <c r="AI1246">
        <v>1</v>
      </c>
      <c r="AJ1246">
        <v>1</v>
      </c>
      <c r="AK1246">
        <v>1</v>
      </c>
      <c r="AL1246">
        <v>1</v>
      </c>
      <c r="AN1246">
        <v>0</v>
      </c>
      <c r="AO1246">
        <v>1</v>
      </c>
      <c r="AP1246">
        <v>1</v>
      </c>
      <c r="AQ1246">
        <v>0</v>
      </c>
      <c r="AR1246">
        <v>0</v>
      </c>
      <c r="AS1246" t="s">
        <v>719</v>
      </c>
      <c r="AT1246">
        <v>0.27</v>
      </c>
      <c r="AU1246" t="s">
        <v>744</v>
      </c>
      <c r="AV1246">
        <v>0</v>
      </c>
      <c r="AW1246">
        <v>2</v>
      </c>
      <c r="AX1246">
        <v>28927649</v>
      </c>
      <c r="AY1246">
        <v>1</v>
      </c>
      <c r="AZ1246">
        <v>0</v>
      </c>
      <c r="BA1246">
        <v>1280</v>
      </c>
      <c r="BB1246">
        <v>0</v>
      </c>
      <c r="BC1246">
        <v>0</v>
      </c>
      <c r="BD1246">
        <v>0</v>
      </c>
      <c r="BE1246">
        <v>0</v>
      </c>
      <c r="BF1246">
        <v>0</v>
      </c>
      <c r="BG1246">
        <v>0</v>
      </c>
      <c r="BH1246">
        <v>0</v>
      </c>
      <c r="BI1246">
        <v>0</v>
      </c>
      <c r="BJ1246">
        <v>0</v>
      </c>
      <c r="BK1246">
        <v>0</v>
      </c>
      <c r="BL1246">
        <v>0</v>
      </c>
      <c r="BM1246">
        <v>0</v>
      </c>
      <c r="BN1246">
        <v>0</v>
      </c>
      <c r="BO1246">
        <v>0</v>
      </c>
      <c r="BP1246">
        <v>0</v>
      </c>
      <c r="BQ1246">
        <v>0</v>
      </c>
      <c r="BR1246">
        <v>0</v>
      </c>
      <c r="BS1246">
        <v>0</v>
      </c>
      <c r="BT1246">
        <v>0</v>
      </c>
      <c r="BU1246">
        <v>0</v>
      </c>
      <c r="BV1246">
        <v>0</v>
      </c>
      <c r="BW1246">
        <v>0</v>
      </c>
      <c r="CX1246">
        <f>Y1246*Source!I264</f>
        <v>0.16200000000000001</v>
      </c>
      <c r="CY1246">
        <f>AB1246</f>
        <v>12</v>
      </c>
      <c r="CZ1246">
        <f>AF1246</f>
        <v>12</v>
      </c>
      <c r="DA1246">
        <f>AJ1246</f>
        <v>1</v>
      </c>
      <c r="DB1246">
        <v>0</v>
      </c>
    </row>
    <row r="1247" spans="1:106" x14ac:dyDescent="0.2">
      <c r="A1247">
        <f>ROW(Source!A264)</f>
        <v>264</v>
      </c>
      <c r="B1247">
        <v>28925307</v>
      </c>
      <c r="C1247">
        <v>28927630</v>
      </c>
      <c r="D1247">
        <v>28338136</v>
      </c>
      <c r="E1247">
        <v>1</v>
      </c>
      <c r="F1247">
        <v>1</v>
      </c>
      <c r="G1247">
        <v>1</v>
      </c>
      <c r="H1247">
        <v>2</v>
      </c>
      <c r="I1247" t="s">
        <v>401</v>
      </c>
      <c r="J1247" t="s">
        <v>402</v>
      </c>
      <c r="K1247" t="s">
        <v>403</v>
      </c>
      <c r="L1247">
        <v>1368</v>
      </c>
      <c r="N1247">
        <v>1011</v>
      </c>
      <c r="O1247" t="s">
        <v>366</v>
      </c>
      <c r="P1247" t="s">
        <v>366</v>
      </c>
      <c r="Q1247">
        <v>1</v>
      </c>
      <c r="W1247">
        <v>0</v>
      </c>
      <c r="X1247">
        <v>-1277097320</v>
      </c>
      <c r="Y1247">
        <v>37.283999999999999</v>
      </c>
      <c r="AA1247">
        <v>0</v>
      </c>
      <c r="AB1247">
        <v>8.68</v>
      </c>
      <c r="AC1247">
        <v>0</v>
      </c>
      <c r="AD1247">
        <v>0</v>
      </c>
      <c r="AE1247">
        <v>0</v>
      </c>
      <c r="AF1247">
        <v>8.68</v>
      </c>
      <c r="AG1247">
        <v>0</v>
      </c>
      <c r="AH1247">
        <v>0</v>
      </c>
      <c r="AI1247">
        <v>1</v>
      </c>
      <c r="AJ1247">
        <v>1</v>
      </c>
      <c r="AK1247">
        <v>1</v>
      </c>
      <c r="AL1247">
        <v>1</v>
      </c>
      <c r="AN1247">
        <v>0</v>
      </c>
      <c r="AO1247">
        <v>1</v>
      </c>
      <c r="AP1247">
        <v>1</v>
      </c>
      <c r="AQ1247">
        <v>0</v>
      </c>
      <c r="AR1247">
        <v>0</v>
      </c>
      <c r="AS1247" t="s">
        <v>719</v>
      </c>
      <c r="AT1247">
        <v>31.07</v>
      </c>
      <c r="AU1247" t="s">
        <v>744</v>
      </c>
      <c r="AV1247">
        <v>0</v>
      </c>
      <c r="AW1247">
        <v>2</v>
      </c>
      <c r="AX1247">
        <v>28927650</v>
      </c>
      <c r="AY1247">
        <v>1</v>
      </c>
      <c r="AZ1247">
        <v>0</v>
      </c>
      <c r="BA1247">
        <v>1281</v>
      </c>
      <c r="BB1247">
        <v>0</v>
      </c>
      <c r="BC1247">
        <v>0</v>
      </c>
      <c r="BD1247">
        <v>0</v>
      </c>
      <c r="BE1247">
        <v>0</v>
      </c>
      <c r="BF1247">
        <v>0</v>
      </c>
      <c r="BG1247">
        <v>0</v>
      </c>
      <c r="BH1247">
        <v>0</v>
      </c>
      <c r="BI1247">
        <v>0</v>
      </c>
      <c r="BJ1247">
        <v>0</v>
      </c>
      <c r="BK1247">
        <v>0</v>
      </c>
      <c r="BL1247">
        <v>0</v>
      </c>
      <c r="BM1247">
        <v>0</v>
      </c>
      <c r="BN1247">
        <v>0</v>
      </c>
      <c r="BO1247">
        <v>0</v>
      </c>
      <c r="BP1247">
        <v>0</v>
      </c>
      <c r="BQ1247">
        <v>0</v>
      </c>
      <c r="BR1247">
        <v>0</v>
      </c>
      <c r="BS1247">
        <v>0</v>
      </c>
      <c r="BT1247">
        <v>0</v>
      </c>
      <c r="BU1247">
        <v>0</v>
      </c>
      <c r="BV1247">
        <v>0</v>
      </c>
      <c r="BW1247">
        <v>0</v>
      </c>
      <c r="CX1247">
        <f>Y1247*Source!I264</f>
        <v>18.641999999999999</v>
      </c>
      <c r="CY1247">
        <f>AB1247</f>
        <v>8.68</v>
      </c>
      <c r="CZ1247">
        <f>AF1247</f>
        <v>8.68</v>
      </c>
      <c r="DA1247">
        <f>AJ1247</f>
        <v>1</v>
      </c>
      <c r="DB1247">
        <v>0</v>
      </c>
    </row>
    <row r="1248" spans="1:106" x14ac:dyDescent="0.2">
      <c r="A1248">
        <f>ROW(Source!A264)</f>
        <v>264</v>
      </c>
      <c r="B1248">
        <v>28925307</v>
      </c>
      <c r="C1248">
        <v>28927630</v>
      </c>
      <c r="D1248">
        <v>28251479</v>
      </c>
      <c r="E1248">
        <v>1</v>
      </c>
      <c r="F1248">
        <v>1</v>
      </c>
      <c r="G1248">
        <v>1</v>
      </c>
      <c r="H1248">
        <v>3</v>
      </c>
      <c r="I1248" t="s">
        <v>503</v>
      </c>
      <c r="J1248" t="s">
        <v>504</v>
      </c>
      <c r="K1248" t="s">
        <v>505</v>
      </c>
      <c r="L1248">
        <v>1339</v>
      </c>
      <c r="N1248">
        <v>1007</v>
      </c>
      <c r="O1248" t="s">
        <v>742</v>
      </c>
      <c r="P1248" t="s">
        <v>742</v>
      </c>
      <c r="Q1248">
        <v>1</v>
      </c>
      <c r="W1248">
        <v>0</v>
      </c>
      <c r="X1248">
        <v>1597319531</v>
      </c>
      <c r="Y1248">
        <v>4</v>
      </c>
      <c r="AA1248">
        <v>8.7899999999999991</v>
      </c>
      <c r="AB1248">
        <v>0</v>
      </c>
      <c r="AC1248">
        <v>0</v>
      </c>
      <c r="AD1248">
        <v>0</v>
      </c>
      <c r="AE1248">
        <v>8.7899999999999991</v>
      </c>
      <c r="AF1248">
        <v>0</v>
      </c>
      <c r="AG1248">
        <v>0</v>
      </c>
      <c r="AH1248">
        <v>0</v>
      </c>
      <c r="AI1248">
        <v>1</v>
      </c>
      <c r="AJ1248">
        <v>1</v>
      </c>
      <c r="AK1248">
        <v>1</v>
      </c>
      <c r="AL1248">
        <v>1</v>
      </c>
      <c r="AN1248">
        <v>0</v>
      </c>
      <c r="AO1248">
        <v>1</v>
      </c>
      <c r="AP1248">
        <v>0</v>
      </c>
      <c r="AQ1248">
        <v>0</v>
      </c>
      <c r="AR1248">
        <v>0</v>
      </c>
      <c r="AS1248" t="s">
        <v>719</v>
      </c>
      <c r="AT1248">
        <v>4</v>
      </c>
      <c r="AU1248" t="s">
        <v>719</v>
      </c>
      <c r="AV1248">
        <v>0</v>
      </c>
      <c r="AW1248">
        <v>2</v>
      </c>
      <c r="AX1248">
        <v>28927651</v>
      </c>
      <c r="AY1248">
        <v>1</v>
      </c>
      <c r="AZ1248">
        <v>0</v>
      </c>
      <c r="BA1248">
        <v>1282</v>
      </c>
      <c r="BB1248">
        <v>0</v>
      </c>
      <c r="BC1248">
        <v>0</v>
      </c>
      <c r="BD1248">
        <v>0</v>
      </c>
      <c r="BE1248">
        <v>0</v>
      </c>
      <c r="BF1248">
        <v>0</v>
      </c>
      <c r="BG1248">
        <v>0</v>
      </c>
      <c r="BH1248">
        <v>0</v>
      </c>
      <c r="BI1248">
        <v>0</v>
      </c>
      <c r="BJ1248">
        <v>0</v>
      </c>
      <c r="BK1248">
        <v>0</v>
      </c>
      <c r="BL1248">
        <v>0</v>
      </c>
      <c r="BM1248">
        <v>0</v>
      </c>
      <c r="BN1248">
        <v>0</v>
      </c>
      <c r="BO1248">
        <v>0</v>
      </c>
      <c r="BP1248">
        <v>0</v>
      </c>
      <c r="BQ1248">
        <v>0</v>
      </c>
      <c r="BR1248">
        <v>0</v>
      </c>
      <c r="BS1248">
        <v>0</v>
      </c>
      <c r="BT1248">
        <v>0</v>
      </c>
      <c r="BU1248">
        <v>0</v>
      </c>
      <c r="BV1248">
        <v>0</v>
      </c>
      <c r="BW1248">
        <v>0</v>
      </c>
      <c r="CX1248">
        <f>Y1248*Source!I264</f>
        <v>2</v>
      </c>
      <c r="CY1248">
        <f>AA1248</f>
        <v>8.7899999999999991</v>
      </c>
      <c r="CZ1248">
        <f>AE1248</f>
        <v>8.7899999999999991</v>
      </c>
      <c r="DA1248">
        <f>AI1248</f>
        <v>1</v>
      </c>
      <c r="DB1248">
        <v>0</v>
      </c>
    </row>
    <row r="1249" spans="1:106" x14ac:dyDescent="0.2">
      <c r="A1249">
        <f>ROW(Source!A264)</f>
        <v>264</v>
      </c>
      <c r="B1249">
        <v>28925307</v>
      </c>
      <c r="C1249">
        <v>28927630</v>
      </c>
      <c r="D1249">
        <v>28251486</v>
      </c>
      <c r="E1249">
        <v>1</v>
      </c>
      <c r="F1249">
        <v>1</v>
      </c>
      <c r="G1249">
        <v>1</v>
      </c>
      <c r="H1249">
        <v>3</v>
      </c>
      <c r="I1249" t="s">
        <v>506</v>
      </c>
      <c r="J1249" t="s">
        <v>507</v>
      </c>
      <c r="K1249" t="s">
        <v>508</v>
      </c>
      <c r="L1249">
        <v>1346</v>
      </c>
      <c r="N1249">
        <v>1009</v>
      </c>
      <c r="O1249" t="s">
        <v>509</v>
      </c>
      <c r="P1249" t="s">
        <v>509</v>
      </c>
      <c r="Q1249">
        <v>1</v>
      </c>
      <c r="W1249">
        <v>0</v>
      </c>
      <c r="X1249">
        <v>-1411127917</v>
      </c>
      <c r="Y1249">
        <v>1.1000000000000001</v>
      </c>
      <c r="AA1249">
        <v>4.47</v>
      </c>
      <c r="AB1249">
        <v>0</v>
      </c>
      <c r="AC1249">
        <v>0</v>
      </c>
      <c r="AD1249">
        <v>0</v>
      </c>
      <c r="AE1249">
        <v>4.47</v>
      </c>
      <c r="AF1249">
        <v>0</v>
      </c>
      <c r="AG1249">
        <v>0</v>
      </c>
      <c r="AH1249">
        <v>0</v>
      </c>
      <c r="AI1249">
        <v>1</v>
      </c>
      <c r="AJ1249">
        <v>1</v>
      </c>
      <c r="AK1249">
        <v>1</v>
      </c>
      <c r="AL1249">
        <v>1</v>
      </c>
      <c r="AN1249">
        <v>0</v>
      </c>
      <c r="AO1249">
        <v>1</v>
      </c>
      <c r="AP1249">
        <v>0</v>
      </c>
      <c r="AQ1249">
        <v>0</v>
      </c>
      <c r="AR1249">
        <v>0</v>
      </c>
      <c r="AS1249" t="s">
        <v>719</v>
      </c>
      <c r="AT1249">
        <v>1.1000000000000001</v>
      </c>
      <c r="AU1249" t="s">
        <v>719</v>
      </c>
      <c r="AV1249">
        <v>0</v>
      </c>
      <c r="AW1249">
        <v>2</v>
      </c>
      <c r="AX1249">
        <v>28927652</v>
      </c>
      <c r="AY1249">
        <v>1</v>
      </c>
      <c r="AZ1249">
        <v>0</v>
      </c>
      <c r="BA1249">
        <v>1283</v>
      </c>
      <c r="BB1249">
        <v>0</v>
      </c>
      <c r="BC1249">
        <v>0</v>
      </c>
      <c r="BD1249">
        <v>0</v>
      </c>
      <c r="BE1249">
        <v>0</v>
      </c>
      <c r="BF1249">
        <v>0</v>
      </c>
      <c r="BG1249">
        <v>0</v>
      </c>
      <c r="BH1249">
        <v>0</v>
      </c>
      <c r="BI1249">
        <v>0</v>
      </c>
      <c r="BJ1249">
        <v>0</v>
      </c>
      <c r="BK1249">
        <v>0</v>
      </c>
      <c r="BL1249">
        <v>0</v>
      </c>
      <c r="BM1249">
        <v>0</v>
      </c>
      <c r="BN1249">
        <v>0</v>
      </c>
      <c r="BO1249">
        <v>0</v>
      </c>
      <c r="BP1249">
        <v>0</v>
      </c>
      <c r="BQ1249">
        <v>0</v>
      </c>
      <c r="BR1249">
        <v>0</v>
      </c>
      <c r="BS1249">
        <v>0</v>
      </c>
      <c r="BT1249">
        <v>0</v>
      </c>
      <c r="BU1249">
        <v>0</v>
      </c>
      <c r="BV1249">
        <v>0</v>
      </c>
      <c r="BW1249">
        <v>0</v>
      </c>
      <c r="CX1249">
        <f>Y1249*Source!I264</f>
        <v>0.55000000000000004</v>
      </c>
      <c r="CY1249">
        <f>AA1249</f>
        <v>4.47</v>
      </c>
      <c r="CZ1249">
        <f>AE1249</f>
        <v>4.47</v>
      </c>
      <c r="DA1249">
        <f>AI1249</f>
        <v>1</v>
      </c>
      <c r="DB1249">
        <v>0</v>
      </c>
    </row>
    <row r="1250" spans="1:106" x14ac:dyDescent="0.2">
      <c r="A1250">
        <f>ROW(Source!A264)</f>
        <v>264</v>
      </c>
      <c r="B1250">
        <v>28925307</v>
      </c>
      <c r="C1250">
        <v>28927630</v>
      </c>
      <c r="D1250">
        <v>28253182</v>
      </c>
      <c r="E1250">
        <v>1</v>
      </c>
      <c r="F1250">
        <v>1</v>
      </c>
      <c r="G1250">
        <v>1</v>
      </c>
      <c r="H1250">
        <v>3</v>
      </c>
      <c r="I1250" t="s">
        <v>583</v>
      </c>
      <c r="J1250" t="s">
        <v>584</v>
      </c>
      <c r="K1250" t="s">
        <v>585</v>
      </c>
      <c r="L1250">
        <v>1339</v>
      </c>
      <c r="N1250">
        <v>1007</v>
      </c>
      <c r="O1250" t="s">
        <v>742</v>
      </c>
      <c r="P1250" t="s">
        <v>742</v>
      </c>
      <c r="Q1250">
        <v>1</v>
      </c>
      <c r="W1250">
        <v>0</v>
      </c>
      <c r="X1250">
        <v>1490861376</v>
      </c>
      <c r="Y1250">
        <v>2</v>
      </c>
      <c r="AA1250">
        <v>3.15</v>
      </c>
      <c r="AB1250">
        <v>0</v>
      </c>
      <c r="AC1250">
        <v>0</v>
      </c>
      <c r="AD1250">
        <v>0</v>
      </c>
      <c r="AE1250">
        <v>3.15</v>
      </c>
      <c r="AF1250">
        <v>0</v>
      </c>
      <c r="AG1250">
        <v>0</v>
      </c>
      <c r="AH1250">
        <v>0</v>
      </c>
      <c r="AI1250">
        <v>1</v>
      </c>
      <c r="AJ1250">
        <v>1</v>
      </c>
      <c r="AK1250">
        <v>1</v>
      </c>
      <c r="AL1250">
        <v>1</v>
      </c>
      <c r="AN1250">
        <v>0</v>
      </c>
      <c r="AO1250">
        <v>1</v>
      </c>
      <c r="AP1250">
        <v>0</v>
      </c>
      <c r="AQ1250">
        <v>0</v>
      </c>
      <c r="AR1250">
        <v>0</v>
      </c>
      <c r="AS1250" t="s">
        <v>719</v>
      </c>
      <c r="AT1250">
        <v>2</v>
      </c>
      <c r="AU1250" t="s">
        <v>719</v>
      </c>
      <c r="AV1250">
        <v>0</v>
      </c>
      <c r="AW1250">
        <v>2</v>
      </c>
      <c r="AX1250">
        <v>28927653</v>
      </c>
      <c r="AY1250">
        <v>1</v>
      </c>
      <c r="AZ1250">
        <v>0</v>
      </c>
      <c r="BA1250">
        <v>1284</v>
      </c>
      <c r="BB1250">
        <v>0</v>
      </c>
      <c r="BC1250">
        <v>0</v>
      </c>
      <c r="BD1250">
        <v>0</v>
      </c>
      <c r="BE1250">
        <v>0</v>
      </c>
      <c r="BF1250">
        <v>0</v>
      </c>
      <c r="BG1250">
        <v>0</v>
      </c>
      <c r="BH1250">
        <v>0</v>
      </c>
      <c r="BI1250">
        <v>0</v>
      </c>
      <c r="BJ1250">
        <v>0</v>
      </c>
      <c r="BK1250">
        <v>0</v>
      </c>
      <c r="BL1250">
        <v>0</v>
      </c>
      <c r="BM1250">
        <v>0</v>
      </c>
      <c r="BN1250">
        <v>0</v>
      </c>
      <c r="BO1250">
        <v>0</v>
      </c>
      <c r="BP1250">
        <v>0</v>
      </c>
      <c r="BQ1250">
        <v>0</v>
      </c>
      <c r="BR1250">
        <v>0</v>
      </c>
      <c r="BS1250">
        <v>0</v>
      </c>
      <c r="BT1250">
        <v>0</v>
      </c>
      <c r="BU1250">
        <v>0</v>
      </c>
      <c r="BV1250">
        <v>0</v>
      </c>
      <c r="BW1250">
        <v>0</v>
      </c>
      <c r="CX1250">
        <f>Y1250*Source!I264</f>
        <v>1</v>
      </c>
      <c r="CY1250">
        <f>AA1250</f>
        <v>3.15</v>
      </c>
      <c r="CZ1250">
        <f>AE1250</f>
        <v>3.15</v>
      </c>
      <c r="DA1250">
        <f>AI1250</f>
        <v>1</v>
      </c>
      <c r="DB1250">
        <v>0</v>
      </c>
    </row>
    <row r="1251" spans="1:106" x14ac:dyDescent="0.2">
      <c r="A1251">
        <f>ROW(Source!A264)</f>
        <v>264</v>
      </c>
      <c r="B1251">
        <v>28925307</v>
      </c>
      <c r="C1251">
        <v>28927630</v>
      </c>
      <c r="D1251">
        <v>28254722</v>
      </c>
      <c r="E1251">
        <v>1</v>
      </c>
      <c r="F1251">
        <v>1</v>
      </c>
      <c r="G1251">
        <v>1</v>
      </c>
      <c r="H1251">
        <v>3</v>
      </c>
      <c r="I1251" t="s">
        <v>681</v>
      </c>
      <c r="J1251" t="s">
        <v>682</v>
      </c>
      <c r="K1251" t="s">
        <v>683</v>
      </c>
      <c r="L1251">
        <v>1348</v>
      </c>
      <c r="N1251">
        <v>1009</v>
      </c>
      <c r="O1251" t="s">
        <v>61</v>
      </c>
      <c r="P1251" t="s">
        <v>61</v>
      </c>
      <c r="Q1251">
        <v>1000</v>
      </c>
      <c r="W1251">
        <v>0</v>
      </c>
      <c r="X1251">
        <v>-1570597375</v>
      </c>
      <c r="Y1251">
        <v>1.2999999999999999E-2</v>
      </c>
      <c r="AA1251">
        <v>13245.25</v>
      </c>
      <c r="AB1251">
        <v>0</v>
      </c>
      <c r="AC1251">
        <v>0</v>
      </c>
      <c r="AD1251">
        <v>0</v>
      </c>
      <c r="AE1251">
        <v>13245.25</v>
      </c>
      <c r="AF1251">
        <v>0</v>
      </c>
      <c r="AG1251">
        <v>0</v>
      </c>
      <c r="AH1251">
        <v>0</v>
      </c>
      <c r="AI1251">
        <v>1</v>
      </c>
      <c r="AJ1251">
        <v>1</v>
      </c>
      <c r="AK1251">
        <v>1</v>
      </c>
      <c r="AL1251">
        <v>1</v>
      </c>
      <c r="AN1251">
        <v>0</v>
      </c>
      <c r="AO1251">
        <v>1</v>
      </c>
      <c r="AP1251">
        <v>0</v>
      </c>
      <c r="AQ1251">
        <v>0</v>
      </c>
      <c r="AR1251">
        <v>0</v>
      </c>
      <c r="AS1251" t="s">
        <v>719</v>
      </c>
      <c r="AT1251">
        <v>1.2999999999999999E-2</v>
      </c>
      <c r="AU1251" t="s">
        <v>719</v>
      </c>
      <c r="AV1251">
        <v>0</v>
      </c>
      <c r="AW1251">
        <v>2</v>
      </c>
      <c r="AX1251">
        <v>28927654</v>
      </c>
      <c r="AY1251">
        <v>1</v>
      </c>
      <c r="AZ1251">
        <v>0</v>
      </c>
      <c r="BA1251">
        <v>1285</v>
      </c>
      <c r="BB1251">
        <v>0</v>
      </c>
      <c r="BC1251">
        <v>0</v>
      </c>
      <c r="BD1251">
        <v>0</v>
      </c>
      <c r="BE1251">
        <v>0</v>
      </c>
      <c r="BF1251">
        <v>0</v>
      </c>
      <c r="BG1251">
        <v>0</v>
      </c>
      <c r="BH1251">
        <v>0</v>
      </c>
      <c r="BI1251">
        <v>0</v>
      </c>
      <c r="BJ1251">
        <v>0</v>
      </c>
      <c r="BK1251">
        <v>0</v>
      </c>
      <c r="BL1251">
        <v>0</v>
      </c>
      <c r="BM1251">
        <v>0</v>
      </c>
      <c r="BN1251">
        <v>0</v>
      </c>
      <c r="BO1251">
        <v>0</v>
      </c>
      <c r="BP1251">
        <v>0</v>
      </c>
      <c r="BQ1251">
        <v>0</v>
      </c>
      <c r="BR1251">
        <v>0</v>
      </c>
      <c r="BS1251">
        <v>0</v>
      </c>
      <c r="BT1251">
        <v>0</v>
      </c>
      <c r="BU1251">
        <v>0</v>
      </c>
      <c r="BV1251">
        <v>0</v>
      </c>
      <c r="BW1251">
        <v>0</v>
      </c>
      <c r="CX1251">
        <f>Y1251*Source!I264</f>
        <v>6.4999999999999997E-3</v>
      </c>
      <c r="CY1251">
        <f>AA1251</f>
        <v>13245.25</v>
      </c>
      <c r="CZ1251">
        <f>AE1251</f>
        <v>13245.25</v>
      </c>
      <c r="DA1251">
        <f>AI1251</f>
        <v>1</v>
      </c>
      <c r="DB1251">
        <v>0</v>
      </c>
    </row>
    <row r="1252" spans="1:106" x14ac:dyDescent="0.2">
      <c r="A1252">
        <f>ROW(Source!A264)</f>
        <v>264</v>
      </c>
      <c r="B1252">
        <v>28925307</v>
      </c>
      <c r="C1252">
        <v>28927630</v>
      </c>
      <c r="D1252">
        <v>28247531</v>
      </c>
      <c r="E1252">
        <v>21</v>
      </c>
      <c r="F1252">
        <v>1</v>
      </c>
      <c r="G1252">
        <v>1</v>
      </c>
      <c r="H1252">
        <v>3</v>
      </c>
      <c r="I1252" t="s">
        <v>533</v>
      </c>
      <c r="J1252" t="s">
        <v>719</v>
      </c>
      <c r="K1252" t="s">
        <v>534</v>
      </c>
      <c r="L1252">
        <v>1374</v>
      </c>
      <c r="N1252">
        <v>1013</v>
      </c>
      <c r="O1252" t="s">
        <v>535</v>
      </c>
      <c r="P1252" t="s">
        <v>535</v>
      </c>
      <c r="Q1252">
        <v>1</v>
      </c>
      <c r="W1252">
        <v>0</v>
      </c>
      <c r="X1252">
        <v>-1731369543</v>
      </c>
      <c r="Y1252">
        <v>28.69</v>
      </c>
      <c r="AA1252">
        <v>1</v>
      </c>
      <c r="AB1252">
        <v>0</v>
      </c>
      <c r="AC1252">
        <v>0</v>
      </c>
      <c r="AD1252">
        <v>0</v>
      </c>
      <c r="AE1252">
        <v>1</v>
      </c>
      <c r="AF1252">
        <v>0</v>
      </c>
      <c r="AG1252">
        <v>0</v>
      </c>
      <c r="AH1252">
        <v>0</v>
      </c>
      <c r="AI1252">
        <v>1</v>
      </c>
      <c r="AJ1252">
        <v>1</v>
      </c>
      <c r="AK1252">
        <v>1</v>
      </c>
      <c r="AL1252">
        <v>1</v>
      </c>
      <c r="AN1252">
        <v>0</v>
      </c>
      <c r="AO1252">
        <v>1</v>
      </c>
      <c r="AP1252">
        <v>0</v>
      </c>
      <c r="AQ1252">
        <v>0</v>
      </c>
      <c r="AR1252">
        <v>0</v>
      </c>
      <c r="AS1252" t="s">
        <v>719</v>
      </c>
      <c r="AT1252">
        <v>28.69</v>
      </c>
      <c r="AU1252" t="s">
        <v>719</v>
      </c>
      <c r="AV1252">
        <v>0</v>
      </c>
      <c r="AW1252">
        <v>2</v>
      </c>
      <c r="AX1252">
        <v>28927656</v>
      </c>
      <c r="AY1252">
        <v>1</v>
      </c>
      <c r="AZ1252">
        <v>0</v>
      </c>
      <c r="BA1252">
        <v>1287</v>
      </c>
      <c r="BB1252">
        <v>0</v>
      </c>
      <c r="BC1252">
        <v>0</v>
      </c>
      <c r="BD1252">
        <v>0</v>
      </c>
      <c r="BE1252">
        <v>0</v>
      </c>
      <c r="BF1252">
        <v>0</v>
      </c>
      <c r="BG1252">
        <v>0</v>
      </c>
      <c r="BH1252">
        <v>0</v>
      </c>
      <c r="BI1252">
        <v>0</v>
      </c>
      <c r="BJ1252">
        <v>0</v>
      </c>
      <c r="BK1252">
        <v>0</v>
      </c>
      <c r="BL1252">
        <v>0</v>
      </c>
      <c r="BM1252">
        <v>0</v>
      </c>
      <c r="BN1252">
        <v>0</v>
      </c>
      <c r="BO1252">
        <v>0</v>
      </c>
      <c r="BP1252">
        <v>0</v>
      </c>
      <c r="BQ1252">
        <v>0</v>
      </c>
      <c r="BR1252">
        <v>0</v>
      </c>
      <c r="BS1252">
        <v>0</v>
      </c>
      <c r="BT1252">
        <v>0</v>
      </c>
      <c r="BU1252">
        <v>0</v>
      </c>
      <c r="BV1252">
        <v>0</v>
      </c>
      <c r="BW1252">
        <v>0</v>
      </c>
      <c r="CX1252">
        <f>Y1252*Source!I264</f>
        <v>14.345000000000001</v>
      </c>
      <c r="CY1252">
        <f>AA1252</f>
        <v>1</v>
      </c>
      <c r="CZ1252">
        <f>AE1252</f>
        <v>1</v>
      </c>
      <c r="DA1252">
        <f>AI1252</f>
        <v>1</v>
      </c>
      <c r="DB1252">
        <v>0</v>
      </c>
    </row>
    <row r="1253" spans="1:106" x14ac:dyDescent="0.2">
      <c r="A1253">
        <f>ROW(Source!A265)</f>
        <v>265</v>
      </c>
      <c r="B1253">
        <v>28925308</v>
      </c>
      <c r="C1253">
        <v>28927630</v>
      </c>
      <c r="D1253">
        <v>28425676</v>
      </c>
      <c r="E1253">
        <v>1</v>
      </c>
      <c r="F1253">
        <v>1</v>
      </c>
      <c r="G1253">
        <v>1</v>
      </c>
      <c r="H1253">
        <v>1</v>
      </c>
      <c r="I1253" t="s">
        <v>536</v>
      </c>
      <c r="J1253" t="s">
        <v>719</v>
      </c>
      <c r="K1253" t="s">
        <v>537</v>
      </c>
      <c r="L1253">
        <v>1191</v>
      </c>
      <c r="N1253">
        <v>1013</v>
      </c>
      <c r="O1253" t="s">
        <v>360</v>
      </c>
      <c r="P1253" t="s">
        <v>360</v>
      </c>
      <c r="Q1253">
        <v>1</v>
      </c>
      <c r="W1253">
        <v>0</v>
      </c>
      <c r="X1253">
        <v>-1853062777</v>
      </c>
      <c r="Y1253">
        <v>200.4</v>
      </c>
      <c r="AA1253">
        <v>0</v>
      </c>
      <c r="AB1253">
        <v>0</v>
      </c>
      <c r="AC1253">
        <v>0</v>
      </c>
      <c r="AD1253">
        <v>159.43</v>
      </c>
      <c r="AE1253">
        <v>0</v>
      </c>
      <c r="AF1253">
        <v>0</v>
      </c>
      <c r="AG1253">
        <v>0</v>
      </c>
      <c r="AH1253">
        <v>8.59</v>
      </c>
      <c r="AI1253">
        <v>1</v>
      </c>
      <c r="AJ1253">
        <v>1</v>
      </c>
      <c r="AK1253">
        <v>1</v>
      </c>
      <c r="AL1253">
        <v>18.559999999999999</v>
      </c>
      <c r="AN1253">
        <v>0</v>
      </c>
      <c r="AO1253">
        <v>1</v>
      </c>
      <c r="AP1253">
        <v>1</v>
      </c>
      <c r="AQ1253">
        <v>0</v>
      </c>
      <c r="AR1253">
        <v>0</v>
      </c>
      <c r="AS1253" t="s">
        <v>719</v>
      </c>
      <c r="AT1253">
        <v>167</v>
      </c>
      <c r="AU1253" t="s">
        <v>744</v>
      </c>
      <c r="AV1253">
        <v>1</v>
      </c>
      <c r="AW1253">
        <v>2</v>
      </c>
      <c r="AX1253">
        <v>28927644</v>
      </c>
      <c r="AY1253">
        <v>1</v>
      </c>
      <c r="AZ1253">
        <v>0</v>
      </c>
      <c r="BA1253">
        <v>1288</v>
      </c>
      <c r="BB1253">
        <v>0</v>
      </c>
      <c r="BC1253">
        <v>0</v>
      </c>
      <c r="BD1253">
        <v>0</v>
      </c>
      <c r="BE1253">
        <v>0</v>
      </c>
      <c r="BF1253">
        <v>0</v>
      </c>
      <c r="BG1253">
        <v>0</v>
      </c>
      <c r="BH1253">
        <v>0</v>
      </c>
      <c r="BI1253">
        <v>0</v>
      </c>
      <c r="BJ1253">
        <v>0</v>
      </c>
      <c r="BK1253">
        <v>0</v>
      </c>
      <c r="BL1253">
        <v>0</v>
      </c>
      <c r="BM1253">
        <v>0</v>
      </c>
      <c r="BN1253">
        <v>0</v>
      </c>
      <c r="BO1253">
        <v>0</v>
      </c>
      <c r="BP1253">
        <v>0</v>
      </c>
      <c r="BQ1253">
        <v>0</v>
      </c>
      <c r="BR1253">
        <v>0</v>
      </c>
      <c r="BS1253">
        <v>0</v>
      </c>
      <c r="BT1253">
        <v>0</v>
      </c>
      <c r="BU1253">
        <v>0</v>
      </c>
      <c r="BV1253">
        <v>0</v>
      </c>
      <c r="BW1253">
        <v>0</v>
      </c>
      <c r="CX1253">
        <f>Y1253*Source!I265</f>
        <v>100.2</v>
      </c>
      <c r="CY1253">
        <f>AD1253</f>
        <v>159.43</v>
      </c>
      <c r="CZ1253">
        <f>AH1253</f>
        <v>8.59</v>
      </c>
      <c r="DA1253">
        <f>AL1253</f>
        <v>18.559999999999999</v>
      </c>
      <c r="DB1253">
        <v>0</v>
      </c>
    </row>
    <row r="1254" spans="1:106" x14ac:dyDescent="0.2">
      <c r="A1254">
        <f>ROW(Source!A265)</f>
        <v>265</v>
      </c>
      <c r="B1254">
        <v>28925308</v>
      </c>
      <c r="C1254">
        <v>28927630</v>
      </c>
      <c r="D1254">
        <v>28419515</v>
      </c>
      <c r="E1254">
        <v>1</v>
      </c>
      <c r="F1254">
        <v>1</v>
      </c>
      <c r="G1254">
        <v>1</v>
      </c>
      <c r="H1254">
        <v>1</v>
      </c>
      <c r="I1254" t="s">
        <v>361</v>
      </c>
      <c r="J1254" t="s">
        <v>719</v>
      </c>
      <c r="K1254" t="s">
        <v>362</v>
      </c>
      <c r="L1254">
        <v>1191</v>
      </c>
      <c r="N1254">
        <v>1013</v>
      </c>
      <c r="O1254" t="s">
        <v>360</v>
      </c>
      <c r="P1254" t="s">
        <v>360</v>
      </c>
      <c r="Q1254">
        <v>1</v>
      </c>
      <c r="W1254">
        <v>0</v>
      </c>
      <c r="X1254">
        <v>-383101862</v>
      </c>
      <c r="Y1254">
        <v>21.12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1</v>
      </c>
      <c r="AJ1254">
        <v>1</v>
      </c>
      <c r="AK1254">
        <v>18.559999999999999</v>
      </c>
      <c r="AL1254">
        <v>1</v>
      </c>
      <c r="AN1254">
        <v>0</v>
      </c>
      <c r="AO1254">
        <v>1</v>
      </c>
      <c r="AP1254">
        <v>0</v>
      </c>
      <c r="AQ1254">
        <v>0</v>
      </c>
      <c r="AR1254">
        <v>0</v>
      </c>
      <c r="AS1254" t="s">
        <v>719</v>
      </c>
      <c r="AT1254">
        <v>21.12</v>
      </c>
      <c r="AU1254" t="s">
        <v>719</v>
      </c>
      <c r="AV1254">
        <v>2</v>
      </c>
      <c r="AW1254">
        <v>2</v>
      </c>
      <c r="AX1254">
        <v>28927645</v>
      </c>
      <c r="AY1254">
        <v>1</v>
      </c>
      <c r="AZ1254">
        <v>2048</v>
      </c>
      <c r="BA1254">
        <v>1289</v>
      </c>
      <c r="BB1254">
        <v>0</v>
      </c>
      <c r="BC1254">
        <v>0</v>
      </c>
      <c r="BD1254">
        <v>0</v>
      </c>
      <c r="BE1254">
        <v>0</v>
      </c>
      <c r="BF1254">
        <v>0</v>
      </c>
      <c r="BG1254">
        <v>0</v>
      </c>
      <c r="BH1254">
        <v>0</v>
      </c>
      <c r="BI1254">
        <v>0</v>
      </c>
      <c r="BJ1254">
        <v>0</v>
      </c>
      <c r="BK1254">
        <v>0</v>
      </c>
      <c r="BL1254">
        <v>0</v>
      </c>
      <c r="BM1254">
        <v>0</v>
      </c>
      <c r="BN1254">
        <v>0</v>
      </c>
      <c r="BO1254">
        <v>0</v>
      </c>
      <c r="BP1254">
        <v>0</v>
      </c>
      <c r="BQ1254">
        <v>0</v>
      </c>
      <c r="BR1254">
        <v>0</v>
      </c>
      <c r="BS1254">
        <v>0</v>
      </c>
      <c r="BT1254">
        <v>0</v>
      </c>
      <c r="BU1254">
        <v>0</v>
      </c>
      <c r="BV1254">
        <v>0</v>
      </c>
      <c r="BW1254">
        <v>0</v>
      </c>
      <c r="CX1254">
        <f>Y1254*Source!I265</f>
        <v>10.56</v>
      </c>
      <c r="CY1254">
        <f>AD1254</f>
        <v>0</v>
      </c>
      <c r="CZ1254">
        <f>AH1254</f>
        <v>0</v>
      </c>
      <c r="DA1254">
        <f>AL1254</f>
        <v>1</v>
      </c>
      <c r="DB1254">
        <v>0</v>
      </c>
    </row>
    <row r="1255" spans="1:106" x14ac:dyDescent="0.2">
      <c r="A1255">
        <f>ROW(Source!A265)</f>
        <v>265</v>
      </c>
      <c r="B1255">
        <v>28925308</v>
      </c>
      <c r="C1255">
        <v>28927630</v>
      </c>
      <c r="D1255">
        <v>28336675</v>
      </c>
      <c r="E1255">
        <v>1</v>
      </c>
      <c r="F1255">
        <v>1</v>
      </c>
      <c r="G1255">
        <v>1</v>
      </c>
      <c r="H1255">
        <v>2</v>
      </c>
      <c r="I1255" t="s">
        <v>540</v>
      </c>
      <c r="J1255" t="s">
        <v>541</v>
      </c>
      <c r="K1255" t="s">
        <v>542</v>
      </c>
      <c r="L1255">
        <v>1368</v>
      </c>
      <c r="N1255">
        <v>1011</v>
      </c>
      <c r="O1255" t="s">
        <v>366</v>
      </c>
      <c r="P1255" t="s">
        <v>366</v>
      </c>
      <c r="Q1255">
        <v>1</v>
      </c>
      <c r="W1255">
        <v>0</v>
      </c>
      <c r="X1255">
        <v>903590057</v>
      </c>
      <c r="Y1255">
        <v>15.696</v>
      </c>
      <c r="AA1255">
        <v>0</v>
      </c>
      <c r="AB1255">
        <v>868.33</v>
      </c>
      <c r="AC1255">
        <v>219.75</v>
      </c>
      <c r="AD1255">
        <v>0</v>
      </c>
      <c r="AE1255">
        <v>0</v>
      </c>
      <c r="AF1255">
        <v>112.77</v>
      </c>
      <c r="AG1255">
        <v>11.84</v>
      </c>
      <c r="AH1255">
        <v>0</v>
      </c>
      <c r="AI1255">
        <v>1</v>
      </c>
      <c r="AJ1255">
        <v>7.7</v>
      </c>
      <c r="AK1255">
        <v>18.559999999999999</v>
      </c>
      <c r="AL1255">
        <v>1</v>
      </c>
      <c r="AN1255">
        <v>0</v>
      </c>
      <c r="AO1255">
        <v>1</v>
      </c>
      <c r="AP1255">
        <v>1</v>
      </c>
      <c r="AQ1255">
        <v>0</v>
      </c>
      <c r="AR1255">
        <v>0</v>
      </c>
      <c r="AS1255" t="s">
        <v>719</v>
      </c>
      <c r="AT1255">
        <v>13.08</v>
      </c>
      <c r="AU1255" t="s">
        <v>744</v>
      </c>
      <c r="AV1255">
        <v>0</v>
      </c>
      <c r="AW1255">
        <v>2</v>
      </c>
      <c r="AX1255">
        <v>28927646</v>
      </c>
      <c r="AY1255">
        <v>1</v>
      </c>
      <c r="AZ1255">
        <v>0</v>
      </c>
      <c r="BA1255">
        <v>1290</v>
      </c>
      <c r="BB1255">
        <v>0</v>
      </c>
      <c r="BC1255">
        <v>0</v>
      </c>
      <c r="BD1255">
        <v>0</v>
      </c>
      <c r="BE1255">
        <v>0</v>
      </c>
      <c r="BF1255">
        <v>0</v>
      </c>
      <c r="BG1255">
        <v>0</v>
      </c>
      <c r="BH1255">
        <v>0</v>
      </c>
      <c r="BI1255">
        <v>0</v>
      </c>
      <c r="BJ1255">
        <v>0</v>
      </c>
      <c r="BK1255">
        <v>0</v>
      </c>
      <c r="BL1255">
        <v>0</v>
      </c>
      <c r="BM1255">
        <v>0</v>
      </c>
      <c r="BN1255">
        <v>0</v>
      </c>
      <c r="BO1255">
        <v>0</v>
      </c>
      <c r="BP1255">
        <v>0</v>
      </c>
      <c r="BQ1255">
        <v>0</v>
      </c>
      <c r="BR1255">
        <v>0</v>
      </c>
      <c r="BS1255">
        <v>0</v>
      </c>
      <c r="BT1255">
        <v>0</v>
      </c>
      <c r="BU1255">
        <v>0</v>
      </c>
      <c r="BV1255">
        <v>0</v>
      </c>
      <c r="BW1255">
        <v>0</v>
      </c>
      <c r="CX1255">
        <f>Y1255*Source!I265</f>
        <v>7.8479999999999999</v>
      </c>
      <c r="CY1255">
        <f>AB1255</f>
        <v>868.33</v>
      </c>
      <c r="CZ1255">
        <f>AF1255</f>
        <v>112.77</v>
      </c>
      <c r="DA1255">
        <f>AJ1255</f>
        <v>7.7</v>
      </c>
      <c r="DB1255">
        <v>0</v>
      </c>
    </row>
    <row r="1256" spans="1:106" x14ac:dyDescent="0.2">
      <c r="A1256">
        <f>ROW(Source!A265)</f>
        <v>265</v>
      </c>
      <c r="B1256">
        <v>28925308</v>
      </c>
      <c r="C1256">
        <v>28927630</v>
      </c>
      <c r="D1256">
        <v>28337559</v>
      </c>
      <c r="E1256">
        <v>1</v>
      </c>
      <c r="F1256">
        <v>1</v>
      </c>
      <c r="G1256">
        <v>1</v>
      </c>
      <c r="H1256">
        <v>2</v>
      </c>
      <c r="I1256" t="s">
        <v>577</v>
      </c>
      <c r="J1256" t="s">
        <v>578</v>
      </c>
      <c r="K1256" t="s">
        <v>579</v>
      </c>
      <c r="L1256">
        <v>1368</v>
      </c>
      <c r="N1256">
        <v>1011</v>
      </c>
      <c r="O1256" t="s">
        <v>366</v>
      </c>
      <c r="P1256" t="s">
        <v>366</v>
      </c>
      <c r="Q1256">
        <v>1</v>
      </c>
      <c r="W1256">
        <v>0</v>
      </c>
      <c r="X1256">
        <v>1511014073</v>
      </c>
      <c r="Y1256">
        <v>9.3239999999999998</v>
      </c>
      <c r="AA1256">
        <v>0</v>
      </c>
      <c r="AB1256">
        <v>2298.3000000000002</v>
      </c>
      <c r="AC1256">
        <v>188.01</v>
      </c>
      <c r="AD1256">
        <v>0</v>
      </c>
      <c r="AE1256">
        <v>0</v>
      </c>
      <c r="AF1256">
        <v>298.48</v>
      </c>
      <c r="AG1256">
        <v>10.130000000000001</v>
      </c>
      <c r="AH1256">
        <v>0</v>
      </c>
      <c r="AI1256">
        <v>1</v>
      </c>
      <c r="AJ1256">
        <v>7.7</v>
      </c>
      <c r="AK1256">
        <v>18.559999999999999</v>
      </c>
      <c r="AL1256">
        <v>1</v>
      </c>
      <c r="AN1256">
        <v>0</v>
      </c>
      <c r="AO1256">
        <v>1</v>
      </c>
      <c r="AP1256">
        <v>1</v>
      </c>
      <c r="AQ1256">
        <v>0</v>
      </c>
      <c r="AR1256">
        <v>0</v>
      </c>
      <c r="AS1256" t="s">
        <v>719</v>
      </c>
      <c r="AT1256">
        <v>7.77</v>
      </c>
      <c r="AU1256" t="s">
        <v>744</v>
      </c>
      <c r="AV1256">
        <v>0</v>
      </c>
      <c r="AW1256">
        <v>2</v>
      </c>
      <c r="AX1256">
        <v>28927647</v>
      </c>
      <c r="AY1256">
        <v>1</v>
      </c>
      <c r="AZ1256">
        <v>0</v>
      </c>
      <c r="BA1256">
        <v>1291</v>
      </c>
      <c r="BB1256">
        <v>0</v>
      </c>
      <c r="BC1256">
        <v>0</v>
      </c>
      <c r="BD1256">
        <v>0</v>
      </c>
      <c r="BE1256">
        <v>0</v>
      </c>
      <c r="BF1256">
        <v>0</v>
      </c>
      <c r="BG1256">
        <v>0</v>
      </c>
      <c r="BH1256">
        <v>0</v>
      </c>
      <c r="BI1256">
        <v>0</v>
      </c>
      <c r="BJ1256">
        <v>0</v>
      </c>
      <c r="BK1256">
        <v>0</v>
      </c>
      <c r="BL1256">
        <v>0</v>
      </c>
      <c r="BM1256">
        <v>0</v>
      </c>
      <c r="BN1256">
        <v>0</v>
      </c>
      <c r="BO1256">
        <v>0</v>
      </c>
      <c r="BP1256">
        <v>0</v>
      </c>
      <c r="BQ1256">
        <v>0</v>
      </c>
      <c r="BR1256">
        <v>0</v>
      </c>
      <c r="BS1256">
        <v>0</v>
      </c>
      <c r="BT1256">
        <v>0</v>
      </c>
      <c r="BU1256">
        <v>0</v>
      </c>
      <c r="BV1256">
        <v>0</v>
      </c>
      <c r="BW1256">
        <v>0</v>
      </c>
      <c r="CX1256">
        <f>Y1256*Source!I265</f>
        <v>4.6619999999999999</v>
      </c>
      <c r="CY1256">
        <f>AB1256</f>
        <v>2298.3000000000002</v>
      </c>
      <c r="CZ1256">
        <f>AF1256</f>
        <v>298.48</v>
      </c>
      <c r="DA1256">
        <f>AJ1256</f>
        <v>7.7</v>
      </c>
      <c r="DB1256">
        <v>0</v>
      </c>
    </row>
    <row r="1257" spans="1:106" x14ac:dyDescent="0.2">
      <c r="A1257">
        <f>ROW(Source!A265)</f>
        <v>265</v>
      </c>
      <c r="B1257">
        <v>28925308</v>
      </c>
      <c r="C1257">
        <v>28927630</v>
      </c>
      <c r="D1257">
        <v>28337857</v>
      </c>
      <c r="E1257">
        <v>1</v>
      </c>
      <c r="F1257">
        <v>1</v>
      </c>
      <c r="G1257">
        <v>1</v>
      </c>
      <c r="H1257">
        <v>2</v>
      </c>
      <c r="I1257" t="s">
        <v>488</v>
      </c>
      <c r="J1257" t="s">
        <v>489</v>
      </c>
      <c r="K1257" t="s">
        <v>490</v>
      </c>
      <c r="L1257">
        <v>1368</v>
      </c>
      <c r="N1257">
        <v>1011</v>
      </c>
      <c r="O1257" t="s">
        <v>366</v>
      </c>
      <c r="P1257" t="s">
        <v>366</v>
      </c>
      <c r="Q1257">
        <v>1</v>
      </c>
      <c r="W1257">
        <v>0</v>
      </c>
      <c r="X1257">
        <v>-2019686133</v>
      </c>
      <c r="Y1257">
        <v>0.32400000000000001</v>
      </c>
      <c r="AA1257">
        <v>0</v>
      </c>
      <c r="AB1257">
        <v>984.52</v>
      </c>
      <c r="AC1257">
        <v>219.75</v>
      </c>
      <c r="AD1257">
        <v>0</v>
      </c>
      <c r="AE1257">
        <v>0</v>
      </c>
      <c r="AF1257">
        <v>127.86</v>
      </c>
      <c r="AG1257">
        <v>11.84</v>
      </c>
      <c r="AH1257">
        <v>0</v>
      </c>
      <c r="AI1257">
        <v>1</v>
      </c>
      <c r="AJ1257">
        <v>7.7</v>
      </c>
      <c r="AK1257">
        <v>18.559999999999999</v>
      </c>
      <c r="AL1257">
        <v>1</v>
      </c>
      <c r="AN1257">
        <v>0</v>
      </c>
      <c r="AO1257">
        <v>1</v>
      </c>
      <c r="AP1257">
        <v>1</v>
      </c>
      <c r="AQ1257">
        <v>0</v>
      </c>
      <c r="AR1257">
        <v>0</v>
      </c>
      <c r="AS1257" t="s">
        <v>719</v>
      </c>
      <c r="AT1257">
        <v>0.27</v>
      </c>
      <c r="AU1257" t="s">
        <v>744</v>
      </c>
      <c r="AV1257">
        <v>0</v>
      </c>
      <c r="AW1257">
        <v>2</v>
      </c>
      <c r="AX1257">
        <v>28927648</v>
      </c>
      <c r="AY1257">
        <v>1</v>
      </c>
      <c r="AZ1257">
        <v>0</v>
      </c>
      <c r="BA1257">
        <v>1292</v>
      </c>
      <c r="BB1257">
        <v>0</v>
      </c>
      <c r="BC1257">
        <v>0</v>
      </c>
      <c r="BD1257">
        <v>0</v>
      </c>
      <c r="BE1257">
        <v>0</v>
      </c>
      <c r="BF1257">
        <v>0</v>
      </c>
      <c r="BG1257">
        <v>0</v>
      </c>
      <c r="BH1257">
        <v>0</v>
      </c>
      <c r="BI1257">
        <v>0</v>
      </c>
      <c r="BJ1257">
        <v>0</v>
      </c>
      <c r="BK1257">
        <v>0</v>
      </c>
      <c r="BL1257">
        <v>0</v>
      </c>
      <c r="BM1257">
        <v>0</v>
      </c>
      <c r="BN1257">
        <v>0</v>
      </c>
      <c r="BO1257">
        <v>0</v>
      </c>
      <c r="BP1257">
        <v>0</v>
      </c>
      <c r="BQ1257">
        <v>0</v>
      </c>
      <c r="BR1257">
        <v>0</v>
      </c>
      <c r="BS1257">
        <v>0</v>
      </c>
      <c r="BT1257">
        <v>0</v>
      </c>
      <c r="BU1257">
        <v>0</v>
      </c>
      <c r="BV1257">
        <v>0</v>
      </c>
      <c r="BW1257">
        <v>0</v>
      </c>
      <c r="CX1257">
        <f>Y1257*Source!I265</f>
        <v>0.16200000000000001</v>
      </c>
      <c r="CY1257">
        <f>AB1257</f>
        <v>984.52</v>
      </c>
      <c r="CZ1257">
        <f>AF1257</f>
        <v>127.86</v>
      </c>
      <c r="DA1257">
        <f>AJ1257</f>
        <v>7.7</v>
      </c>
      <c r="DB1257">
        <v>0</v>
      </c>
    </row>
    <row r="1258" spans="1:106" x14ac:dyDescent="0.2">
      <c r="A1258">
        <f>ROW(Source!A265)</f>
        <v>265</v>
      </c>
      <c r="B1258">
        <v>28925308</v>
      </c>
      <c r="C1258">
        <v>28927630</v>
      </c>
      <c r="D1258">
        <v>28337866</v>
      </c>
      <c r="E1258">
        <v>1</v>
      </c>
      <c r="F1258">
        <v>1</v>
      </c>
      <c r="G1258">
        <v>1</v>
      </c>
      <c r="H1258">
        <v>2</v>
      </c>
      <c r="I1258" t="s">
        <v>491</v>
      </c>
      <c r="J1258" t="s">
        <v>492</v>
      </c>
      <c r="K1258" t="s">
        <v>493</v>
      </c>
      <c r="L1258">
        <v>1368</v>
      </c>
      <c r="N1258">
        <v>1011</v>
      </c>
      <c r="O1258" t="s">
        <v>366</v>
      </c>
      <c r="P1258" t="s">
        <v>366</v>
      </c>
      <c r="Q1258">
        <v>1</v>
      </c>
      <c r="W1258">
        <v>0</v>
      </c>
      <c r="X1258">
        <v>1232549298</v>
      </c>
      <c r="Y1258">
        <v>0.32400000000000001</v>
      </c>
      <c r="AA1258">
        <v>0</v>
      </c>
      <c r="AB1258">
        <v>92.4</v>
      </c>
      <c r="AC1258">
        <v>0</v>
      </c>
      <c r="AD1258">
        <v>0</v>
      </c>
      <c r="AE1258">
        <v>0</v>
      </c>
      <c r="AF1258">
        <v>12</v>
      </c>
      <c r="AG1258">
        <v>0</v>
      </c>
      <c r="AH1258">
        <v>0</v>
      </c>
      <c r="AI1258">
        <v>1</v>
      </c>
      <c r="AJ1258">
        <v>7.7</v>
      </c>
      <c r="AK1258">
        <v>18.559999999999999</v>
      </c>
      <c r="AL1258">
        <v>1</v>
      </c>
      <c r="AN1258">
        <v>0</v>
      </c>
      <c r="AO1258">
        <v>1</v>
      </c>
      <c r="AP1258">
        <v>1</v>
      </c>
      <c r="AQ1258">
        <v>0</v>
      </c>
      <c r="AR1258">
        <v>0</v>
      </c>
      <c r="AS1258" t="s">
        <v>719</v>
      </c>
      <c r="AT1258">
        <v>0.27</v>
      </c>
      <c r="AU1258" t="s">
        <v>744</v>
      </c>
      <c r="AV1258">
        <v>0</v>
      </c>
      <c r="AW1258">
        <v>2</v>
      </c>
      <c r="AX1258">
        <v>28927649</v>
      </c>
      <c r="AY1258">
        <v>1</v>
      </c>
      <c r="AZ1258">
        <v>0</v>
      </c>
      <c r="BA1258">
        <v>1293</v>
      </c>
      <c r="BB1258">
        <v>0</v>
      </c>
      <c r="BC1258">
        <v>0</v>
      </c>
      <c r="BD1258">
        <v>0</v>
      </c>
      <c r="BE1258">
        <v>0</v>
      </c>
      <c r="BF1258">
        <v>0</v>
      </c>
      <c r="BG1258">
        <v>0</v>
      </c>
      <c r="BH1258">
        <v>0</v>
      </c>
      <c r="BI1258">
        <v>0</v>
      </c>
      <c r="BJ1258">
        <v>0</v>
      </c>
      <c r="BK1258">
        <v>0</v>
      </c>
      <c r="BL1258">
        <v>0</v>
      </c>
      <c r="BM1258">
        <v>0</v>
      </c>
      <c r="BN1258">
        <v>0</v>
      </c>
      <c r="BO1258">
        <v>0</v>
      </c>
      <c r="BP1258">
        <v>0</v>
      </c>
      <c r="BQ1258">
        <v>0</v>
      </c>
      <c r="BR1258">
        <v>0</v>
      </c>
      <c r="BS1258">
        <v>0</v>
      </c>
      <c r="BT1258">
        <v>0</v>
      </c>
      <c r="BU1258">
        <v>0</v>
      </c>
      <c r="BV1258">
        <v>0</v>
      </c>
      <c r="BW1258">
        <v>0</v>
      </c>
      <c r="CX1258">
        <f>Y1258*Source!I265</f>
        <v>0.16200000000000001</v>
      </c>
      <c r="CY1258">
        <f>AB1258</f>
        <v>92.4</v>
      </c>
      <c r="CZ1258">
        <f>AF1258</f>
        <v>12</v>
      </c>
      <c r="DA1258">
        <f>AJ1258</f>
        <v>7.7</v>
      </c>
      <c r="DB1258">
        <v>0</v>
      </c>
    </row>
    <row r="1259" spans="1:106" x14ac:dyDescent="0.2">
      <c r="A1259">
        <f>ROW(Source!A265)</f>
        <v>265</v>
      </c>
      <c r="B1259">
        <v>28925308</v>
      </c>
      <c r="C1259">
        <v>28927630</v>
      </c>
      <c r="D1259">
        <v>28338136</v>
      </c>
      <c r="E1259">
        <v>1</v>
      </c>
      <c r="F1259">
        <v>1</v>
      </c>
      <c r="G1259">
        <v>1</v>
      </c>
      <c r="H1259">
        <v>2</v>
      </c>
      <c r="I1259" t="s">
        <v>401</v>
      </c>
      <c r="J1259" t="s">
        <v>402</v>
      </c>
      <c r="K1259" t="s">
        <v>403</v>
      </c>
      <c r="L1259">
        <v>1368</v>
      </c>
      <c r="N1259">
        <v>1011</v>
      </c>
      <c r="O1259" t="s">
        <v>366</v>
      </c>
      <c r="P1259" t="s">
        <v>366</v>
      </c>
      <c r="Q1259">
        <v>1</v>
      </c>
      <c r="W1259">
        <v>0</v>
      </c>
      <c r="X1259">
        <v>-1277097320</v>
      </c>
      <c r="Y1259">
        <v>37.283999999999999</v>
      </c>
      <c r="AA1259">
        <v>0</v>
      </c>
      <c r="AB1259">
        <v>66.84</v>
      </c>
      <c r="AC1259">
        <v>0</v>
      </c>
      <c r="AD1259">
        <v>0</v>
      </c>
      <c r="AE1259">
        <v>0</v>
      </c>
      <c r="AF1259">
        <v>8.68</v>
      </c>
      <c r="AG1259">
        <v>0</v>
      </c>
      <c r="AH1259">
        <v>0</v>
      </c>
      <c r="AI1259">
        <v>1</v>
      </c>
      <c r="AJ1259">
        <v>7.7</v>
      </c>
      <c r="AK1259">
        <v>18.559999999999999</v>
      </c>
      <c r="AL1259">
        <v>1</v>
      </c>
      <c r="AN1259">
        <v>0</v>
      </c>
      <c r="AO1259">
        <v>1</v>
      </c>
      <c r="AP1259">
        <v>1</v>
      </c>
      <c r="AQ1259">
        <v>0</v>
      </c>
      <c r="AR1259">
        <v>0</v>
      </c>
      <c r="AS1259" t="s">
        <v>719</v>
      </c>
      <c r="AT1259">
        <v>31.07</v>
      </c>
      <c r="AU1259" t="s">
        <v>744</v>
      </c>
      <c r="AV1259">
        <v>0</v>
      </c>
      <c r="AW1259">
        <v>2</v>
      </c>
      <c r="AX1259">
        <v>28927650</v>
      </c>
      <c r="AY1259">
        <v>1</v>
      </c>
      <c r="AZ1259">
        <v>0</v>
      </c>
      <c r="BA1259">
        <v>1294</v>
      </c>
      <c r="BB1259">
        <v>0</v>
      </c>
      <c r="BC1259">
        <v>0</v>
      </c>
      <c r="BD1259">
        <v>0</v>
      </c>
      <c r="BE1259">
        <v>0</v>
      </c>
      <c r="BF1259">
        <v>0</v>
      </c>
      <c r="BG1259">
        <v>0</v>
      </c>
      <c r="BH1259">
        <v>0</v>
      </c>
      <c r="BI1259">
        <v>0</v>
      </c>
      <c r="BJ1259">
        <v>0</v>
      </c>
      <c r="BK1259">
        <v>0</v>
      </c>
      <c r="BL1259">
        <v>0</v>
      </c>
      <c r="BM1259">
        <v>0</v>
      </c>
      <c r="BN1259">
        <v>0</v>
      </c>
      <c r="BO1259">
        <v>0</v>
      </c>
      <c r="BP1259">
        <v>0</v>
      </c>
      <c r="BQ1259">
        <v>0</v>
      </c>
      <c r="BR1259">
        <v>0</v>
      </c>
      <c r="BS1259">
        <v>0</v>
      </c>
      <c r="BT1259">
        <v>0</v>
      </c>
      <c r="BU1259">
        <v>0</v>
      </c>
      <c r="BV1259">
        <v>0</v>
      </c>
      <c r="BW1259">
        <v>0</v>
      </c>
      <c r="CX1259">
        <f>Y1259*Source!I265</f>
        <v>18.641999999999999</v>
      </c>
      <c r="CY1259">
        <f>AB1259</f>
        <v>66.84</v>
      </c>
      <c r="CZ1259">
        <f>AF1259</f>
        <v>8.68</v>
      </c>
      <c r="DA1259">
        <f>AJ1259</f>
        <v>7.7</v>
      </c>
      <c r="DB1259">
        <v>0</v>
      </c>
    </row>
    <row r="1260" spans="1:106" x14ac:dyDescent="0.2">
      <c r="A1260">
        <f>ROW(Source!A265)</f>
        <v>265</v>
      </c>
      <c r="B1260">
        <v>28925308</v>
      </c>
      <c r="C1260">
        <v>28927630</v>
      </c>
      <c r="D1260">
        <v>28251479</v>
      </c>
      <c r="E1260">
        <v>1</v>
      </c>
      <c r="F1260">
        <v>1</v>
      </c>
      <c r="G1260">
        <v>1</v>
      </c>
      <c r="H1260">
        <v>3</v>
      </c>
      <c r="I1260" t="s">
        <v>503</v>
      </c>
      <c r="J1260" t="s">
        <v>504</v>
      </c>
      <c r="K1260" t="s">
        <v>505</v>
      </c>
      <c r="L1260">
        <v>1339</v>
      </c>
      <c r="N1260">
        <v>1007</v>
      </c>
      <c r="O1260" t="s">
        <v>742</v>
      </c>
      <c r="P1260" t="s">
        <v>742</v>
      </c>
      <c r="Q1260">
        <v>1</v>
      </c>
      <c r="W1260">
        <v>0</v>
      </c>
      <c r="X1260">
        <v>1597319531</v>
      </c>
      <c r="Y1260">
        <v>4</v>
      </c>
      <c r="AA1260">
        <v>45.8</v>
      </c>
      <c r="AB1260">
        <v>0</v>
      </c>
      <c r="AC1260">
        <v>0</v>
      </c>
      <c r="AD1260">
        <v>0</v>
      </c>
      <c r="AE1260">
        <v>8.7899999999999991</v>
      </c>
      <c r="AF1260">
        <v>0</v>
      </c>
      <c r="AG1260">
        <v>0</v>
      </c>
      <c r="AH1260">
        <v>0</v>
      </c>
      <c r="AI1260">
        <v>5.21</v>
      </c>
      <c r="AJ1260">
        <v>1</v>
      </c>
      <c r="AK1260">
        <v>1</v>
      </c>
      <c r="AL1260">
        <v>1</v>
      </c>
      <c r="AN1260">
        <v>0</v>
      </c>
      <c r="AO1260">
        <v>1</v>
      </c>
      <c r="AP1260">
        <v>0</v>
      </c>
      <c r="AQ1260">
        <v>0</v>
      </c>
      <c r="AR1260">
        <v>0</v>
      </c>
      <c r="AS1260" t="s">
        <v>719</v>
      </c>
      <c r="AT1260">
        <v>4</v>
      </c>
      <c r="AU1260" t="s">
        <v>719</v>
      </c>
      <c r="AV1260">
        <v>0</v>
      </c>
      <c r="AW1260">
        <v>2</v>
      </c>
      <c r="AX1260">
        <v>28927651</v>
      </c>
      <c r="AY1260">
        <v>1</v>
      </c>
      <c r="AZ1260">
        <v>0</v>
      </c>
      <c r="BA1260">
        <v>1295</v>
      </c>
      <c r="BB1260">
        <v>0</v>
      </c>
      <c r="BC1260">
        <v>0</v>
      </c>
      <c r="BD1260">
        <v>0</v>
      </c>
      <c r="BE1260">
        <v>0</v>
      </c>
      <c r="BF1260">
        <v>0</v>
      </c>
      <c r="BG1260">
        <v>0</v>
      </c>
      <c r="BH1260">
        <v>0</v>
      </c>
      <c r="BI1260">
        <v>0</v>
      </c>
      <c r="BJ1260">
        <v>0</v>
      </c>
      <c r="BK1260">
        <v>0</v>
      </c>
      <c r="BL1260">
        <v>0</v>
      </c>
      <c r="BM1260">
        <v>0</v>
      </c>
      <c r="BN1260">
        <v>0</v>
      </c>
      <c r="BO1260">
        <v>0</v>
      </c>
      <c r="BP1260">
        <v>0</v>
      </c>
      <c r="BQ1260">
        <v>0</v>
      </c>
      <c r="BR1260">
        <v>0</v>
      </c>
      <c r="BS1260">
        <v>0</v>
      </c>
      <c r="BT1260">
        <v>0</v>
      </c>
      <c r="BU1260">
        <v>0</v>
      </c>
      <c r="BV1260">
        <v>0</v>
      </c>
      <c r="BW1260">
        <v>0</v>
      </c>
      <c r="CX1260">
        <f>Y1260*Source!I265</f>
        <v>2</v>
      </c>
      <c r="CY1260">
        <f>AA1260</f>
        <v>45.8</v>
      </c>
      <c r="CZ1260">
        <f>AE1260</f>
        <v>8.7899999999999991</v>
      </c>
      <c r="DA1260">
        <f>AI1260</f>
        <v>5.21</v>
      </c>
      <c r="DB1260">
        <v>0</v>
      </c>
    </row>
    <row r="1261" spans="1:106" x14ac:dyDescent="0.2">
      <c r="A1261">
        <f>ROW(Source!A265)</f>
        <v>265</v>
      </c>
      <c r="B1261">
        <v>28925308</v>
      </c>
      <c r="C1261">
        <v>28927630</v>
      </c>
      <c r="D1261">
        <v>28251486</v>
      </c>
      <c r="E1261">
        <v>1</v>
      </c>
      <c r="F1261">
        <v>1</v>
      </c>
      <c r="G1261">
        <v>1</v>
      </c>
      <c r="H1261">
        <v>3</v>
      </c>
      <c r="I1261" t="s">
        <v>506</v>
      </c>
      <c r="J1261" t="s">
        <v>507</v>
      </c>
      <c r="K1261" t="s">
        <v>508</v>
      </c>
      <c r="L1261">
        <v>1346</v>
      </c>
      <c r="N1261">
        <v>1009</v>
      </c>
      <c r="O1261" t="s">
        <v>509</v>
      </c>
      <c r="P1261" t="s">
        <v>509</v>
      </c>
      <c r="Q1261">
        <v>1</v>
      </c>
      <c r="W1261">
        <v>0</v>
      </c>
      <c r="X1261">
        <v>-1411127917</v>
      </c>
      <c r="Y1261">
        <v>1.1000000000000001</v>
      </c>
      <c r="AA1261">
        <v>23.29</v>
      </c>
      <c r="AB1261">
        <v>0</v>
      </c>
      <c r="AC1261">
        <v>0</v>
      </c>
      <c r="AD1261">
        <v>0</v>
      </c>
      <c r="AE1261">
        <v>4.47</v>
      </c>
      <c r="AF1261">
        <v>0</v>
      </c>
      <c r="AG1261">
        <v>0</v>
      </c>
      <c r="AH1261">
        <v>0</v>
      </c>
      <c r="AI1261">
        <v>5.21</v>
      </c>
      <c r="AJ1261">
        <v>1</v>
      </c>
      <c r="AK1261">
        <v>1</v>
      </c>
      <c r="AL1261">
        <v>1</v>
      </c>
      <c r="AN1261">
        <v>0</v>
      </c>
      <c r="AO1261">
        <v>1</v>
      </c>
      <c r="AP1261">
        <v>0</v>
      </c>
      <c r="AQ1261">
        <v>0</v>
      </c>
      <c r="AR1261">
        <v>0</v>
      </c>
      <c r="AS1261" t="s">
        <v>719</v>
      </c>
      <c r="AT1261">
        <v>1.1000000000000001</v>
      </c>
      <c r="AU1261" t="s">
        <v>719</v>
      </c>
      <c r="AV1261">
        <v>0</v>
      </c>
      <c r="AW1261">
        <v>2</v>
      </c>
      <c r="AX1261">
        <v>28927652</v>
      </c>
      <c r="AY1261">
        <v>1</v>
      </c>
      <c r="AZ1261">
        <v>0</v>
      </c>
      <c r="BA1261">
        <v>1296</v>
      </c>
      <c r="BB1261">
        <v>0</v>
      </c>
      <c r="BC1261">
        <v>0</v>
      </c>
      <c r="BD1261">
        <v>0</v>
      </c>
      <c r="BE1261">
        <v>0</v>
      </c>
      <c r="BF1261">
        <v>0</v>
      </c>
      <c r="BG1261">
        <v>0</v>
      </c>
      <c r="BH1261">
        <v>0</v>
      </c>
      <c r="BI1261">
        <v>0</v>
      </c>
      <c r="BJ1261">
        <v>0</v>
      </c>
      <c r="BK1261">
        <v>0</v>
      </c>
      <c r="BL1261">
        <v>0</v>
      </c>
      <c r="BM1261">
        <v>0</v>
      </c>
      <c r="BN1261">
        <v>0</v>
      </c>
      <c r="BO1261">
        <v>0</v>
      </c>
      <c r="BP1261">
        <v>0</v>
      </c>
      <c r="BQ1261">
        <v>0</v>
      </c>
      <c r="BR1261">
        <v>0</v>
      </c>
      <c r="BS1261">
        <v>0</v>
      </c>
      <c r="BT1261">
        <v>0</v>
      </c>
      <c r="BU1261">
        <v>0</v>
      </c>
      <c r="BV1261">
        <v>0</v>
      </c>
      <c r="BW1261">
        <v>0</v>
      </c>
      <c r="CX1261">
        <f>Y1261*Source!I265</f>
        <v>0.55000000000000004</v>
      </c>
      <c r="CY1261">
        <f>AA1261</f>
        <v>23.29</v>
      </c>
      <c r="CZ1261">
        <f>AE1261</f>
        <v>4.47</v>
      </c>
      <c r="DA1261">
        <f>AI1261</f>
        <v>5.21</v>
      </c>
      <c r="DB1261">
        <v>0</v>
      </c>
    </row>
    <row r="1262" spans="1:106" x14ac:dyDescent="0.2">
      <c r="A1262">
        <f>ROW(Source!A265)</f>
        <v>265</v>
      </c>
      <c r="B1262">
        <v>28925308</v>
      </c>
      <c r="C1262">
        <v>28927630</v>
      </c>
      <c r="D1262">
        <v>28253182</v>
      </c>
      <c r="E1262">
        <v>1</v>
      </c>
      <c r="F1262">
        <v>1</v>
      </c>
      <c r="G1262">
        <v>1</v>
      </c>
      <c r="H1262">
        <v>3</v>
      </c>
      <c r="I1262" t="s">
        <v>583</v>
      </c>
      <c r="J1262" t="s">
        <v>584</v>
      </c>
      <c r="K1262" t="s">
        <v>585</v>
      </c>
      <c r="L1262">
        <v>1339</v>
      </c>
      <c r="N1262">
        <v>1007</v>
      </c>
      <c r="O1262" t="s">
        <v>742</v>
      </c>
      <c r="P1262" t="s">
        <v>742</v>
      </c>
      <c r="Q1262">
        <v>1</v>
      </c>
      <c r="W1262">
        <v>0</v>
      </c>
      <c r="X1262">
        <v>1490861376</v>
      </c>
      <c r="Y1262">
        <v>2</v>
      </c>
      <c r="AA1262">
        <v>16.41</v>
      </c>
      <c r="AB1262">
        <v>0</v>
      </c>
      <c r="AC1262">
        <v>0</v>
      </c>
      <c r="AD1262">
        <v>0</v>
      </c>
      <c r="AE1262">
        <v>3.15</v>
      </c>
      <c r="AF1262">
        <v>0</v>
      </c>
      <c r="AG1262">
        <v>0</v>
      </c>
      <c r="AH1262">
        <v>0</v>
      </c>
      <c r="AI1262">
        <v>5.21</v>
      </c>
      <c r="AJ1262">
        <v>1</v>
      </c>
      <c r="AK1262">
        <v>1</v>
      </c>
      <c r="AL1262">
        <v>1</v>
      </c>
      <c r="AN1262">
        <v>0</v>
      </c>
      <c r="AO1262">
        <v>1</v>
      </c>
      <c r="AP1262">
        <v>0</v>
      </c>
      <c r="AQ1262">
        <v>0</v>
      </c>
      <c r="AR1262">
        <v>0</v>
      </c>
      <c r="AS1262" t="s">
        <v>719</v>
      </c>
      <c r="AT1262">
        <v>2</v>
      </c>
      <c r="AU1262" t="s">
        <v>719</v>
      </c>
      <c r="AV1262">
        <v>0</v>
      </c>
      <c r="AW1262">
        <v>2</v>
      </c>
      <c r="AX1262">
        <v>28927653</v>
      </c>
      <c r="AY1262">
        <v>1</v>
      </c>
      <c r="AZ1262">
        <v>0</v>
      </c>
      <c r="BA1262">
        <v>1297</v>
      </c>
      <c r="BB1262">
        <v>0</v>
      </c>
      <c r="BC1262">
        <v>0</v>
      </c>
      <c r="BD1262">
        <v>0</v>
      </c>
      <c r="BE1262">
        <v>0</v>
      </c>
      <c r="BF1262">
        <v>0</v>
      </c>
      <c r="BG1262">
        <v>0</v>
      </c>
      <c r="BH1262">
        <v>0</v>
      </c>
      <c r="BI1262">
        <v>0</v>
      </c>
      <c r="BJ1262">
        <v>0</v>
      </c>
      <c r="BK1262">
        <v>0</v>
      </c>
      <c r="BL1262">
        <v>0</v>
      </c>
      <c r="BM1262">
        <v>0</v>
      </c>
      <c r="BN1262">
        <v>0</v>
      </c>
      <c r="BO1262">
        <v>0</v>
      </c>
      <c r="BP1262">
        <v>0</v>
      </c>
      <c r="BQ1262">
        <v>0</v>
      </c>
      <c r="BR1262">
        <v>0</v>
      </c>
      <c r="BS1262">
        <v>0</v>
      </c>
      <c r="BT1262">
        <v>0</v>
      </c>
      <c r="BU1262">
        <v>0</v>
      </c>
      <c r="BV1262">
        <v>0</v>
      </c>
      <c r="BW1262">
        <v>0</v>
      </c>
      <c r="CX1262">
        <f>Y1262*Source!I265</f>
        <v>1</v>
      </c>
      <c r="CY1262">
        <f>AA1262</f>
        <v>16.41</v>
      </c>
      <c r="CZ1262">
        <f>AE1262</f>
        <v>3.15</v>
      </c>
      <c r="DA1262">
        <f>AI1262</f>
        <v>5.21</v>
      </c>
      <c r="DB1262">
        <v>0</v>
      </c>
    </row>
    <row r="1263" spans="1:106" x14ac:dyDescent="0.2">
      <c r="A1263">
        <f>ROW(Source!A265)</f>
        <v>265</v>
      </c>
      <c r="B1263">
        <v>28925308</v>
      </c>
      <c r="C1263">
        <v>28927630</v>
      </c>
      <c r="D1263">
        <v>28254722</v>
      </c>
      <c r="E1263">
        <v>1</v>
      </c>
      <c r="F1263">
        <v>1</v>
      </c>
      <c r="G1263">
        <v>1</v>
      </c>
      <c r="H1263">
        <v>3</v>
      </c>
      <c r="I1263" t="s">
        <v>681</v>
      </c>
      <c r="J1263" t="s">
        <v>682</v>
      </c>
      <c r="K1263" t="s">
        <v>683</v>
      </c>
      <c r="L1263">
        <v>1348</v>
      </c>
      <c r="N1263">
        <v>1009</v>
      </c>
      <c r="O1263" t="s">
        <v>61</v>
      </c>
      <c r="P1263" t="s">
        <v>61</v>
      </c>
      <c r="Q1263">
        <v>1000</v>
      </c>
      <c r="W1263">
        <v>0</v>
      </c>
      <c r="X1263">
        <v>-1570597375</v>
      </c>
      <c r="Y1263">
        <v>1.2999999999999999E-2</v>
      </c>
      <c r="AA1263">
        <v>69007.75</v>
      </c>
      <c r="AB1263">
        <v>0</v>
      </c>
      <c r="AC1263">
        <v>0</v>
      </c>
      <c r="AD1263">
        <v>0</v>
      </c>
      <c r="AE1263">
        <v>13245.25</v>
      </c>
      <c r="AF1263">
        <v>0</v>
      </c>
      <c r="AG1263">
        <v>0</v>
      </c>
      <c r="AH1263">
        <v>0</v>
      </c>
      <c r="AI1263">
        <v>5.21</v>
      </c>
      <c r="AJ1263">
        <v>1</v>
      </c>
      <c r="AK1263">
        <v>1</v>
      </c>
      <c r="AL1263">
        <v>1</v>
      </c>
      <c r="AN1263">
        <v>0</v>
      </c>
      <c r="AO1263">
        <v>1</v>
      </c>
      <c r="AP1263">
        <v>0</v>
      </c>
      <c r="AQ1263">
        <v>0</v>
      </c>
      <c r="AR1263">
        <v>0</v>
      </c>
      <c r="AS1263" t="s">
        <v>719</v>
      </c>
      <c r="AT1263">
        <v>1.2999999999999999E-2</v>
      </c>
      <c r="AU1263" t="s">
        <v>719</v>
      </c>
      <c r="AV1263">
        <v>0</v>
      </c>
      <c r="AW1263">
        <v>2</v>
      </c>
      <c r="AX1263">
        <v>28927654</v>
      </c>
      <c r="AY1263">
        <v>1</v>
      </c>
      <c r="AZ1263">
        <v>0</v>
      </c>
      <c r="BA1263">
        <v>1298</v>
      </c>
      <c r="BB1263">
        <v>0</v>
      </c>
      <c r="BC1263">
        <v>0</v>
      </c>
      <c r="BD1263">
        <v>0</v>
      </c>
      <c r="BE1263">
        <v>0</v>
      </c>
      <c r="BF1263">
        <v>0</v>
      </c>
      <c r="BG1263">
        <v>0</v>
      </c>
      <c r="BH1263">
        <v>0</v>
      </c>
      <c r="BI1263">
        <v>0</v>
      </c>
      <c r="BJ1263">
        <v>0</v>
      </c>
      <c r="BK1263">
        <v>0</v>
      </c>
      <c r="BL1263">
        <v>0</v>
      </c>
      <c r="BM1263">
        <v>0</v>
      </c>
      <c r="BN1263">
        <v>0</v>
      </c>
      <c r="BO1263">
        <v>0</v>
      </c>
      <c r="BP1263">
        <v>0</v>
      </c>
      <c r="BQ1263">
        <v>0</v>
      </c>
      <c r="BR1263">
        <v>0</v>
      </c>
      <c r="BS1263">
        <v>0</v>
      </c>
      <c r="BT1263">
        <v>0</v>
      </c>
      <c r="BU1263">
        <v>0</v>
      </c>
      <c r="BV1263">
        <v>0</v>
      </c>
      <c r="BW1263">
        <v>0</v>
      </c>
      <c r="CX1263">
        <f>Y1263*Source!I265</f>
        <v>6.4999999999999997E-3</v>
      </c>
      <c r="CY1263">
        <f>AA1263</f>
        <v>69007.75</v>
      </c>
      <c r="CZ1263">
        <f>AE1263</f>
        <v>13245.25</v>
      </c>
      <c r="DA1263">
        <f>AI1263</f>
        <v>5.21</v>
      </c>
      <c r="DB1263">
        <v>0</v>
      </c>
    </row>
    <row r="1264" spans="1:106" x14ac:dyDescent="0.2">
      <c r="A1264">
        <f>ROW(Source!A265)</f>
        <v>265</v>
      </c>
      <c r="B1264">
        <v>28925308</v>
      </c>
      <c r="C1264">
        <v>28927630</v>
      </c>
      <c r="D1264">
        <v>28247531</v>
      </c>
      <c r="E1264">
        <v>21</v>
      </c>
      <c r="F1264">
        <v>1</v>
      </c>
      <c r="G1264">
        <v>1</v>
      </c>
      <c r="H1264">
        <v>3</v>
      </c>
      <c r="I1264" t="s">
        <v>533</v>
      </c>
      <c r="J1264" t="s">
        <v>719</v>
      </c>
      <c r="K1264" t="s">
        <v>534</v>
      </c>
      <c r="L1264">
        <v>1374</v>
      </c>
      <c r="N1264">
        <v>1013</v>
      </c>
      <c r="O1264" t="s">
        <v>535</v>
      </c>
      <c r="P1264" t="s">
        <v>535</v>
      </c>
      <c r="Q1264">
        <v>1</v>
      </c>
      <c r="W1264">
        <v>0</v>
      </c>
      <c r="X1264">
        <v>-1731369543</v>
      </c>
      <c r="Y1264">
        <v>28.69</v>
      </c>
      <c r="AA1264">
        <v>1</v>
      </c>
      <c r="AB1264">
        <v>0</v>
      </c>
      <c r="AC1264">
        <v>0</v>
      </c>
      <c r="AD1264">
        <v>0</v>
      </c>
      <c r="AE1264">
        <v>1</v>
      </c>
      <c r="AF1264">
        <v>0</v>
      </c>
      <c r="AG1264">
        <v>0</v>
      </c>
      <c r="AH1264">
        <v>0</v>
      </c>
      <c r="AI1264">
        <v>1</v>
      </c>
      <c r="AJ1264">
        <v>1</v>
      </c>
      <c r="AK1264">
        <v>1</v>
      </c>
      <c r="AL1264">
        <v>1</v>
      </c>
      <c r="AN1264">
        <v>0</v>
      </c>
      <c r="AO1264">
        <v>1</v>
      </c>
      <c r="AP1264">
        <v>0</v>
      </c>
      <c r="AQ1264">
        <v>0</v>
      </c>
      <c r="AR1264">
        <v>0</v>
      </c>
      <c r="AS1264" t="s">
        <v>719</v>
      </c>
      <c r="AT1264">
        <v>28.69</v>
      </c>
      <c r="AU1264" t="s">
        <v>719</v>
      </c>
      <c r="AV1264">
        <v>0</v>
      </c>
      <c r="AW1264">
        <v>2</v>
      </c>
      <c r="AX1264">
        <v>28927656</v>
      </c>
      <c r="AY1264">
        <v>1</v>
      </c>
      <c r="AZ1264">
        <v>0</v>
      </c>
      <c r="BA1264">
        <v>1300</v>
      </c>
      <c r="BB1264">
        <v>0</v>
      </c>
      <c r="BC1264">
        <v>0</v>
      </c>
      <c r="BD1264">
        <v>0</v>
      </c>
      <c r="BE1264">
        <v>0</v>
      </c>
      <c r="BF1264">
        <v>0</v>
      </c>
      <c r="BG1264">
        <v>0</v>
      </c>
      <c r="BH1264">
        <v>0</v>
      </c>
      <c r="BI1264">
        <v>0</v>
      </c>
      <c r="BJ1264">
        <v>0</v>
      </c>
      <c r="BK1264">
        <v>0</v>
      </c>
      <c r="BL1264">
        <v>0</v>
      </c>
      <c r="BM1264">
        <v>0</v>
      </c>
      <c r="BN1264">
        <v>0</v>
      </c>
      <c r="BO1264">
        <v>0</v>
      </c>
      <c r="BP1264">
        <v>0</v>
      </c>
      <c r="BQ1264">
        <v>0</v>
      </c>
      <c r="BR1264">
        <v>0</v>
      </c>
      <c r="BS1264">
        <v>0</v>
      </c>
      <c r="BT1264">
        <v>0</v>
      </c>
      <c r="BU1264">
        <v>0</v>
      </c>
      <c r="BV1264">
        <v>0</v>
      </c>
      <c r="BW1264">
        <v>0</v>
      </c>
      <c r="CX1264">
        <f>Y1264*Source!I265</f>
        <v>14.345000000000001</v>
      </c>
      <c r="CY1264">
        <f>AA1264</f>
        <v>1</v>
      </c>
      <c r="CZ1264">
        <f>AE1264</f>
        <v>1</v>
      </c>
      <c r="DA1264">
        <f>AI1264</f>
        <v>1</v>
      </c>
      <c r="DB1264">
        <v>0</v>
      </c>
    </row>
    <row r="1265" spans="1:106" x14ac:dyDescent="0.2">
      <c r="A1265">
        <f>ROW(Source!A378)</f>
        <v>378</v>
      </c>
      <c r="B1265">
        <v>28925307</v>
      </c>
      <c r="C1265">
        <v>28937259</v>
      </c>
      <c r="D1265">
        <v>28874545</v>
      </c>
      <c r="E1265">
        <v>1</v>
      </c>
      <c r="F1265">
        <v>1</v>
      </c>
      <c r="G1265">
        <v>1</v>
      </c>
      <c r="H1265">
        <v>1</v>
      </c>
      <c r="I1265" t="s">
        <v>684</v>
      </c>
      <c r="J1265" t="s">
        <v>719</v>
      </c>
      <c r="K1265" t="s">
        <v>685</v>
      </c>
      <c r="L1265">
        <v>1191</v>
      </c>
      <c r="N1265">
        <v>1013</v>
      </c>
      <c r="O1265" t="s">
        <v>360</v>
      </c>
      <c r="P1265" t="s">
        <v>360</v>
      </c>
      <c r="Q1265">
        <v>1</v>
      </c>
      <c r="W1265">
        <v>0</v>
      </c>
      <c r="X1265">
        <v>-1902525289</v>
      </c>
      <c r="Y1265">
        <v>380.46</v>
      </c>
      <c r="AA1265">
        <v>0</v>
      </c>
      <c r="AB1265">
        <v>0</v>
      </c>
      <c r="AC1265">
        <v>0</v>
      </c>
      <c r="AD1265">
        <v>13.84</v>
      </c>
      <c r="AE1265">
        <v>0</v>
      </c>
      <c r="AF1265">
        <v>0</v>
      </c>
      <c r="AG1265">
        <v>0</v>
      </c>
      <c r="AH1265">
        <v>13.84</v>
      </c>
      <c r="AI1265">
        <v>1</v>
      </c>
      <c r="AJ1265">
        <v>1</v>
      </c>
      <c r="AK1265">
        <v>1</v>
      </c>
      <c r="AL1265">
        <v>1</v>
      </c>
      <c r="AN1265">
        <v>0</v>
      </c>
      <c r="AO1265">
        <v>1</v>
      </c>
      <c r="AP1265">
        <v>1</v>
      </c>
      <c r="AQ1265">
        <v>0</v>
      </c>
      <c r="AR1265">
        <v>0</v>
      </c>
      <c r="AS1265" t="s">
        <v>719</v>
      </c>
      <c r="AT1265">
        <v>317.05</v>
      </c>
      <c r="AU1265" t="s">
        <v>744</v>
      </c>
      <c r="AV1265">
        <v>1</v>
      </c>
      <c r="AW1265">
        <v>2</v>
      </c>
      <c r="AX1265">
        <v>28937263</v>
      </c>
      <c r="AY1265">
        <v>1</v>
      </c>
      <c r="AZ1265">
        <v>0</v>
      </c>
      <c r="BA1265">
        <v>1301</v>
      </c>
      <c r="BB1265">
        <v>0</v>
      </c>
      <c r="BC1265">
        <v>0</v>
      </c>
      <c r="BD1265">
        <v>0</v>
      </c>
      <c r="BE1265">
        <v>0</v>
      </c>
      <c r="BF1265">
        <v>0</v>
      </c>
      <c r="BG1265">
        <v>0</v>
      </c>
      <c r="BH1265">
        <v>0</v>
      </c>
      <c r="BI1265">
        <v>0</v>
      </c>
      <c r="BJ1265">
        <v>0</v>
      </c>
      <c r="BK1265">
        <v>0</v>
      </c>
      <c r="BL1265">
        <v>0</v>
      </c>
      <c r="BM1265">
        <v>0</v>
      </c>
      <c r="BN1265">
        <v>0</v>
      </c>
      <c r="BO1265">
        <v>0</v>
      </c>
      <c r="BP1265">
        <v>0</v>
      </c>
      <c r="BQ1265">
        <v>0</v>
      </c>
      <c r="BR1265">
        <v>0</v>
      </c>
      <c r="BS1265">
        <v>0</v>
      </c>
      <c r="BT1265">
        <v>0</v>
      </c>
      <c r="BU1265">
        <v>0</v>
      </c>
      <c r="BV1265">
        <v>0</v>
      </c>
      <c r="BW1265">
        <v>0</v>
      </c>
      <c r="CX1265">
        <f>Y1265*Source!I378</f>
        <v>380.46</v>
      </c>
      <c r="CY1265">
        <f t="shared" ref="CY1265:CY1270" si="258">AD1265</f>
        <v>13.84</v>
      </c>
      <c r="CZ1265">
        <f t="shared" ref="CZ1265:CZ1270" si="259">AH1265</f>
        <v>13.84</v>
      </c>
      <c r="DA1265">
        <f t="shared" ref="DA1265:DA1270" si="260">AL1265</f>
        <v>1</v>
      </c>
      <c r="DB1265">
        <v>0</v>
      </c>
    </row>
    <row r="1266" spans="1:106" x14ac:dyDescent="0.2">
      <c r="A1266">
        <f>ROW(Source!A378)</f>
        <v>378</v>
      </c>
      <c r="B1266">
        <v>28925307</v>
      </c>
      <c r="C1266">
        <v>28937259</v>
      </c>
      <c r="D1266">
        <v>28874541</v>
      </c>
      <c r="E1266">
        <v>1</v>
      </c>
      <c r="F1266">
        <v>1</v>
      </c>
      <c r="G1266">
        <v>1</v>
      </c>
      <c r="H1266">
        <v>1</v>
      </c>
      <c r="I1266" t="s">
        <v>686</v>
      </c>
      <c r="J1266" t="s">
        <v>719</v>
      </c>
      <c r="K1266" t="s">
        <v>687</v>
      </c>
      <c r="L1266">
        <v>1191</v>
      </c>
      <c r="N1266">
        <v>1013</v>
      </c>
      <c r="O1266" t="s">
        <v>360</v>
      </c>
      <c r="P1266" t="s">
        <v>360</v>
      </c>
      <c r="Q1266">
        <v>1</v>
      </c>
      <c r="W1266">
        <v>0</v>
      </c>
      <c r="X1266">
        <v>1393351621</v>
      </c>
      <c r="Y1266">
        <v>190.23</v>
      </c>
      <c r="AA1266">
        <v>0</v>
      </c>
      <c r="AB1266">
        <v>0</v>
      </c>
      <c r="AC1266">
        <v>0</v>
      </c>
      <c r="AD1266">
        <v>12.58</v>
      </c>
      <c r="AE1266">
        <v>0</v>
      </c>
      <c r="AF1266">
        <v>0</v>
      </c>
      <c r="AG1266">
        <v>0</v>
      </c>
      <c r="AH1266">
        <v>12.58</v>
      </c>
      <c r="AI1266">
        <v>1</v>
      </c>
      <c r="AJ1266">
        <v>1</v>
      </c>
      <c r="AK1266">
        <v>1</v>
      </c>
      <c r="AL1266">
        <v>1</v>
      </c>
      <c r="AN1266">
        <v>0</v>
      </c>
      <c r="AO1266">
        <v>1</v>
      </c>
      <c r="AP1266">
        <v>1</v>
      </c>
      <c r="AQ1266">
        <v>0</v>
      </c>
      <c r="AR1266">
        <v>0</v>
      </c>
      <c r="AS1266" t="s">
        <v>719</v>
      </c>
      <c r="AT1266">
        <v>158.52500000000001</v>
      </c>
      <c r="AU1266" t="s">
        <v>744</v>
      </c>
      <c r="AV1266">
        <v>1</v>
      </c>
      <c r="AW1266">
        <v>2</v>
      </c>
      <c r="AX1266">
        <v>28937264</v>
      </c>
      <c r="AY1266">
        <v>1</v>
      </c>
      <c r="AZ1266">
        <v>0</v>
      </c>
      <c r="BA1266">
        <v>1302</v>
      </c>
      <c r="BB1266">
        <v>0</v>
      </c>
      <c r="BC1266">
        <v>0</v>
      </c>
      <c r="BD1266">
        <v>0</v>
      </c>
      <c r="BE1266">
        <v>0</v>
      </c>
      <c r="BF1266">
        <v>0</v>
      </c>
      <c r="BG1266">
        <v>0</v>
      </c>
      <c r="BH1266">
        <v>0</v>
      </c>
      <c r="BI1266">
        <v>0</v>
      </c>
      <c r="BJ1266">
        <v>0</v>
      </c>
      <c r="BK1266">
        <v>0</v>
      </c>
      <c r="BL1266">
        <v>0</v>
      </c>
      <c r="BM1266">
        <v>0</v>
      </c>
      <c r="BN1266">
        <v>0</v>
      </c>
      <c r="BO1266">
        <v>0</v>
      </c>
      <c r="BP1266">
        <v>0</v>
      </c>
      <c r="BQ1266">
        <v>0</v>
      </c>
      <c r="BR1266">
        <v>0</v>
      </c>
      <c r="BS1266">
        <v>0</v>
      </c>
      <c r="BT1266">
        <v>0</v>
      </c>
      <c r="BU1266">
        <v>0</v>
      </c>
      <c r="BV1266">
        <v>0</v>
      </c>
      <c r="BW1266">
        <v>0</v>
      </c>
      <c r="CX1266">
        <f>Y1266*Source!I378</f>
        <v>190.23</v>
      </c>
      <c r="CY1266">
        <f t="shared" si="258"/>
        <v>12.58</v>
      </c>
      <c r="CZ1266">
        <f t="shared" si="259"/>
        <v>12.58</v>
      </c>
      <c r="DA1266">
        <f t="shared" si="260"/>
        <v>1</v>
      </c>
      <c r="DB1266">
        <v>0</v>
      </c>
    </row>
    <row r="1267" spans="1:106" x14ac:dyDescent="0.2">
      <c r="A1267">
        <f>ROW(Source!A378)</f>
        <v>378</v>
      </c>
      <c r="B1267">
        <v>28925307</v>
      </c>
      <c r="C1267">
        <v>28937259</v>
      </c>
      <c r="D1267">
        <v>28874543</v>
      </c>
      <c r="E1267">
        <v>1</v>
      </c>
      <c r="F1267">
        <v>1</v>
      </c>
      <c r="G1267">
        <v>1</v>
      </c>
      <c r="H1267">
        <v>1</v>
      </c>
      <c r="I1267" t="s">
        <v>688</v>
      </c>
      <c r="J1267" t="s">
        <v>719</v>
      </c>
      <c r="K1267" t="s">
        <v>689</v>
      </c>
      <c r="L1267">
        <v>1191</v>
      </c>
      <c r="N1267">
        <v>1013</v>
      </c>
      <c r="O1267" t="s">
        <v>360</v>
      </c>
      <c r="P1267" t="s">
        <v>360</v>
      </c>
      <c r="Q1267">
        <v>1</v>
      </c>
      <c r="W1267">
        <v>0</v>
      </c>
      <c r="X1267">
        <v>-106203497</v>
      </c>
      <c r="Y1267">
        <v>190.23</v>
      </c>
      <c r="AA1267">
        <v>0</v>
      </c>
      <c r="AB1267">
        <v>0</v>
      </c>
      <c r="AC1267">
        <v>0</v>
      </c>
      <c r="AD1267">
        <v>11.33</v>
      </c>
      <c r="AE1267">
        <v>0</v>
      </c>
      <c r="AF1267">
        <v>0</v>
      </c>
      <c r="AG1267">
        <v>0</v>
      </c>
      <c r="AH1267">
        <v>11.33</v>
      </c>
      <c r="AI1267">
        <v>1</v>
      </c>
      <c r="AJ1267">
        <v>1</v>
      </c>
      <c r="AK1267">
        <v>1</v>
      </c>
      <c r="AL1267">
        <v>1</v>
      </c>
      <c r="AN1267">
        <v>0</v>
      </c>
      <c r="AO1267">
        <v>1</v>
      </c>
      <c r="AP1267">
        <v>1</v>
      </c>
      <c r="AQ1267">
        <v>0</v>
      </c>
      <c r="AR1267">
        <v>0</v>
      </c>
      <c r="AS1267" t="s">
        <v>719</v>
      </c>
      <c r="AT1267">
        <v>158.52500000000001</v>
      </c>
      <c r="AU1267" t="s">
        <v>744</v>
      </c>
      <c r="AV1267">
        <v>1</v>
      </c>
      <c r="AW1267">
        <v>2</v>
      </c>
      <c r="AX1267">
        <v>28937265</v>
      </c>
      <c r="AY1267">
        <v>1</v>
      </c>
      <c r="AZ1267">
        <v>0</v>
      </c>
      <c r="BA1267">
        <v>1303</v>
      </c>
      <c r="BB1267">
        <v>0</v>
      </c>
      <c r="BC1267">
        <v>0</v>
      </c>
      <c r="BD1267">
        <v>0</v>
      </c>
      <c r="BE1267">
        <v>0</v>
      </c>
      <c r="BF1267">
        <v>0</v>
      </c>
      <c r="BG1267">
        <v>0</v>
      </c>
      <c r="BH1267">
        <v>0</v>
      </c>
      <c r="BI1267">
        <v>0</v>
      </c>
      <c r="BJ1267">
        <v>0</v>
      </c>
      <c r="BK1267">
        <v>0</v>
      </c>
      <c r="BL1267">
        <v>0</v>
      </c>
      <c r="BM1267">
        <v>0</v>
      </c>
      <c r="BN1267">
        <v>0</v>
      </c>
      <c r="BO1267">
        <v>0</v>
      </c>
      <c r="BP1267">
        <v>0</v>
      </c>
      <c r="BQ1267">
        <v>0</v>
      </c>
      <c r="BR1267">
        <v>0</v>
      </c>
      <c r="BS1267">
        <v>0</v>
      </c>
      <c r="BT1267">
        <v>0</v>
      </c>
      <c r="BU1267">
        <v>0</v>
      </c>
      <c r="BV1267">
        <v>0</v>
      </c>
      <c r="BW1267">
        <v>0</v>
      </c>
      <c r="CX1267">
        <f>Y1267*Source!I378</f>
        <v>190.23</v>
      </c>
      <c r="CY1267">
        <f t="shared" si="258"/>
        <v>11.33</v>
      </c>
      <c r="CZ1267">
        <f t="shared" si="259"/>
        <v>11.33</v>
      </c>
      <c r="DA1267">
        <f t="shared" si="260"/>
        <v>1</v>
      </c>
      <c r="DB1267">
        <v>0</v>
      </c>
    </row>
    <row r="1268" spans="1:106" x14ac:dyDescent="0.2">
      <c r="A1268">
        <f>ROW(Source!A379)</f>
        <v>379</v>
      </c>
      <c r="B1268">
        <v>28925308</v>
      </c>
      <c r="C1268">
        <v>28937259</v>
      </c>
      <c r="D1268">
        <v>28874545</v>
      </c>
      <c r="E1268">
        <v>1</v>
      </c>
      <c r="F1268">
        <v>1</v>
      </c>
      <c r="G1268">
        <v>1</v>
      </c>
      <c r="H1268">
        <v>1</v>
      </c>
      <c r="I1268" t="s">
        <v>684</v>
      </c>
      <c r="J1268" t="s">
        <v>719</v>
      </c>
      <c r="K1268" t="s">
        <v>685</v>
      </c>
      <c r="L1268">
        <v>1191</v>
      </c>
      <c r="N1268">
        <v>1013</v>
      </c>
      <c r="O1268" t="s">
        <v>360</v>
      </c>
      <c r="P1268" t="s">
        <v>360</v>
      </c>
      <c r="Q1268">
        <v>1</v>
      </c>
      <c r="W1268">
        <v>0</v>
      </c>
      <c r="X1268">
        <v>-1902525289</v>
      </c>
      <c r="Y1268">
        <v>380.46</v>
      </c>
      <c r="AA1268">
        <v>0</v>
      </c>
      <c r="AB1268">
        <v>0</v>
      </c>
      <c r="AC1268">
        <v>0</v>
      </c>
      <c r="AD1268">
        <v>256.87</v>
      </c>
      <c r="AE1268">
        <v>0</v>
      </c>
      <c r="AF1268">
        <v>0</v>
      </c>
      <c r="AG1268">
        <v>0</v>
      </c>
      <c r="AH1268">
        <v>13.84</v>
      </c>
      <c r="AI1268">
        <v>1</v>
      </c>
      <c r="AJ1268">
        <v>1</v>
      </c>
      <c r="AK1268">
        <v>1</v>
      </c>
      <c r="AL1268">
        <v>18.559999999999999</v>
      </c>
      <c r="AN1268">
        <v>0</v>
      </c>
      <c r="AO1268">
        <v>1</v>
      </c>
      <c r="AP1268">
        <v>1</v>
      </c>
      <c r="AQ1268">
        <v>0</v>
      </c>
      <c r="AR1268">
        <v>0</v>
      </c>
      <c r="AS1268" t="s">
        <v>719</v>
      </c>
      <c r="AT1268">
        <v>317.05</v>
      </c>
      <c r="AU1268" t="s">
        <v>744</v>
      </c>
      <c r="AV1268">
        <v>1</v>
      </c>
      <c r="AW1268">
        <v>2</v>
      </c>
      <c r="AX1268">
        <v>28937263</v>
      </c>
      <c r="AY1268">
        <v>1</v>
      </c>
      <c r="AZ1268">
        <v>0</v>
      </c>
      <c r="BA1268">
        <v>1304</v>
      </c>
      <c r="BB1268">
        <v>0</v>
      </c>
      <c r="BC1268">
        <v>0</v>
      </c>
      <c r="BD1268">
        <v>0</v>
      </c>
      <c r="BE1268">
        <v>0</v>
      </c>
      <c r="BF1268">
        <v>0</v>
      </c>
      <c r="BG1268">
        <v>0</v>
      </c>
      <c r="BH1268">
        <v>0</v>
      </c>
      <c r="BI1268">
        <v>0</v>
      </c>
      <c r="BJ1268">
        <v>0</v>
      </c>
      <c r="BK1268">
        <v>0</v>
      </c>
      <c r="BL1268">
        <v>0</v>
      </c>
      <c r="BM1268">
        <v>0</v>
      </c>
      <c r="BN1268">
        <v>0</v>
      </c>
      <c r="BO1268">
        <v>0</v>
      </c>
      <c r="BP1268">
        <v>0</v>
      </c>
      <c r="BQ1268">
        <v>0</v>
      </c>
      <c r="BR1268">
        <v>0</v>
      </c>
      <c r="BS1268">
        <v>0</v>
      </c>
      <c r="BT1268">
        <v>0</v>
      </c>
      <c r="BU1268">
        <v>0</v>
      </c>
      <c r="BV1268">
        <v>0</v>
      </c>
      <c r="BW1268">
        <v>0</v>
      </c>
      <c r="CX1268">
        <f>Y1268*Source!I379</f>
        <v>380.46</v>
      </c>
      <c r="CY1268">
        <f t="shared" si="258"/>
        <v>256.87</v>
      </c>
      <c r="CZ1268">
        <f t="shared" si="259"/>
        <v>13.84</v>
      </c>
      <c r="DA1268">
        <f t="shared" si="260"/>
        <v>18.559999999999999</v>
      </c>
      <c r="DB1268">
        <v>0</v>
      </c>
    </row>
    <row r="1269" spans="1:106" x14ac:dyDescent="0.2">
      <c r="A1269">
        <f>ROW(Source!A379)</f>
        <v>379</v>
      </c>
      <c r="B1269">
        <v>28925308</v>
      </c>
      <c r="C1269">
        <v>28937259</v>
      </c>
      <c r="D1269">
        <v>28874541</v>
      </c>
      <c r="E1269">
        <v>1</v>
      </c>
      <c r="F1269">
        <v>1</v>
      </c>
      <c r="G1269">
        <v>1</v>
      </c>
      <c r="H1269">
        <v>1</v>
      </c>
      <c r="I1269" t="s">
        <v>686</v>
      </c>
      <c r="J1269" t="s">
        <v>719</v>
      </c>
      <c r="K1269" t="s">
        <v>687</v>
      </c>
      <c r="L1269">
        <v>1191</v>
      </c>
      <c r="N1269">
        <v>1013</v>
      </c>
      <c r="O1269" t="s">
        <v>360</v>
      </c>
      <c r="P1269" t="s">
        <v>360</v>
      </c>
      <c r="Q1269">
        <v>1</v>
      </c>
      <c r="W1269">
        <v>0</v>
      </c>
      <c r="X1269">
        <v>1393351621</v>
      </c>
      <c r="Y1269">
        <v>190.23</v>
      </c>
      <c r="AA1269">
        <v>0</v>
      </c>
      <c r="AB1269">
        <v>0</v>
      </c>
      <c r="AC1269">
        <v>0</v>
      </c>
      <c r="AD1269">
        <v>233.48</v>
      </c>
      <c r="AE1269">
        <v>0</v>
      </c>
      <c r="AF1269">
        <v>0</v>
      </c>
      <c r="AG1269">
        <v>0</v>
      </c>
      <c r="AH1269">
        <v>12.58</v>
      </c>
      <c r="AI1269">
        <v>1</v>
      </c>
      <c r="AJ1269">
        <v>1</v>
      </c>
      <c r="AK1269">
        <v>1</v>
      </c>
      <c r="AL1269">
        <v>18.559999999999999</v>
      </c>
      <c r="AN1269">
        <v>0</v>
      </c>
      <c r="AO1269">
        <v>1</v>
      </c>
      <c r="AP1269">
        <v>1</v>
      </c>
      <c r="AQ1269">
        <v>0</v>
      </c>
      <c r="AR1269">
        <v>0</v>
      </c>
      <c r="AS1269" t="s">
        <v>719</v>
      </c>
      <c r="AT1269">
        <v>158.52500000000001</v>
      </c>
      <c r="AU1269" t="s">
        <v>744</v>
      </c>
      <c r="AV1269">
        <v>1</v>
      </c>
      <c r="AW1269">
        <v>2</v>
      </c>
      <c r="AX1269">
        <v>28937264</v>
      </c>
      <c r="AY1269">
        <v>1</v>
      </c>
      <c r="AZ1269">
        <v>0</v>
      </c>
      <c r="BA1269">
        <v>1305</v>
      </c>
      <c r="BB1269">
        <v>0</v>
      </c>
      <c r="BC1269">
        <v>0</v>
      </c>
      <c r="BD1269">
        <v>0</v>
      </c>
      <c r="BE1269">
        <v>0</v>
      </c>
      <c r="BF1269">
        <v>0</v>
      </c>
      <c r="BG1269">
        <v>0</v>
      </c>
      <c r="BH1269">
        <v>0</v>
      </c>
      <c r="BI1269">
        <v>0</v>
      </c>
      <c r="BJ1269">
        <v>0</v>
      </c>
      <c r="BK1269">
        <v>0</v>
      </c>
      <c r="BL1269">
        <v>0</v>
      </c>
      <c r="BM1269">
        <v>0</v>
      </c>
      <c r="BN1269">
        <v>0</v>
      </c>
      <c r="BO1269">
        <v>0</v>
      </c>
      <c r="BP1269">
        <v>0</v>
      </c>
      <c r="BQ1269">
        <v>0</v>
      </c>
      <c r="BR1269">
        <v>0</v>
      </c>
      <c r="BS1269">
        <v>0</v>
      </c>
      <c r="BT1269">
        <v>0</v>
      </c>
      <c r="BU1269">
        <v>0</v>
      </c>
      <c r="BV1269">
        <v>0</v>
      </c>
      <c r="BW1269">
        <v>0</v>
      </c>
      <c r="CX1269">
        <f>Y1269*Source!I379</f>
        <v>190.23</v>
      </c>
      <c r="CY1269">
        <f t="shared" si="258"/>
        <v>233.48</v>
      </c>
      <c r="CZ1269">
        <f t="shared" si="259"/>
        <v>12.58</v>
      </c>
      <c r="DA1269">
        <f t="shared" si="260"/>
        <v>18.559999999999999</v>
      </c>
      <c r="DB1269">
        <v>0</v>
      </c>
    </row>
    <row r="1270" spans="1:106" x14ac:dyDescent="0.2">
      <c r="A1270">
        <f>ROW(Source!A379)</f>
        <v>379</v>
      </c>
      <c r="B1270">
        <v>28925308</v>
      </c>
      <c r="C1270">
        <v>28937259</v>
      </c>
      <c r="D1270">
        <v>28874543</v>
      </c>
      <c r="E1270">
        <v>1</v>
      </c>
      <c r="F1270">
        <v>1</v>
      </c>
      <c r="G1270">
        <v>1</v>
      </c>
      <c r="H1270">
        <v>1</v>
      </c>
      <c r="I1270" t="s">
        <v>688</v>
      </c>
      <c r="J1270" t="s">
        <v>719</v>
      </c>
      <c r="K1270" t="s">
        <v>689</v>
      </c>
      <c r="L1270">
        <v>1191</v>
      </c>
      <c r="N1270">
        <v>1013</v>
      </c>
      <c r="O1270" t="s">
        <v>360</v>
      </c>
      <c r="P1270" t="s">
        <v>360</v>
      </c>
      <c r="Q1270">
        <v>1</v>
      </c>
      <c r="W1270">
        <v>0</v>
      </c>
      <c r="X1270">
        <v>-106203497</v>
      </c>
      <c r="Y1270">
        <v>190.23</v>
      </c>
      <c r="AA1270">
        <v>0</v>
      </c>
      <c r="AB1270">
        <v>0</v>
      </c>
      <c r="AC1270">
        <v>0</v>
      </c>
      <c r="AD1270">
        <v>210.28</v>
      </c>
      <c r="AE1270">
        <v>0</v>
      </c>
      <c r="AF1270">
        <v>0</v>
      </c>
      <c r="AG1270">
        <v>0</v>
      </c>
      <c r="AH1270">
        <v>11.33</v>
      </c>
      <c r="AI1270">
        <v>1</v>
      </c>
      <c r="AJ1270">
        <v>1</v>
      </c>
      <c r="AK1270">
        <v>1</v>
      </c>
      <c r="AL1270">
        <v>18.559999999999999</v>
      </c>
      <c r="AN1270">
        <v>0</v>
      </c>
      <c r="AO1270">
        <v>1</v>
      </c>
      <c r="AP1270">
        <v>1</v>
      </c>
      <c r="AQ1270">
        <v>0</v>
      </c>
      <c r="AR1270">
        <v>0</v>
      </c>
      <c r="AS1270" t="s">
        <v>719</v>
      </c>
      <c r="AT1270">
        <v>158.52500000000001</v>
      </c>
      <c r="AU1270" t="s">
        <v>744</v>
      </c>
      <c r="AV1270">
        <v>1</v>
      </c>
      <c r="AW1270">
        <v>2</v>
      </c>
      <c r="AX1270">
        <v>28937265</v>
      </c>
      <c r="AY1270">
        <v>1</v>
      </c>
      <c r="AZ1270">
        <v>0</v>
      </c>
      <c r="BA1270">
        <v>1306</v>
      </c>
      <c r="BB1270">
        <v>0</v>
      </c>
      <c r="BC1270">
        <v>0</v>
      </c>
      <c r="BD1270">
        <v>0</v>
      </c>
      <c r="BE1270">
        <v>0</v>
      </c>
      <c r="BF1270">
        <v>0</v>
      </c>
      <c r="BG1270">
        <v>0</v>
      </c>
      <c r="BH1270">
        <v>0</v>
      </c>
      <c r="BI1270">
        <v>0</v>
      </c>
      <c r="BJ1270">
        <v>0</v>
      </c>
      <c r="BK1270">
        <v>0</v>
      </c>
      <c r="BL1270">
        <v>0</v>
      </c>
      <c r="BM1270">
        <v>0</v>
      </c>
      <c r="BN1270">
        <v>0</v>
      </c>
      <c r="BO1270">
        <v>0</v>
      </c>
      <c r="BP1270">
        <v>0</v>
      </c>
      <c r="BQ1270">
        <v>0</v>
      </c>
      <c r="BR1270">
        <v>0</v>
      </c>
      <c r="BS1270">
        <v>0</v>
      </c>
      <c r="BT1270">
        <v>0</v>
      </c>
      <c r="BU1270">
        <v>0</v>
      </c>
      <c r="BV1270">
        <v>0</v>
      </c>
      <c r="BW1270">
        <v>0</v>
      </c>
      <c r="CX1270">
        <f>Y1270*Source!I379</f>
        <v>190.23</v>
      </c>
      <c r="CY1270">
        <f t="shared" si="258"/>
        <v>210.28</v>
      </c>
      <c r="CZ1270">
        <f t="shared" si="259"/>
        <v>11.33</v>
      </c>
      <c r="DA1270">
        <f t="shared" si="260"/>
        <v>18.559999999999999</v>
      </c>
      <c r="DB1270">
        <v>0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06"/>
  <sheetViews>
    <sheetView workbookViewId="0"/>
  </sheetViews>
  <sheetFormatPr defaultRowHeight="12.75" x14ac:dyDescent="0.2"/>
  <sheetData>
    <row r="1" spans="1:44" x14ac:dyDescent="0.2">
      <c r="A1">
        <f>ROW(Source!A30)</f>
        <v>30</v>
      </c>
      <c r="B1">
        <v>28925603</v>
      </c>
      <c r="C1">
        <v>28925597</v>
      </c>
      <c r="D1">
        <v>28421130</v>
      </c>
      <c r="E1">
        <v>1</v>
      </c>
      <c r="F1">
        <v>1</v>
      </c>
      <c r="G1">
        <v>1</v>
      </c>
      <c r="H1">
        <v>1</v>
      </c>
      <c r="I1" t="s">
        <v>358</v>
      </c>
      <c r="J1" t="s">
        <v>719</v>
      </c>
      <c r="K1" t="s">
        <v>359</v>
      </c>
      <c r="L1">
        <v>1191</v>
      </c>
      <c r="N1">
        <v>1013</v>
      </c>
      <c r="O1" t="s">
        <v>360</v>
      </c>
      <c r="P1" t="s">
        <v>360</v>
      </c>
      <c r="Q1">
        <v>1</v>
      </c>
      <c r="X1">
        <v>13.1</v>
      </c>
      <c r="Y1">
        <v>0</v>
      </c>
      <c r="Z1">
        <v>0</v>
      </c>
      <c r="AA1">
        <v>0</v>
      </c>
      <c r="AB1">
        <v>7.16</v>
      </c>
      <c r="AC1">
        <v>0</v>
      </c>
      <c r="AD1">
        <v>1</v>
      </c>
      <c r="AE1">
        <v>1</v>
      </c>
      <c r="AF1" t="s">
        <v>744</v>
      </c>
      <c r="AG1">
        <v>15.72</v>
      </c>
      <c r="AH1">
        <v>2</v>
      </c>
      <c r="AI1">
        <v>28925598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 x14ac:dyDescent="0.2">
      <c r="A2">
        <f>ROW(Source!A30)</f>
        <v>30</v>
      </c>
      <c r="B2">
        <v>28925604</v>
      </c>
      <c r="C2">
        <v>28925597</v>
      </c>
      <c r="D2">
        <v>28419515</v>
      </c>
      <c r="E2">
        <v>1</v>
      </c>
      <c r="F2">
        <v>1</v>
      </c>
      <c r="G2">
        <v>1</v>
      </c>
      <c r="H2">
        <v>1</v>
      </c>
      <c r="I2" t="s">
        <v>361</v>
      </c>
      <c r="J2" t="s">
        <v>719</v>
      </c>
      <c r="K2" t="s">
        <v>362</v>
      </c>
      <c r="L2">
        <v>1191</v>
      </c>
      <c r="N2">
        <v>1013</v>
      </c>
      <c r="O2" t="s">
        <v>360</v>
      </c>
      <c r="P2" t="s">
        <v>360</v>
      </c>
      <c r="Q2">
        <v>1</v>
      </c>
      <c r="X2">
        <v>3.13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744</v>
      </c>
      <c r="AG2">
        <v>3.7559999999999998</v>
      </c>
      <c r="AH2">
        <v>2</v>
      </c>
      <c r="AI2">
        <v>28925599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 x14ac:dyDescent="0.2">
      <c r="A3">
        <f>ROW(Source!A30)</f>
        <v>30</v>
      </c>
      <c r="B3">
        <v>28925605</v>
      </c>
      <c r="C3">
        <v>28925597</v>
      </c>
      <c r="D3">
        <v>28336819</v>
      </c>
      <c r="E3">
        <v>1</v>
      </c>
      <c r="F3">
        <v>1</v>
      </c>
      <c r="G3">
        <v>1</v>
      </c>
      <c r="H3">
        <v>2</v>
      </c>
      <c r="I3" t="s">
        <v>363</v>
      </c>
      <c r="J3" t="s">
        <v>364</v>
      </c>
      <c r="K3" t="s">
        <v>365</v>
      </c>
      <c r="L3">
        <v>1368</v>
      </c>
      <c r="N3">
        <v>1011</v>
      </c>
      <c r="O3" t="s">
        <v>366</v>
      </c>
      <c r="P3" t="s">
        <v>366</v>
      </c>
      <c r="Q3">
        <v>1</v>
      </c>
      <c r="X3">
        <v>0.11</v>
      </c>
      <c r="Y3">
        <v>0</v>
      </c>
      <c r="Z3">
        <v>66.16</v>
      </c>
      <c r="AA3">
        <v>8.82</v>
      </c>
      <c r="AB3">
        <v>0</v>
      </c>
      <c r="AC3">
        <v>0</v>
      </c>
      <c r="AD3">
        <v>1</v>
      </c>
      <c r="AE3">
        <v>0</v>
      </c>
      <c r="AF3" t="s">
        <v>744</v>
      </c>
      <c r="AG3">
        <v>0.13200000000000001</v>
      </c>
      <c r="AH3">
        <v>2</v>
      </c>
      <c r="AI3">
        <v>28925600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 x14ac:dyDescent="0.2">
      <c r="A4">
        <f>ROW(Source!A30)</f>
        <v>30</v>
      </c>
      <c r="B4">
        <v>28925606</v>
      </c>
      <c r="C4">
        <v>28925597</v>
      </c>
      <c r="D4">
        <v>28338156</v>
      </c>
      <c r="E4">
        <v>1</v>
      </c>
      <c r="F4">
        <v>1</v>
      </c>
      <c r="G4">
        <v>1</v>
      </c>
      <c r="H4">
        <v>2</v>
      </c>
      <c r="I4" t="s">
        <v>367</v>
      </c>
      <c r="J4" t="s">
        <v>368</v>
      </c>
      <c r="K4" t="s">
        <v>369</v>
      </c>
      <c r="L4">
        <v>1368</v>
      </c>
      <c r="N4">
        <v>1011</v>
      </c>
      <c r="O4" t="s">
        <v>366</v>
      </c>
      <c r="P4" t="s">
        <v>366</v>
      </c>
      <c r="Q4">
        <v>1</v>
      </c>
      <c r="X4">
        <v>3.02</v>
      </c>
      <c r="Y4">
        <v>0</v>
      </c>
      <c r="Z4">
        <v>156.47</v>
      </c>
      <c r="AA4">
        <v>10.130000000000001</v>
      </c>
      <c r="AB4">
        <v>0</v>
      </c>
      <c r="AC4">
        <v>0</v>
      </c>
      <c r="AD4">
        <v>1</v>
      </c>
      <c r="AE4">
        <v>0</v>
      </c>
      <c r="AF4" t="s">
        <v>744</v>
      </c>
      <c r="AG4">
        <v>3.6239999999999997</v>
      </c>
      <c r="AH4">
        <v>2</v>
      </c>
      <c r="AI4">
        <v>28925601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 x14ac:dyDescent="0.2">
      <c r="A5">
        <f>ROW(Source!A30)</f>
        <v>30</v>
      </c>
      <c r="B5">
        <v>28925607</v>
      </c>
      <c r="C5">
        <v>28925597</v>
      </c>
      <c r="D5">
        <v>28338693</v>
      </c>
      <c r="E5">
        <v>1</v>
      </c>
      <c r="F5">
        <v>1</v>
      </c>
      <c r="G5">
        <v>1</v>
      </c>
      <c r="H5">
        <v>2</v>
      </c>
      <c r="I5" t="s">
        <v>370</v>
      </c>
      <c r="J5" t="s">
        <v>371</v>
      </c>
      <c r="K5" t="s">
        <v>372</v>
      </c>
      <c r="L5">
        <v>1368</v>
      </c>
      <c r="N5">
        <v>1011</v>
      </c>
      <c r="O5" t="s">
        <v>366</v>
      </c>
      <c r="P5" t="s">
        <v>366</v>
      </c>
      <c r="Q5">
        <v>1</v>
      </c>
      <c r="X5">
        <v>8.1199999999999992</v>
      </c>
      <c r="Y5">
        <v>0</v>
      </c>
      <c r="Z5">
        <v>1.53</v>
      </c>
      <c r="AA5">
        <v>0</v>
      </c>
      <c r="AB5">
        <v>0</v>
      </c>
      <c r="AC5">
        <v>0</v>
      </c>
      <c r="AD5">
        <v>1</v>
      </c>
      <c r="AE5">
        <v>0</v>
      </c>
      <c r="AF5" t="s">
        <v>744</v>
      </c>
      <c r="AG5">
        <v>9.743999999999998</v>
      </c>
      <c r="AH5">
        <v>2</v>
      </c>
      <c r="AI5">
        <v>28925602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 x14ac:dyDescent="0.2">
      <c r="A6">
        <f>ROW(Source!A31)</f>
        <v>31</v>
      </c>
      <c r="B6">
        <v>28925603</v>
      </c>
      <c r="C6">
        <v>28925597</v>
      </c>
      <c r="D6">
        <v>28421130</v>
      </c>
      <c r="E6">
        <v>1</v>
      </c>
      <c r="F6">
        <v>1</v>
      </c>
      <c r="G6">
        <v>1</v>
      </c>
      <c r="H6">
        <v>1</v>
      </c>
      <c r="I6" t="s">
        <v>358</v>
      </c>
      <c r="J6" t="s">
        <v>719</v>
      </c>
      <c r="K6" t="s">
        <v>359</v>
      </c>
      <c r="L6">
        <v>1191</v>
      </c>
      <c r="N6">
        <v>1013</v>
      </c>
      <c r="O6" t="s">
        <v>360</v>
      </c>
      <c r="P6" t="s">
        <v>360</v>
      </c>
      <c r="Q6">
        <v>1</v>
      </c>
      <c r="X6">
        <v>13.1</v>
      </c>
      <c r="Y6">
        <v>0</v>
      </c>
      <c r="Z6">
        <v>0</v>
      </c>
      <c r="AA6">
        <v>0</v>
      </c>
      <c r="AB6">
        <v>7.16</v>
      </c>
      <c r="AC6">
        <v>0</v>
      </c>
      <c r="AD6">
        <v>1</v>
      </c>
      <c r="AE6">
        <v>1</v>
      </c>
      <c r="AF6" t="s">
        <v>744</v>
      </c>
      <c r="AG6">
        <v>15.72</v>
      </c>
      <c r="AH6">
        <v>2</v>
      </c>
      <c r="AI6">
        <v>28925598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 x14ac:dyDescent="0.2">
      <c r="A7">
        <f>ROW(Source!A31)</f>
        <v>31</v>
      </c>
      <c r="B7">
        <v>28925604</v>
      </c>
      <c r="C7">
        <v>28925597</v>
      </c>
      <c r="D7">
        <v>28419515</v>
      </c>
      <c r="E7">
        <v>1</v>
      </c>
      <c r="F7">
        <v>1</v>
      </c>
      <c r="G7">
        <v>1</v>
      </c>
      <c r="H7">
        <v>1</v>
      </c>
      <c r="I7" t="s">
        <v>361</v>
      </c>
      <c r="J7" t="s">
        <v>719</v>
      </c>
      <c r="K7" t="s">
        <v>362</v>
      </c>
      <c r="L7">
        <v>1191</v>
      </c>
      <c r="N7">
        <v>1013</v>
      </c>
      <c r="O7" t="s">
        <v>360</v>
      </c>
      <c r="P7" t="s">
        <v>360</v>
      </c>
      <c r="Q7">
        <v>1</v>
      </c>
      <c r="X7">
        <v>3.13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>
        <v>2</v>
      </c>
      <c r="AF7" t="s">
        <v>744</v>
      </c>
      <c r="AG7">
        <v>3.7559999999999998</v>
      </c>
      <c r="AH7">
        <v>2</v>
      </c>
      <c r="AI7">
        <v>28925599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 x14ac:dyDescent="0.2">
      <c r="A8">
        <f>ROW(Source!A31)</f>
        <v>31</v>
      </c>
      <c r="B8">
        <v>28925605</v>
      </c>
      <c r="C8">
        <v>28925597</v>
      </c>
      <c r="D8">
        <v>28336819</v>
      </c>
      <c r="E8">
        <v>1</v>
      </c>
      <c r="F8">
        <v>1</v>
      </c>
      <c r="G8">
        <v>1</v>
      </c>
      <c r="H8">
        <v>2</v>
      </c>
      <c r="I8" t="s">
        <v>363</v>
      </c>
      <c r="J8" t="s">
        <v>364</v>
      </c>
      <c r="K8" t="s">
        <v>365</v>
      </c>
      <c r="L8">
        <v>1368</v>
      </c>
      <c r="N8">
        <v>1011</v>
      </c>
      <c r="O8" t="s">
        <v>366</v>
      </c>
      <c r="P8" t="s">
        <v>366</v>
      </c>
      <c r="Q8">
        <v>1</v>
      </c>
      <c r="X8">
        <v>0.11</v>
      </c>
      <c r="Y8">
        <v>0</v>
      </c>
      <c r="Z8">
        <v>66.16</v>
      </c>
      <c r="AA8">
        <v>8.82</v>
      </c>
      <c r="AB8">
        <v>0</v>
      </c>
      <c r="AC8">
        <v>0</v>
      </c>
      <c r="AD8">
        <v>1</v>
      </c>
      <c r="AE8">
        <v>0</v>
      </c>
      <c r="AF8" t="s">
        <v>744</v>
      </c>
      <c r="AG8">
        <v>0.13200000000000001</v>
      </c>
      <c r="AH8">
        <v>2</v>
      </c>
      <c r="AI8">
        <v>28925600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 x14ac:dyDescent="0.2">
      <c r="A9">
        <f>ROW(Source!A31)</f>
        <v>31</v>
      </c>
      <c r="B9">
        <v>28925606</v>
      </c>
      <c r="C9">
        <v>28925597</v>
      </c>
      <c r="D9">
        <v>28338156</v>
      </c>
      <c r="E9">
        <v>1</v>
      </c>
      <c r="F9">
        <v>1</v>
      </c>
      <c r="G9">
        <v>1</v>
      </c>
      <c r="H9">
        <v>2</v>
      </c>
      <c r="I9" t="s">
        <v>367</v>
      </c>
      <c r="J9" t="s">
        <v>368</v>
      </c>
      <c r="K9" t="s">
        <v>369</v>
      </c>
      <c r="L9">
        <v>1368</v>
      </c>
      <c r="N9">
        <v>1011</v>
      </c>
      <c r="O9" t="s">
        <v>366</v>
      </c>
      <c r="P9" t="s">
        <v>366</v>
      </c>
      <c r="Q9">
        <v>1</v>
      </c>
      <c r="X9">
        <v>3.02</v>
      </c>
      <c r="Y9">
        <v>0</v>
      </c>
      <c r="Z9">
        <v>156.47</v>
      </c>
      <c r="AA9">
        <v>10.130000000000001</v>
      </c>
      <c r="AB9">
        <v>0</v>
      </c>
      <c r="AC9">
        <v>0</v>
      </c>
      <c r="AD9">
        <v>1</v>
      </c>
      <c r="AE9">
        <v>0</v>
      </c>
      <c r="AF9" t="s">
        <v>744</v>
      </c>
      <c r="AG9">
        <v>3.6239999999999997</v>
      </c>
      <c r="AH9">
        <v>2</v>
      </c>
      <c r="AI9">
        <v>28925601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 x14ac:dyDescent="0.2">
      <c r="A10">
        <f>ROW(Source!A31)</f>
        <v>31</v>
      </c>
      <c r="B10">
        <v>28925607</v>
      </c>
      <c r="C10">
        <v>28925597</v>
      </c>
      <c r="D10">
        <v>28338693</v>
      </c>
      <c r="E10">
        <v>1</v>
      </c>
      <c r="F10">
        <v>1</v>
      </c>
      <c r="G10">
        <v>1</v>
      </c>
      <c r="H10">
        <v>2</v>
      </c>
      <c r="I10" t="s">
        <v>370</v>
      </c>
      <c r="J10" t="s">
        <v>371</v>
      </c>
      <c r="K10" t="s">
        <v>372</v>
      </c>
      <c r="L10">
        <v>1368</v>
      </c>
      <c r="N10">
        <v>1011</v>
      </c>
      <c r="O10" t="s">
        <v>366</v>
      </c>
      <c r="P10" t="s">
        <v>366</v>
      </c>
      <c r="Q10">
        <v>1</v>
      </c>
      <c r="X10">
        <v>8.1199999999999992</v>
      </c>
      <c r="Y10">
        <v>0</v>
      </c>
      <c r="Z10">
        <v>1.53</v>
      </c>
      <c r="AA10">
        <v>0</v>
      </c>
      <c r="AB10">
        <v>0</v>
      </c>
      <c r="AC10">
        <v>0</v>
      </c>
      <c r="AD10">
        <v>1</v>
      </c>
      <c r="AE10">
        <v>0</v>
      </c>
      <c r="AF10" t="s">
        <v>744</v>
      </c>
      <c r="AG10">
        <v>9.743999999999998</v>
      </c>
      <c r="AH10">
        <v>2</v>
      </c>
      <c r="AI10">
        <v>28925602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 x14ac:dyDescent="0.2">
      <c r="A11">
        <f>ROW(Source!A32)</f>
        <v>32</v>
      </c>
      <c r="B11">
        <v>28927098</v>
      </c>
      <c r="C11">
        <v>28927092</v>
      </c>
      <c r="D11">
        <v>28421130</v>
      </c>
      <c r="E11">
        <v>1</v>
      </c>
      <c r="F11">
        <v>1</v>
      </c>
      <c r="G11">
        <v>1</v>
      </c>
      <c r="H11">
        <v>1</v>
      </c>
      <c r="I11" t="s">
        <v>358</v>
      </c>
      <c r="J11" t="s">
        <v>719</v>
      </c>
      <c r="K11" t="s">
        <v>359</v>
      </c>
      <c r="L11">
        <v>1191</v>
      </c>
      <c r="N11">
        <v>1013</v>
      </c>
      <c r="O11" t="s">
        <v>360</v>
      </c>
      <c r="P11" t="s">
        <v>360</v>
      </c>
      <c r="Q11">
        <v>1</v>
      </c>
      <c r="X11">
        <v>13.1</v>
      </c>
      <c r="Y11">
        <v>0</v>
      </c>
      <c r="Z11">
        <v>0</v>
      </c>
      <c r="AA11">
        <v>0</v>
      </c>
      <c r="AB11">
        <v>7.16</v>
      </c>
      <c r="AC11">
        <v>0</v>
      </c>
      <c r="AD11">
        <v>1</v>
      </c>
      <c r="AE11">
        <v>1</v>
      </c>
      <c r="AF11" t="s">
        <v>744</v>
      </c>
      <c r="AG11">
        <v>15.72</v>
      </c>
      <c r="AH11">
        <v>2</v>
      </c>
      <c r="AI11">
        <v>28927093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 x14ac:dyDescent="0.2">
      <c r="A12">
        <f>ROW(Source!A32)</f>
        <v>32</v>
      </c>
      <c r="B12">
        <v>28927099</v>
      </c>
      <c r="C12">
        <v>28927092</v>
      </c>
      <c r="D12">
        <v>28419515</v>
      </c>
      <c r="E12">
        <v>1</v>
      </c>
      <c r="F12">
        <v>1</v>
      </c>
      <c r="G12">
        <v>1</v>
      </c>
      <c r="H12">
        <v>1</v>
      </c>
      <c r="I12" t="s">
        <v>361</v>
      </c>
      <c r="J12" t="s">
        <v>719</v>
      </c>
      <c r="K12" t="s">
        <v>362</v>
      </c>
      <c r="L12">
        <v>1191</v>
      </c>
      <c r="N12">
        <v>1013</v>
      </c>
      <c r="O12" t="s">
        <v>360</v>
      </c>
      <c r="P12" t="s">
        <v>360</v>
      </c>
      <c r="Q12">
        <v>1</v>
      </c>
      <c r="X12">
        <v>3.13</v>
      </c>
      <c r="Y12">
        <v>0</v>
      </c>
      <c r="Z12">
        <v>0</v>
      </c>
      <c r="AA12">
        <v>0</v>
      </c>
      <c r="AB12">
        <v>0</v>
      </c>
      <c r="AC12">
        <v>0</v>
      </c>
      <c r="AD12">
        <v>1</v>
      </c>
      <c r="AE12">
        <v>2</v>
      </c>
      <c r="AF12" t="s">
        <v>744</v>
      </c>
      <c r="AG12">
        <v>3.7559999999999998</v>
      </c>
      <c r="AH12">
        <v>2</v>
      </c>
      <c r="AI12">
        <v>28927094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 x14ac:dyDescent="0.2">
      <c r="A13">
        <f>ROW(Source!A32)</f>
        <v>32</v>
      </c>
      <c r="B13">
        <v>28927100</v>
      </c>
      <c r="C13">
        <v>28927092</v>
      </c>
      <c r="D13">
        <v>28336819</v>
      </c>
      <c r="E13">
        <v>1</v>
      </c>
      <c r="F13">
        <v>1</v>
      </c>
      <c r="G13">
        <v>1</v>
      </c>
      <c r="H13">
        <v>2</v>
      </c>
      <c r="I13" t="s">
        <v>363</v>
      </c>
      <c r="J13" t="s">
        <v>364</v>
      </c>
      <c r="K13" t="s">
        <v>365</v>
      </c>
      <c r="L13">
        <v>1368</v>
      </c>
      <c r="N13">
        <v>1011</v>
      </c>
      <c r="O13" t="s">
        <v>366</v>
      </c>
      <c r="P13" t="s">
        <v>366</v>
      </c>
      <c r="Q13">
        <v>1</v>
      </c>
      <c r="X13">
        <v>0.11</v>
      </c>
      <c r="Y13">
        <v>0</v>
      </c>
      <c r="Z13">
        <v>66.16</v>
      </c>
      <c r="AA13">
        <v>8.82</v>
      </c>
      <c r="AB13">
        <v>0</v>
      </c>
      <c r="AC13">
        <v>0</v>
      </c>
      <c r="AD13">
        <v>1</v>
      </c>
      <c r="AE13">
        <v>0</v>
      </c>
      <c r="AF13" t="s">
        <v>744</v>
      </c>
      <c r="AG13">
        <v>0.13200000000000001</v>
      </c>
      <c r="AH13">
        <v>2</v>
      </c>
      <c r="AI13">
        <v>28927095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 x14ac:dyDescent="0.2">
      <c r="A14">
        <f>ROW(Source!A32)</f>
        <v>32</v>
      </c>
      <c r="B14">
        <v>28927101</v>
      </c>
      <c r="C14">
        <v>28927092</v>
      </c>
      <c r="D14">
        <v>28338156</v>
      </c>
      <c r="E14">
        <v>1</v>
      </c>
      <c r="F14">
        <v>1</v>
      </c>
      <c r="G14">
        <v>1</v>
      </c>
      <c r="H14">
        <v>2</v>
      </c>
      <c r="I14" t="s">
        <v>367</v>
      </c>
      <c r="J14" t="s">
        <v>368</v>
      </c>
      <c r="K14" t="s">
        <v>369</v>
      </c>
      <c r="L14">
        <v>1368</v>
      </c>
      <c r="N14">
        <v>1011</v>
      </c>
      <c r="O14" t="s">
        <v>366</v>
      </c>
      <c r="P14" t="s">
        <v>366</v>
      </c>
      <c r="Q14">
        <v>1</v>
      </c>
      <c r="X14">
        <v>3.02</v>
      </c>
      <c r="Y14">
        <v>0</v>
      </c>
      <c r="Z14">
        <v>156.47</v>
      </c>
      <c r="AA14">
        <v>10.130000000000001</v>
      </c>
      <c r="AB14">
        <v>0</v>
      </c>
      <c r="AC14">
        <v>0</v>
      </c>
      <c r="AD14">
        <v>1</v>
      </c>
      <c r="AE14">
        <v>0</v>
      </c>
      <c r="AF14" t="s">
        <v>744</v>
      </c>
      <c r="AG14">
        <v>3.6239999999999997</v>
      </c>
      <c r="AH14">
        <v>2</v>
      </c>
      <c r="AI14">
        <v>28927096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 x14ac:dyDescent="0.2">
      <c r="A15">
        <f>ROW(Source!A32)</f>
        <v>32</v>
      </c>
      <c r="B15">
        <v>28927102</v>
      </c>
      <c r="C15">
        <v>28927092</v>
      </c>
      <c r="D15">
        <v>28338693</v>
      </c>
      <c r="E15">
        <v>1</v>
      </c>
      <c r="F15">
        <v>1</v>
      </c>
      <c r="G15">
        <v>1</v>
      </c>
      <c r="H15">
        <v>2</v>
      </c>
      <c r="I15" t="s">
        <v>370</v>
      </c>
      <c r="J15" t="s">
        <v>371</v>
      </c>
      <c r="K15" t="s">
        <v>372</v>
      </c>
      <c r="L15">
        <v>1368</v>
      </c>
      <c r="N15">
        <v>1011</v>
      </c>
      <c r="O15" t="s">
        <v>366</v>
      </c>
      <c r="P15" t="s">
        <v>366</v>
      </c>
      <c r="Q15">
        <v>1</v>
      </c>
      <c r="X15">
        <v>8.1199999999999992</v>
      </c>
      <c r="Y15">
        <v>0</v>
      </c>
      <c r="Z15">
        <v>1.53</v>
      </c>
      <c r="AA15">
        <v>0</v>
      </c>
      <c r="AB15">
        <v>0</v>
      </c>
      <c r="AC15">
        <v>0</v>
      </c>
      <c r="AD15">
        <v>1</v>
      </c>
      <c r="AE15">
        <v>0</v>
      </c>
      <c r="AF15" t="s">
        <v>744</v>
      </c>
      <c r="AG15">
        <v>9.743999999999998</v>
      </c>
      <c r="AH15">
        <v>2</v>
      </c>
      <c r="AI15">
        <v>28927097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 x14ac:dyDescent="0.2">
      <c r="A16">
        <f>ROW(Source!A33)</f>
        <v>33</v>
      </c>
      <c r="B16">
        <v>28927098</v>
      </c>
      <c r="C16">
        <v>28927092</v>
      </c>
      <c r="D16">
        <v>28421130</v>
      </c>
      <c r="E16">
        <v>1</v>
      </c>
      <c r="F16">
        <v>1</v>
      </c>
      <c r="G16">
        <v>1</v>
      </c>
      <c r="H16">
        <v>1</v>
      </c>
      <c r="I16" t="s">
        <v>358</v>
      </c>
      <c r="J16" t="s">
        <v>719</v>
      </c>
      <c r="K16" t="s">
        <v>359</v>
      </c>
      <c r="L16">
        <v>1191</v>
      </c>
      <c r="N16">
        <v>1013</v>
      </c>
      <c r="O16" t="s">
        <v>360</v>
      </c>
      <c r="P16" t="s">
        <v>360</v>
      </c>
      <c r="Q16">
        <v>1</v>
      </c>
      <c r="X16">
        <v>13.1</v>
      </c>
      <c r="Y16">
        <v>0</v>
      </c>
      <c r="Z16">
        <v>0</v>
      </c>
      <c r="AA16">
        <v>0</v>
      </c>
      <c r="AB16">
        <v>7.16</v>
      </c>
      <c r="AC16">
        <v>0</v>
      </c>
      <c r="AD16">
        <v>1</v>
      </c>
      <c r="AE16">
        <v>1</v>
      </c>
      <c r="AF16" t="s">
        <v>744</v>
      </c>
      <c r="AG16">
        <v>15.72</v>
      </c>
      <c r="AH16">
        <v>2</v>
      </c>
      <c r="AI16">
        <v>28927093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 x14ac:dyDescent="0.2">
      <c r="A17">
        <f>ROW(Source!A33)</f>
        <v>33</v>
      </c>
      <c r="B17">
        <v>28927099</v>
      </c>
      <c r="C17">
        <v>28927092</v>
      </c>
      <c r="D17">
        <v>28419515</v>
      </c>
      <c r="E17">
        <v>1</v>
      </c>
      <c r="F17">
        <v>1</v>
      </c>
      <c r="G17">
        <v>1</v>
      </c>
      <c r="H17">
        <v>1</v>
      </c>
      <c r="I17" t="s">
        <v>361</v>
      </c>
      <c r="J17" t="s">
        <v>719</v>
      </c>
      <c r="K17" t="s">
        <v>362</v>
      </c>
      <c r="L17">
        <v>1191</v>
      </c>
      <c r="N17">
        <v>1013</v>
      </c>
      <c r="O17" t="s">
        <v>360</v>
      </c>
      <c r="P17" t="s">
        <v>360</v>
      </c>
      <c r="Q17">
        <v>1</v>
      </c>
      <c r="X17">
        <v>3.13</v>
      </c>
      <c r="Y17">
        <v>0</v>
      </c>
      <c r="Z17">
        <v>0</v>
      </c>
      <c r="AA17">
        <v>0</v>
      </c>
      <c r="AB17">
        <v>0</v>
      </c>
      <c r="AC17">
        <v>0</v>
      </c>
      <c r="AD17">
        <v>1</v>
      </c>
      <c r="AE17">
        <v>2</v>
      </c>
      <c r="AF17" t="s">
        <v>744</v>
      </c>
      <c r="AG17">
        <v>3.7559999999999998</v>
      </c>
      <c r="AH17">
        <v>2</v>
      </c>
      <c r="AI17">
        <v>28927094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 x14ac:dyDescent="0.2">
      <c r="A18">
        <f>ROW(Source!A33)</f>
        <v>33</v>
      </c>
      <c r="B18">
        <v>28927100</v>
      </c>
      <c r="C18">
        <v>28927092</v>
      </c>
      <c r="D18">
        <v>28336819</v>
      </c>
      <c r="E18">
        <v>1</v>
      </c>
      <c r="F18">
        <v>1</v>
      </c>
      <c r="G18">
        <v>1</v>
      </c>
      <c r="H18">
        <v>2</v>
      </c>
      <c r="I18" t="s">
        <v>363</v>
      </c>
      <c r="J18" t="s">
        <v>364</v>
      </c>
      <c r="K18" t="s">
        <v>365</v>
      </c>
      <c r="L18">
        <v>1368</v>
      </c>
      <c r="N18">
        <v>1011</v>
      </c>
      <c r="O18" t="s">
        <v>366</v>
      </c>
      <c r="P18" t="s">
        <v>366</v>
      </c>
      <c r="Q18">
        <v>1</v>
      </c>
      <c r="X18">
        <v>0.11</v>
      </c>
      <c r="Y18">
        <v>0</v>
      </c>
      <c r="Z18">
        <v>66.16</v>
      </c>
      <c r="AA18">
        <v>8.82</v>
      </c>
      <c r="AB18">
        <v>0</v>
      </c>
      <c r="AC18">
        <v>0</v>
      </c>
      <c r="AD18">
        <v>1</v>
      </c>
      <c r="AE18">
        <v>0</v>
      </c>
      <c r="AF18" t="s">
        <v>744</v>
      </c>
      <c r="AG18">
        <v>0.13200000000000001</v>
      </c>
      <c r="AH18">
        <v>2</v>
      </c>
      <c r="AI18">
        <v>28927095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 x14ac:dyDescent="0.2">
      <c r="A19">
        <f>ROW(Source!A33)</f>
        <v>33</v>
      </c>
      <c r="B19">
        <v>28927101</v>
      </c>
      <c r="C19">
        <v>28927092</v>
      </c>
      <c r="D19">
        <v>28338156</v>
      </c>
      <c r="E19">
        <v>1</v>
      </c>
      <c r="F19">
        <v>1</v>
      </c>
      <c r="G19">
        <v>1</v>
      </c>
      <c r="H19">
        <v>2</v>
      </c>
      <c r="I19" t="s">
        <v>367</v>
      </c>
      <c r="J19" t="s">
        <v>368</v>
      </c>
      <c r="K19" t="s">
        <v>369</v>
      </c>
      <c r="L19">
        <v>1368</v>
      </c>
      <c r="N19">
        <v>1011</v>
      </c>
      <c r="O19" t="s">
        <v>366</v>
      </c>
      <c r="P19" t="s">
        <v>366</v>
      </c>
      <c r="Q19">
        <v>1</v>
      </c>
      <c r="X19">
        <v>3.02</v>
      </c>
      <c r="Y19">
        <v>0</v>
      </c>
      <c r="Z19">
        <v>156.47</v>
      </c>
      <c r="AA19">
        <v>10.130000000000001</v>
      </c>
      <c r="AB19">
        <v>0</v>
      </c>
      <c r="AC19">
        <v>0</v>
      </c>
      <c r="AD19">
        <v>1</v>
      </c>
      <c r="AE19">
        <v>0</v>
      </c>
      <c r="AF19" t="s">
        <v>744</v>
      </c>
      <c r="AG19">
        <v>3.6239999999999997</v>
      </c>
      <c r="AH19">
        <v>2</v>
      </c>
      <c r="AI19">
        <v>28927096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 x14ac:dyDescent="0.2">
      <c r="A20">
        <f>ROW(Source!A33)</f>
        <v>33</v>
      </c>
      <c r="B20">
        <v>28927102</v>
      </c>
      <c r="C20">
        <v>28927092</v>
      </c>
      <c r="D20">
        <v>28338693</v>
      </c>
      <c r="E20">
        <v>1</v>
      </c>
      <c r="F20">
        <v>1</v>
      </c>
      <c r="G20">
        <v>1</v>
      </c>
      <c r="H20">
        <v>2</v>
      </c>
      <c r="I20" t="s">
        <v>370</v>
      </c>
      <c r="J20" t="s">
        <v>371</v>
      </c>
      <c r="K20" t="s">
        <v>372</v>
      </c>
      <c r="L20">
        <v>1368</v>
      </c>
      <c r="N20">
        <v>1011</v>
      </c>
      <c r="O20" t="s">
        <v>366</v>
      </c>
      <c r="P20" t="s">
        <v>366</v>
      </c>
      <c r="Q20">
        <v>1</v>
      </c>
      <c r="X20">
        <v>8.1199999999999992</v>
      </c>
      <c r="Y20">
        <v>0</v>
      </c>
      <c r="Z20">
        <v>1.53</v>
      </c>
      <c r="AA20">
        <v>0</v>
      </c>
      <c r="AB20">
        <v>0</v>
      </c>
      <c r="AC20">
        <v>0</v>
      </c>
      <c r="AD20">
        <v>1</v>
      </c>
      <c r="AE20">
        <v>0</v>
      </c>
      <c r="AF20" t="s">
        <v>744</v>
      </c>
      <c r="AG20">
        <v>9.743999999999998</v>
      </c>
      <c r="AH20">
        <v>2</v>
      </c>
      <c r="AI20">
        <v>28927097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 x14ac:dyDescent="0.2">
      <c r="A21">
        <f>ROW(Source!A34)</f>
        <v>34</v>
      </c>
      <c r="B21">
        <v>28927146</v>
      </c>
      <c r="C21">
        <v>28927136</v>
      </c>
      <c r="D21">
        <v>28424803</v>
      </c>
      <c r="E21">
        <v>1</v>
      </c>
      <c r="F21">
        <v>1</v>
      </c>
      <c r="G21">
        <v>1</v>
      </c>
      <c r="H21">
        <v>1</v>
      </c>
      <c r="I21" t="s">
        <v>373</v>
      </c>
      <c r="J21" t="s">
        <v>719</v>
      </c>
      <c r="K21" t="s">
        <v>374</v>
      </c>
      <c r="L21">
        <v>1191</v>
      </c>
      <c r="N21">
        <v>1013</v>
      </c>
      <c r="O21" t="s">
        <v>360</v>
      </c>
      <c r="P21" t="s">
        <v>360</v>
      </c>
      <c r="Q21">
        <v>1</v>
      </c>
      <c r="X21">
        <v>19.37</v>
      </c>
      <c r="Y21">
        <v>0</v>
      </c>
      <c r="Z21">
        <v>0</v>
      </c>
      <c r="AA21">
        <v>0</v>
      </c>
      <c r="AB21">
        <v>8.2899999999999991</v>
      </c>
      <c r="AC21">
        <v>0</v>
      </c>
      <c r="AD21">
        <v>1</v>
      </c>
      <c r="AE21">
        <v>1</v>
      </c>
      <c r="AF21" t="s">
        <v>759</v>
      </c>
      <c r="AG21">
        <v>9.297600000000001</v>
      </c>
      <c r="AH21">
        <v>2</v>
      </c>
      <c r="AI21">
        <v>28927137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 x14ac:dyDescent="0.2">
      <c r="A22">
        <f>ROW(Source!A34)</f>
        <v>34</v>
      </c>
      <c r="B22">
        <v>28927147</v>
      </c>
      <c r="C22">
        <v>28927136</v>
      </c>
      <c r="D22">
        <v>28419515</v>
      </c>
      <c r="E22">
        <v>1</v>
      </c>
      <c r="F22">
        <v>1</v>
      </c>
      <c r="G22">
        <v>1</v>
      </c>
      <c r="H22">
        <v>1</v>
      </c>
      <c r="I22" t="s">
        <v>361</v>
      </c>
      <c r="J22" t="s">
        <v>719</v>
      </c>
      <c r="K22" t="s">
        <v>362</v>
      </c>
      <c r="L22">
        <v>1191</v>
      </c>
      <c r="N22">
        <v>1013</v>
      </c>
      <c r="O22" t="s">
        <v>360</v>
      </c>
      <c r="P22" t="s">
        <v>360</v>
      </c>
      <c r="Q22">
        <v>1</v>
      </c>
      <c r="X22">
        <v>3.83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759</v>
      </c>
      <c r="AG22">
        <v>1.8384</v>
      </c>
      <c r="AH22">
        <v>2</v>
      </c>
      <c r="AI22">
        <v>28927138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 x14ac:dyDescent="0.2">
      <c r="A23">
        <f>ROW(Source!A34)</f>
        <v>34</v>
      </c>
      <c r="B23">
        <v>28927148</v>
      </c>
      <c r="C23">
        <v>28927136</v>
      </c>
      <c r="D23">
        <v>28336884</v>
      </c>
      <c r="E23">
        <v>1</v>
      </c>
      <c r="F23">
        <v>1</v>
      </c>
      <c r="G23">
        <v>1</v>
      </c>
      <c r="H23">
        <v>2</v>
      </c>
      <c r="I23" t="s">
        <v>375</v>
      </c>
      <c r="J23" t="s">
        <v>376</v>
      </c>
      <c r="K23" t="s">
        <v>377</v>
      </c>
      <c r="L23">
        <v>1368</v>
      </c>
      <c r="N23">
        <v>1011</v>
      </c>
      <c r="O23" t="s">
        <v>366</v>
      </c>
      <c r="P23" t="s">
        <v>366</v>
      </c>
      <c r="Q23">
        <v>1</v>
      </c>
      <c r="X23">
        <v>0.13</v>
      </c>
      <c r="Y23">
        <v>0</v>
      </c>
      <c r="Z23">
        <v>93.73</v>
      </c>
      <c r="AA23">
        <v>8.82</v>
      </c>
      <c r="AB23">
        <v>0</v>
      </c>
      <c r="AC23">
        <v>0</v>
      </c>
      <c r="AD23">
        <v>1</v>
      </c>
      <c r="AE23">
        <v>0</v>
      </c>
      <c r="AF23" t="s">
        <v>759</v>
      </c>
      <c r="AG23">
        <v>6.2400000000000004E-2</v>
      </c>
      <c r="AH23">
        <v>2</v>
      </c>
      <c r="AI23">
        <v>28927139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 x14ac:dyDescent="0.2">
      <c r="A24">
        <f>ROW(Source!A34)</f>
        <v>34</v>
      </c>
      <c r="B24">
        <v>28927149</v>
      </c>
      <c r="C24">
        <v>28927136</v>
      </c>
      <c r="D24">
        <v>28336931</v>
      </c>
      <c r="E24">
        <v>1</v>
      </c>
      <c r="F24">
        <v>1</v>
      </c>
      <c r="G24">
        <v>1</v>
      </c>
      <c r="H24">
        <v>2</v>
      </c>
      <c r="I24" t="s">
        <v>378</v>
      </c>
      <c r="J24" t="s">
        <v>379</v>
      </c>
      <c r="K24" t="s">
        <v>380</v>
      </c>
      <c r="L24">
        <v>1368</v>
      </c>
      <c r="N24">
        <v>1011</v>
      </c>
      <c r="O24" t="s">
        <v>366</v>
      </c>
      <c r="P24" t="s">
        <v>366</v>
      </c>
      <c r="Q24">
        <v>1</v>
      </c>
      <c r="X24">
        <v>2.2799999999999998</v>
      </c>
      <c r="Y24">
        <v>0</v>
      </c>
      <c r="Z24">
        <v>91.79</v>
      </c>
      <c r="AA24">
        <v>11.84</v>
      </c>
      <c r="AB24">
        <v>0</v>
      </c>
      <c r="AC24">
        <v>0</v>
      </c>
      <c r="AD24">
        <v>1</v>
      </c>
      <c r="AE24">
        <v>0</v>
      </c>
      <c r="AF24" t="s">
        <v>759</v>
      </c>
      <c r="AG24">
        <v>1.0944</v>
      </c>
      <c r="AH24">
        <v>2</v>
      </c>
      <c r="AI24">
        <v>28927140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 x14ac:dyDescent="0.2">
      <c r="A25">
        <f>ROW(Source!A34)</f>
        <v>34</v>
      </c>
      <c r="B25">
        <v>28927150</v>
      </c>
      <c r="C25">
        <v>28927136</v>
      </c>
      <c r="D25">
        <v>28337084</v>
      </c>
      <c r="E25">
        <v>1</v>
      </c>
      <c r="F25">
        <v>1</v>
      </c>
      <c r="G25">
        <v>1</v>
      </c>
      <c r="H25">
        <v>2</v>
      </c>
      <c r="I25" t="s">
        <v>381</v>
      </c>
      <c r="J25" t="s">
        <v>382</v>
      </c>
      <c r="K25" t="s">
        <v>383</v>
      </c>
      <c r="L25">
        <v>1368</v>
      </c>
      <c r="N25">
        <v>1011</v>
      </c>
      <c r="O25" t="s">
        <v>366</v>
      </c>
      <c r="P25" t="s">
        <v>366</v>
      </c>
      <c r="Q25">
        <v>1</v>
      </c>
      <c r="X25">
        <v>0.19</v>
      </c>
      <c r="Y25">
        <v>0</v>
      </c>
      <c r="Z25">
        <v>4.1100000000000003</v>
      </c>
      <c r="AA25">
        <v>0</v>
      </c>
      <c r="AB25">
        <v>0</v>
      </c>
      <c r="AC25">
        <v>0</v>
      </c>
      <c r="AD25">
        <v>1</v>
      </c>
      <c r="AE25">
        <v>0</v>
      </c>
      <c r="AF25" t="s">
        <v>759</v>
      </c>
      <c r="AG25">
        <v>9.1200000000000003E-2</v>
      </c>
      <c r="AH25">
        <v>2</v>
      </c>
      <c r="AI25">
        <v>28927141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 x14ac:dyDescent="0.2">
      <c r="A26">
        <f>ROW(Source!A34)</f>
        <v>34</v>
      </c>
      <c r="B26">
        <v>28927151</v>
      </c>
      <c r="C26">
        <v>28927136</v>
      </c>
      <c r="D26">
        <v>28337842</v>
      </c>
      <c r="E26">
        <v>1</v>
      </c>
      <c r="F26">
        <v>1</v>
      </c>
      <c r="G26">
        <v>1</v>
      </c>
      <c r="H26">
        <v>2</v>
      </c>
      <c r="I26" t="s">
        <v>384</v>
      </c>
      <c r="J26" t="s">
        <v>385</v>
      </c>
      <c r="K26" t="s">
        <v>386</v>
      </c>
      <c r="L26">
        <v>1368</v>
      </c>
      <c r="N26">
        <v>1011</v>
      </c>
      <c r="O26" t="s">
        <v>366</v>
      </c>
      <c r="P26" t="s">
        <v>366</v>
      </c>
      <c r="Q26">
        <v>1</v>
      </c>
      <c r="X26">
        <v>1.42</v>
      </c>
      <c r="Y26">
        <v>0</v>
      </c>
      <c r="Z26">
        <v>102.48</v>
      </c>
      <c r="AA26">
        <v>11.84</v>
      </c>
      <c r="AB26">
        <v>0</v>
      </c>
      <c r="AC26">
        <v>0</v>
      </c>
      <c r="AD26">
        <v>1</v>
      </c>
      <c r="AE26">
        <v>0</v>
      </c>
      <c r="AF26" t="s">
        <v>759</v>
      </c>
      <c r="AG26">
        <v>0.68159999999999998</v>
      </c>
      <c r="AH26">
        <v>2</v>
      </c>
      <c r="AI26">
        <v>28927142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 x14ac:dyDescent="0.2">
      <c r="A27">
        <f>ROW(Source!A34)</f>
        <v>34</v>
      </c>
      <c r="B27">
        <v>28927152</v>
      </c>
      <c r="C27">
        <v>28927136</v>
      </c>
      <c r="D27">
        <v>28292579</v>
      </c>
      <c r="E27">
        <v>1</v>
      </c>
      <c r="F27">
        <v>1</v>
      </c>
      <c r="G27">
        <v>1</v>
      </c>
      <c r="H27">
        <v>3</v>
      </c>
      <c r="I27" t="s">
        <v>387</v>
      </c>
      <c r="J27" t="s">
        <v>388</v>
      </c>
      <c r="K27" t="s">
        <v>389</v>
      </c>
      <c r="L27">
        <v>1339</v>
      </c>
      <c r="N27">
        <v>1007</v>
      </c>
      <c r="O27" t="s">
        <v>742</v>
      </c>
      <c r="P27" t="s">
        <v>742</v>
      </c>
      <c r="Q27">
        <v>1</v>
      </c>
      <c r="X27">
        <v>0.1</v>
      </c>
      <c r="Y27">
        <v>2893.86</v>
      </c>
      <c r="Z27">
        <v>0</v>
      </c>
      <c r="AA27">
        <v>0</v>
      </c>
      <c r="AB27">
        <v>0</v>
      </c>
      <c r="AC27">
        <v>0</v>
      </c>
      <c r="AD27">
        <v>1</v>
      </c>
      <c r="AE27">
        <v>0</v>
      </c>
      <c r="AF27" t="s">
        <v>758</v>
      </c>
      <c r="AG27">
        <v>0</v>
      </c>
      <c r="AH27">
        <v>2</v>
      </c>
      <c r="AI27">
        <v>28927143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 x14ac:dyDescent="0.2">
      <c r="A28">
        <f>ROW(Source!A34)</f>
        <v>34</v>
      </c>
      <c r="B28">
        <v>28927153</v>
      </c>
      <c r="C28">
        <v>28927136</v>
      </c>
      <c r="D28">
        <v>28294400</v>
      </c>
      <c r="E28">
        <v>1</v>
      </c>
      <c r="F28">
        <v>1</v>
      </c>
      <c r="G28">
        <v>1</v>
      </c>
      <c r="H28">
        <v>3</v>
      </c>
      <c r="I28" t="s">
        <v>390</v>
      </c>
      <c r="J28" t="s">
        <v>391</v>
      </c>
      <c r="K28" t="s">
        <v>392</v>
      </c>
      <c r="L28">
        <v>1348</v>
      </c>
      <c r="N28">
        <v>1009</v>
      </c>
      <c r="O28" t="s">
        <v>61</v>
      </c>
      <c r="P28" t="s">
        <v>61</v>
      </c>
      <c r="Q28">
        <v>1000</v>
      </c>
      <c r="X28">
        <v>0.02</v>
      </c>
      <c r="Y28">
        <v>11972.17</v>
      </c>
      <c r="Z28">
        <v>0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758</v>
      </c>
      <c r="AG28">
        <v>0</v>
      </c>
      <c r="AH28">
        <v>2</v>
      </c>
      <c r="AI28">
        <v>28927144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 x14ac:dyDescent="0.2">
      <c r="A29">
        <f>ROW(Source!A34)</f>
        <v>34</v>
      </c>
      <c r="B29">
        <v>28927154</v>
      </c>
      <c r="C29">
        <v>28927136</v>
      </c>
      <c r="D29">
        <v>28249795</v>
      </c>
      <c r="E29">
        <v>21</v>
      </c>
      <c r="F29">
        <v>1</v>
      </c>
      <c r="G29">
        <v>1</v>
      </c>
      <c r="H29">
        <v>3</v>
      </c>
      <c r="I29" t="s">
        <v>690</v>
      </c>
      <c r="J29" t="s">
        <v>719</v>
      </c>
      <c r="K29" t="s">
        <v>691</v>
      </c>
      <c r="L29">
        <v>1339</v>
      </c>
      <c r="N29">
        <v>1007</v>
      </c>
      <c r="O29" t="s">
        <v>742</v>
      </c>
      <c r="P29" t="s">
        <v>742</v>
      </c>
      <c r="Q29">
        <v>1</v>
      </c>
      <c r="X29">
        <v>0.93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 t="s">
        <v>758</v>
      </c>
      <c r="AG29">
        <v>0</v>
      </c>
      <c r="AH29">
        <v>3</v>
      </c>
      <c r="AI29">
        <v>-1</v>
      </c>
      <c r="AJ29" t="s">
        <v>719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 x14ac:dyDescent="0.2">
      <c r="A30">
        <f>ROW(Source!A35)</f>
        <v>35</v>
      </c>
      <c r="B30">
        <v>28927146</v>
      </c>
      <c r="C30">
        <v>28927136</v>
      </c>
      <c r="D30">
        <v>28424803</v>
      </c>
      <c r="E30">
        <v>1</v>
      </c>
      <c r="F30">
        <v>1</v>
      </c>
      <c r="G30">
        <v>1</v>
      </c>
      <c r="H30">
        <v>1</v>
      </c>
      <c r="I30" t="s">
        <v>373</v>
      </c>
      <c r="J30" t="s">
        <v>719</v>
      </c>
      <c r="K30" t="s">
        <v>374</v>
      </c>
      <c r="L30">
        <v>1191</v>
      </c>
      <c r="N30">
        <v>1013</v>
      </c>
      <c r="O30" t="s">
        <v>360</v>
      </c>
      <c r="P30" t="s">
        <v>360</v>
      </c>
      <c r="Q30">
        <v>1</v>
      </c>
      <c r="X30">
        <v>19.37</v>
      </c>
      <c r="Y30">
        <v>0</v>
      </c>
      <c r="Z30">
        <v>0</v>
      </c>
      <c r="AA30">
        <v>0</v>
      </c>
      <c r="AB30">
        <v>8.2899999999999991</v>
      </c>
      <c r="AC30">
        <v>0</v>
      </c>
      <c r="AD30">
        <v>1</v>
      </c>
      <c r="AE30">
        <v>1</v>
      </c>
      <c r="AF30" t="s">
        <v>759</v>
      </c>
      <c r="AG30">
        <v>9.297600000000001</v>
      </c>
      <c r="AH30">
        <v>2</v>
      </c>
      <c r="AI30">
        <v>28927137</v>
      </c>
      <c r="AJ30">
        <v>29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 x14ac:dyDescent="0.2">
      <c r="A31">
        <f>ROW(Source!A35)</f>
        <v>35</v>
      </c>
      <c r="B31">
        <v>28927147</v>
      </c>
      <c r="C31">
        <v>28927136</v>
      </c>
      <c r="D31">
        <v>28419515</v>
      </c>
      <c r="E31">
        <v>1</v>
      </c>
      <c r="F31">
        <v>1</v>
      </c>
      <c r="G31">
        <v>1</v>
      </c>
      <c r="H31">
        <v>1</v>
      </c>
      <c r="I31" t="s">
        <v>361</v>
      </c>
      <c r="J31" t="s">
        <v>719</v>
      </c>
      <c r="K31" t="s">
        <v>362</v>
      </c>
      <c r="L31">
        <v>1191</v>
      </c>
      <c r="N31">
        <v>1013</v>
      </c>
      <c r="O31" t="s">
        <v>360</v>
      </c>
      <c r="P31" t="s">
        <v>360</v>
      </c>
      <c r="Q31">
        <v>1</v>
      </c>
      <c r="X31">
        <v>3.83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759</v>
      </c>
      <c r="AG31">
        <v>1.8384</v>
      </c>
      <c r="AH31">
        <v>2</v>
      </c>
      <c r="AI31">
        <v>28927138</v>
      </c>
      <c r="AJ31">
        <v>30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 x14ac:dyDescent="0.2">
      <c r="A32">
        <f>ROW(Source!A35)</f>
        <v>35</v>
      </c>
      <c r="B32">
        <v>28927148</v>
      </c>
      <c r="C32">
        <v>28927136</v>
      </c>
      <c r="D32">
        <v>28336884</v>
      </c>
      <c r="E32">
        <v>1</v>
      </c>
      <c r="F32">
        <v>1</v>
      </c>
      <c r="G32">
        <v>1</v>
      </c>
      <c r="H32">
        <v>2</v>
      </c>
      <c r="I32" t="s">
        <v>375</v>
      </c>
      <c r="J32" t="s">
        <v>376</v>
      </c>
      <c r="K32" t="s">
        <v>377</v>
      </c>
      <c r="L32">
        <v>1368</v>
      </c>
      <c r="N32">
        <v>1011</v>
      </c>
      <c r="O32" t="s">
        <v>366</v>
      </c>
      <c r="P32" t="s">
        <v>366</v>
      </c>
      <c r="Q32">
        <v>1</v>
      </c>
      <c r="X32">
        <v>0.13</v>
      </c>
      <c r="Y32">
        <v>0</v>
      </c>
      <c r="Z32">
        <v>93.73</v>
      </c>
      <c r="AA32">
        <v>8.82</v>
      </c>
      <c r="AB32">
        <v>0</v>
      </c>
      <c r="AC32">
        <v>0</v>
      </c>
      <c r="AD32">
        <v>1</v>
      </c>
      <c r="AE32">
        <v>0</v>
      </c>
      <c r="AF32" t="s">
        <v>759</v>
      </c>
      <c r="AG32">
        <v>6.2400000000000004E-2</v>
      </c>
      <c r="AH32">
        <v>2</v>
      </c>
      <c r="AI32">
        <v>28927139</v>
      </c>
      <c r="AJ32">
        <v>31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 x14ac:dyDescent="0.2">
      <c r="A33">
        <f>ROW(Source!A35)</f>
        <v>35</v>
      </c>
      <c r="B33">
        <v>28927149</v>
      </c>
      <c r="C33">
        <v>28927136</v>
      </c>
      <c r="D33">
        <v>28336931</v>
      </c>
      <c r="E33">
        <v>1</v>
      </c>
      <c r="F33">
        <v>1</v>
      </c>
      <c r="G33">
        <v>1</v>
      </c>
      <c r="H33">
        <v>2</v>
      </c>
      <c r="I33" t="s">
        <v>378</v>
      </c>
      <c r="J33" t="s">
        <v>379</v>
      </c>
      <c r="K33" t="s">
        <v>380</v>
      </c>
      <c r="L33">
        <v>1368</v>
      </c>
      <c r="N33">
        <v>1011</v>
      </c>
      <c r="O33" t="s">
        <v>366</v>
      </c>
      <c r="P33" t="s">
        <v>366</v>
      </c>
      <c r="Q33">
        <v>1</v>
      </c>
      <c r="X33">
        <v>2.2799999999999998</v>
      </c>
      <c r="Y33">
        <v>0</v>
      </c>
      <c r="Z33">
        <v>91.79</v>
      </c>
      <c r="AA33">
        <v>11.84</v>
      </c>
      <c r="AB33">
        <v>0</v>
      </c>
      <c r="AC33">
        <v>0</v>
      </c>
      <c r="AD33">
        <v>1</v>
      </c>
      <c r="AE33">
        <v>0</v>
      </c>
      <c r="AF33" t="s">
        <v>759</v>
      </c>
      <c r="AG33">
        <v>1.0944</v>
      </c>
      <c r="AH33">
        <v>2</v>
      </c>
      <c r="AI33">
        <v>28927140</v>
      </c>
      <c r="AJ33">
        <v>32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 x14ac:dyDescent="0.2">
      <c r="A34">
        <f>ROW(Source!A35)</f>
        <v>35</v>
      </c>
      <c r="B34">
        <v>28927150</v>
      </c>
      <c r="C34">
        <v>28927136</v>
      </c>
      <c r="D34">
        <v>28337084</v>
      </c>
      <c r="E34">
        <v>1</v>
      </c>
      <c r="F34">
        <v>1</v>
      </c>
      <c r="G34">
        <v>1</v>
      </c>
      <c r="H34">
        <v>2</v>
      </c>
      <c r="I34" t="s">
        <v>381</v>
      </c>
      <c r="J34" t="s">
        <v>382</v>
      </c>
      <c r="K34" t="s">
        <v>383</v>
      </c>
      <c r="L34">
        <v>1368</v>
      </c>
      <c r="N34">
        <v>1011</v>
      </c>
      <c r="O34" t="s">
        <v>366</v>
      </c>
      <c r="P34" t="s">
        <v>366</v>
      </c>
      <c r="Q34">
        <v>1</v>
      </c>
      <c r="X34">
        <v>0.19</v>
      </c>
      <c r="Y34">
        <v>0</v>
      </c>
      <c r="Z34">
        <v>4.1100000000000003</v>
      </c>
      <c r="AA34">
        <v>0</v>
      </c>
      <c r="AB34">
        <v>0</v>
      </c>
      <c r="AC34">
        <v>0</v>
      </c>
      <c r="AD34">
        <v>1</v>
      </c>
      <c r="AE34">
        <v>0</v>
      </c>
      <c r="AF34" t="s">
        <v>759</v>
      </c>
      <c r="AG34">
        <v>9.1200000000000003E-2</v>
      </c>
      <c r="AH34">
        <v>2</v>
      </c>
      <c r="AI34">
        <v>28927141</v>
      </c>
      <c r="AJ34">
        <v>33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 x14ac:dyDescent="0.2">
      <c r="A35">
        <f>ROW(Source!A35)</f>
        <v>35</v>
      </c>
      <c r="B35">
        <v>28927151</v>
      </c>
      <c r="C35">
        <v>28927136</v>
      </c>
      <c r="D35">
        <v>28337842</v>
      </c>
      <c r="E35">
        <v>1</v>
      </c>
      <c r="F35">
        <v>1</v>
      </c>
      <c r="G35">
        <v>1</v>
      </c>
      <c r="H35">
        <v>2</v>
      </c>
      <c r="I35" t="s">
        <v>384</v>
      </c>
      <c r="J35" t="s">
        <v>385</v>
      </c>
      <c r="K35" t="s">
        <v>386</v>
      </c>
      <c r="L35">
        <v>1368</v>
      </c>
      <c r="N35">
        <v>1011</v>
      </c>
      <c r="O35" t="s">
        <v>366</v>
      </c>
      <c r="P35" t="s">
        <v>366</v>
      </c>
      <c r="Q35">
        <v>1</v>
      </c>
      <c r="X35">
        <v>1.42</v>
      </c>
      <c r="Y35">
        <v>0</v>
      </c>
      <c r="Z35">
        <v>102.48</v>
      </c>
      <c r="AA35">
        <v>11.84</v>
      </c>
      <c r="AB35">
        <v>0</v>
      </c>
      <c r="AC35">
        <v>0</v>
      </c>
      <c r="AD35">
        <v>1</v>
      </c>
      <c r="AE35">
        <v>0</v>
      </c>
      <c r="AF35" t="s">
        <v>759</v>
      </c>
      <c r="AG35">
        <v>0.68159999999999998</v>
      </c>
      <c r="AH35">
        <v>2</v>
      </c>
      <c r="AI35">
        <v>28927142</v>
      </c>
      <c r="AJ35">
        <v>34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 x14ac:dyDescent="0.2">
      <c r="A36">
        <f>ROW(Source!A35)</f>
        <v>35</v>
      </c>
      <c r="B36">
        <v>28927152</v>
      </c>
      <c r="C36">
        <v>28927136</v>
      </c>
      <c r="D36">
        <v>28292579</v>
      </c>
      <c r="E36">
        <v>1</v>
      </c>
      <c r="F36">
        <v>1</v>
      </c>
      <c r="G36">
        <v>1</v>
      </c>
      <c r="H36">
        <v>3</v>
      </c>
      <c r="I36" t="s">
        <v>387</v>
      </c>
      <c r="J36" t="s">
        <v>388</v>
      </c>
      <c r="K36" t="s">
        <v>389</v>
      </c>
      <c r="L36">
        <v>1339</v>
      </c>
      <c r="N36">
        <v>1007</v>
      </c>
      <c r="O36" t="s">
        <v>742</v>
      </c>
      <c r="P36" t="s">
        <v>742</v>
      </c>
      <c r="Q36">
        <v>1</v>
      </c>
      <c r="X36">
        <v>0.1</v>
      </c>
      <c r="Y36">
        <v>2893.86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0</v>
      </c>
      <c r="AF36" t="s">
        <v>758</v>
      </c>
      <c r="AG36">
        <v>0</v>
      </c>
      <c r="AH36">
        <v>2</v>
      </c>
      <c r="AI36">
        <v>28927143</v>
      </c>
      <c r="AJ36">
        <v>35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 x14ac:dyDescent="0.2">
      <c r="A37">
        <f>ROW(Source!A35)</f>
        <v>35</v>
      </c>
      <c r="B37">
        <v>28927153</v>
      </c>
      <c r="C37">
        <v>28927136</v>
      </c>
      <c r="D37">
        <v>28294400</v>
      </c>
      <c r="E37">
        <v>1</v>
      </c>
      <c r="F37">
        <v>1</v>
      </c>
      <c r="G37">
        <v>1</v>
      </c>
      <c r="H37">
        <v>3</v>
      </c>
      <c r="I37" t="s">
        <v>390</v>
      </c>
      <c r="J37" t="s">
        <v>391</v>
      </c>
      <c r="K37" t="s">
        <v>392</v>
      </c>
      <c r="L37">
        <v>1348</v>
      </c>
      <c r="N37">
        <v>1009</v>
      </c>
      <c r="O37" t="s">
        <v>61</v>
      </c>
      <c r="P37" t="s">
        <v>61</v>
      </c>
      <c r="Q37">
        <v>1000</v>
      </c>
      <c r="X37">
        <v>0.02</v>
      </c>
      <c r="Y37">
        <v>11972.17</v>
      </c>
      <c r="Z37">
        <v>0</v>
      </c>
      <c r="AA37">
        <v>0</v>
      </c>
      <c r="AB37">
        <v>0</v>
      </c>
      <c r="AC37">
        <v>0</v>
      </c>
      <c r="AD37">
        <v>1</v>
      </c>
      <c r="AE37">
        <v>0</v>
      </c>
      <c r="AF37" t="s">
        <v>758</v>
      </c>
      <c r="AG37">
        <v>0</v>
      </c>
      <c r="AH37">
        <v>2</v>
      </c>
      <c r="AI37">
        <v>28927144</v>
      </c>
      <c r="AJ37">
        <v>36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 x14ac:dyDescent="0.2">
      <c r="A38">
        <f>ROW(Source!A35)</f>
        <v>35</v>
      </c>
      <c r="B38">
        <v>28927154</v>
      </c>
      <c r="C38">
        <v>28927136</v>
      </c>
      <c r="D38">
        <v>28249795</v>
      </c>
      <c r="E38">
        <v>21</v>
      </c>
      <c r="F38">
        <v>1</v>
      </c>
      <c r="G38">
        <v>1</v>
      </c>
      <c r="H38">
        <v>3</v>
      </c>
      <c r="I38" t="s">
        <v>690</v>
      </c>
      <c r="J38" t="s">
        <v>719</v>
      </c>
      <c r="K38" t="s">
        <v>691</v>
      </c>
      <c r="L38">
        <v>1339</v>
      </c>
      <c r="N38">
        <v>1007</v>
      </c>
      <c r="O38" t="s">
        <v>742</v>
      </c>
      <c r="P38" t="s">
        <v>742</v>
      </c>
      <c r="Q38">
        <v>1</v>
      </c>
      <c r="X38">
        <v>0.93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 t="s">
        <v>758</v>
      </c>
      <c r="AG38">
        <v>0</v>
      </c>
      <c r="AH38">
        <v>3</v>
      </c>
      <c r="AI38">
        <v>-1</v>
      </c>
      <c r="AJ38" t="s">
        <v>719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 x14ac:dyDescent="0.2">
      <c r="A39">
        <f>ROW(Source!A36)</f>
        <v>36</v>
      </c>
      <c r="B39">
        <v>28927169</v>
      </c>
      <c r="C39">
        <v>28927156</v>
      </c>
      <c r="D39">
        <v>28435420</v>
      </c>
      <c r="E39">
        <v>1</v>
      </c>
      <c r="F39">
        <v>1</v>
      </c>
      <c r="G39">
        <v>1</v>
      </c>
      <c r="H39">
        <v>1</v>
      </c>
      <c r="I39" t="s">
        <v>393</v>
      </c>
      <c r="J39" t="s">
        <v>719</v>
      </c>
      <c r="K39" t="s">
        <v>394</v>
      </c>
      <c r="L39">
        <v>1191</v>
      </c>
      <c r="N39">
        <v>1013</v>
      </c>
      <c r="O39" t="s">
        <v>360</v>
      </c>
      <c r="P39" t="s">
        <v>360</v>
      </c>
      <c r="Q39">
        <v>1</v>
      </c>
      <c r="X39">
        <v>45.14</v>
      </c>
      <c r="Y39">
        <v>0</v>
      </c>
      <c r="Z39">
        <v>0</v>
      </c>
      <c r="AA39">
        <v>0</v>
      </c>
      <c r="AB39">
        <v>8.85</v>
      </c>
      <c r="AC39">
        <v>0</v>
      </c>
      <c r="AD39">
        <v>1</v>
      </c>
      <c r="AE39">
        <v>1</v>
      </c>
      <c r="AF39" t="s">
        <v>765</v>
      </c>
      <c r="AG39">
        <v>21.667200000000001</v>
      </c>
      <c r="AH39">
        <v>2</v>
      </c>
      <c r="AI39">
        <v>28927157</v>
      </c>
      <c r="AJ39">
        <v>37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 x14ac:dyDescent="0.2">
      <c r="A40">
        <f>ROW(Source!A36)</f>
        <v>36</v>
      </c>
      <c r="B40">
        <v>28927170</v>
      </c>
      <c r="C40">
        <v>28927156</v>
      </c>
      <c r="D40">
        <v>28419515</v>
      </c>
      <c r="E40">
        <v>1</v>
      </c>
      <c r="F40">
        <v>1</v>
      </c>
      <c r="G40">
        <v>1</v>
      </c>
      <c r="H40">
        <v>1</v>
      </c>
      <c r="I40" t="s">
        <v>361</v>
      </c>
      <c r="J40" t="s">
        <v>719</v>
      </c>
      <c r="K40" t="s">
        <v>362</v>
      </c>
      <c r="L40">
        <v>1191</v>
      </c>
      <c r="N40">
        <v>1013</v>
      </c>
      <c r="O40" t="s">
        <v>360</v>
      </c>
      <c r="P40" t="s">
        <v>360</v>
      </c>
      <c r="Q40">
        <v>1</v>
      </c>
      <c r="X40">
        <v>8.7899999999999991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765</v>
      </c>
      <c r="AG40">
        <v>4.2191999999999998</v>
      </c>
      <c r="AH40">
        <v>2</v>
      </c>
      <c r="AI40">
        <v>28927158</v>
      </c>
      <c r="AJ40">
        <v>38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 x14ac:dyDescent="0.2">
      <c r="A41">
        <f>ROW(Source!A36)</f>
        <v>36</v>
      </c>
      <c r="B41">
        <v>28927171</v>
      </c>
      <c r="C41">
        <v>28927156</v>
      </c>
      <c r="D41">
        <v>28336884</v>
      </c>
      <c r="E41">
        <v>1</v>
      </c>
      <c r="F41">
        <v>1</v>
      </c>
      <c r="G41">
        <v>1</v>
      </c>
      <c r="H41">
        <v>2</v>
      </c>
      <c r="I41" t="s">
        <v>375</v>
      </c>
      <c r="J41" t="s">
        <v>376</v>
      </c>
      <c r="K41" t="s">
        <v>377</v>
      </c>
      <c r="L41">
        <v>1368</v>
      </c>
      <c r="N41">
        <v>1011</v>
      </c>
      <c r="O41" t="s">
        <v>366</v>
      </c>
      <c r="P41" t="s">
        <v>366</v>
      </c>
      <c r="Q41">
        <v>1</v>
      </c>
      <c r="X41">
        <v>0.13</v>
      </c>
      <c r="Y41">
        <v>0</v>
      </c>
      <c r="Z41">
        <v>93.73</v>
      </c>
      <c r="AA41">
        <v>8.82</v>
      </c>
      <c r="AB41">
        <v>0</v>
      </c>
      <c r="AC41">
        <v>0</v>
      </c>
      <c r="AD41">
        <v>1</v>
      </c>
      <c r="AE41">
        <v>0</v>
      </c>
      <c r="AF41" t="s">
        <v>765</v>
      </c>
      <c r="AG41">
        <v>6.2400000000000004E-2</v>
      </c>
      <c r="AH41">
        <v>2</v>
      </c>
      <c r="AI41">
        <v>28927159</v>
      </c>
      <c r="AJ41">
        <v>39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 x14ac:dyDescent="0.2">
      <c r="A42">
        <f>ROW(Source!A36)</f>
        <v>36</v>
      </c>
      <c r="B42">
        <v>28927172</v>
      </c>
      <c r="C42">
        <v>28927156</v>
      </c>
      <c r="D42">
        <v>28336931</v>
      </c>
      <c r="E42">
        <v>1</v>
      </c>
      <c r="F42">
        <v>1</v>
      </c>
      <c r="G42">
        <v>1</v>
      </c>
      <c r="H42">
        <v>2</v>
      </c>
      <c r="I42" t="s">
        <v>378</v>
      </c>
      <c r="J42" t="s">
        <v>379</v>
      </c>
      <c r="K42" t="s">
        <v>380</v>
      </c>
      <c r="L42">
        <v>1368</v>
      </c>
      <c r="N42">
        <v>1011</v>
      </c>
      <c r="O42" t="s">
        <v>366</v>
      </c>
      <c r="P42" t="s">
        <v>366</v>
      </c>
      <c r="Q42">
        <v>1</v>
      </c>
      <c r="X42">
        <v>2.2799999999999998</v>
      </c>
      <c r="Y42">
        <v>0</v>
      </c>
      <c r="Z42">
        <v>91.79</v>
      </c>
      <c r="AA42">
        <v>11.84</v>
      </c>
      <c r="AB42">
        <v>0</v>
      </c>
      <c r="AC42">
        <v>0</v>
      </c>
      <c r="AD42">
        <v>1</v>
      </c>
      <c r="AE42">
        <v>0</v>
      </c>
      <c r="AF42" t="s">
        <v>765</v>
      </c>
      <c r="AG42">
        <v>1.0943999999999998</v>
      </c>
      <c r="AH42">
        <v>2</v>
      </c>
      <c r="AI42">
        <v>28927160</v>
      </c>
      <c r="AJ42">
        <v>40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 x14ac:dyDescent="0.2">
      <c r="A43">
        <f>ROW(Source!A36)</f>
        <v>36</v>
      </c>
      <c r="B43">
        <v>28927173</v>
      </c>
      <c r="C43">
        <v>28927156</v>
      </c>
      <c r="D43">
        <v>28337029</v>
      </c>
      <c r="E43">
        <v>1</v>
      </c>
      <c r="F43">
        <v>1</v>
      </c>
      <c r="G43">
        <v>1</v>
      </c>
      <c r="H43">
        <v>2</v>
      </c>
      <c r="I43" t="s">
        <v>395</v>
      </c>
      <c r="J43" t="s">
        <v>396</v>
      </c>
      <c r="K43" t="s">
        <v>397</v>
      </c>
      <c r="L43">
        <v>1368</v>
      </c>
      <c r="N43">
        <v>1011</v>
      </c>
      <c r="O43" t="s">
        <v>366</v>
      </c>
      <c r="P43" t="s">
        <v>366</v>
      </c>
      <c r="Q43">
        <v>1</v>
      </c>
      <c r="X43">
        <v>4.6399999999999997</v>
      </c>
      <c r="Y43">
        <v>0</v>
      </c>
      <c r="Z43">
        <v>16.649999999999999</v>
      </c>
      <c r="AA43">
        <v>8.82</v>
      </c>
      <c r="AB43">
        <v>0</v>
      </c>
      <c r="AC43">
        <v>0</v>
      </c>
      <c r="AD43">
        <v>1</v>
      </c>
      <c r="AE43">
        <v>0</v>
      </c>
      <c r="AF43" t="s">
        <v>765</v>
      </c>
      <c r="AG43">
        <v>2.2271999999999998</v>
      </c>
      <c r="AH43">
        <v>2</v>
      </c>
      <c r="AI43">
        <v>28927161</v>
      </c>
      <c r="AJ43">
        <v>41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 x14ac:dyDescent="0.2">
      <c r="A44">
        <f>ROW(Source!A36)</f>
        <v>36</v>
      </c>
      <c r="B44">
        <v>28927174</v>
      </c>
      <c r="C44">
        <v>28927156</v>
      </c>
      <c r="D44">
        <v>28337847</v>
      </c>
      <c r="E44">
        <v>1</v>
      </c>
      <c r="F44">
        <v>1</v>
      </c>
      <c r="G44">
        <v>1</v>
      </c>
      <c r="H44">
        <v>2</v>
      </c>
      <c r="I44" t="s">
        <v>398</v>
      </c>
      <c r="J44" t="s">
        <v>399</v>
      </c>
      <c r="K44" t="s">
        <v>400</v>
      </c>
      <c r="L44">
        <v>1368</v>
      </c>
      <c r="N44">
        <v>1011</v>
      </c>
      <c r="O44" t="s">
        <v>366</v>
      </c>
      <c r="P44" t="s">
        <v>366</v>
      </c>
      <c r="Q44">
        <v>1</v>
      </c>
      <c r="X44">
        <v>1.74</v>
      </c>
      <c r="Y44">
        <v>0</v>
      </c>
      <c r="Z44">
        <v>109.24</v>
      </c>
      <c r="AA44">
        <v>11.84</v>
      </c>
      <c r="AB44">
        <v>0</v>
      </c>
      <c r="AC44">
        <v>0</v>
      </c>
      <c r="AD44">
        <v>1</v>
      </c>
      <c r="AE44">
        <v>0</v>
      </c>
      <c r="AF44" t="s">
        <v>765</v>
      </c>
      <c r="AG44">
        <v>0.83520000000000005</v>
      </c>
      <c r="AH44">
        <v>2</v>
      </c>
      <c r="AI44">
        <v>28927162</v>
      </c>
      <c r="AJ44">
        <v>42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 x14ac:dyDescent="0.2">
      <c r="A45">
        <f>ROW(Source!A36)</f>
        <v>36</v>
      </c>
      <c r="B45">
        <v>28927175</v>
      </c>
      <c r="C45">
        <v>28927156</v>
      </c>
      <c r="D45">
        <v>28338136</v>
      </c>
      <c r="E45">
        <v>1</v>
      </c>
      <c r="F45">
        <v>1</v>
      </c>
      <c r="G45">
        <v>1</v>
      </c>
      <c r="H45">
        <v>2</v>
      </c>
      <c r="I45" t="s">
        <v>401</v>
      </c>
      <c r="J45" t="s">
        <v>402</v>
      </c>
      <c r="K45" t="s">
        <v>403</v>
      </c>
      <c r="L45">
        <v>1368</v>
      </c>
      <c r="N45">
        <v>1011</v>
      </c>
      <c r="O45" t="s">
        <v>366</v>
      </c>
      <c r="P45" t="s">
        <v>366</v>
      </c>
      <c r="Q45">
        <v>1</v>
      </c>
      <c r="X45">
        <v>4.21</v>
      </c>
      <c r="Y45">
        <v>0</v>
      </c>
      <c r="Z45">
        <v>8.68</v>
      </c>
      <c r="AA45">
        <v>0</v>
      </c>
      <c r="AB45">
        <v>0</v>
      </c>
      <c r="AC45">
        <v>0</v>
      </c>
      <c r="AD45">
        <v>1</v>
      </c>
      <c r="AE45">
        <v>0</v>
      </c>
      <c r="AF45" t="s">
        <v>765</v>
      </c>
      <c r="AG45">
        <v>2.0207999999999999</v>
      </c>
      <c r="AH45">
        <v>2</v>
      </c>
      <c r="AI45">
        <v>28927163</v>
      </c>
      <c r="AJ45">
        <v>43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 x14ac:dyDescent="0.2">
      <c r="A46">
        <f>ROW(Source!A36)</f>
        <v>36</v>
      </c>
      <c r="B46">
        <v>28927176</v>
      </c>
      <c r="C46">
        <v>28927156</v>
      </c>
      <c r="D46">
        <v>28253181</v>
      </c>
      <c r="E46">
        <v>1</v>
      </c>
      <c r="F46">
        <v>1</v>
      </c>
      <c r="G46">
        <v>1</v>
      </c>
      <c r="H46">
        <v>3</v>
      </c>
      <c r="I46" t="s">
        <v>404</v>
      </c>
      <c r="J46" t="s">
        <v>405</v>
      </c>
      <c r="K46" t="s">
        <v>406</v>
      </c>
      <c r="L46">
        <v>1339</v>
      </c>
      <c r="N46">
        <v>1007</v>
      </c>
      <c r="O46" t="s">
        <v>742</v>
      </c>
      <c r="P46" t="s">
        <v>742</v>
      </c>
      <c r="Q46">
        <v>1</v>
      </c>
      <c r="X46">
        <v>0.14000000000000001</v>
      </c>
      <c r="Y46">
        <v>2.44</v>
      </c>
      <c r="Z46">
        <v>0</v>
      </c>
      <c r="AA46">
        <v>0</v>
      </c>
      <c r="AB46">
        <v>0</v>
      </c>
      <c r="AC46">
        <v>0</v>
      </c>
      <c r="AD46">
        <v>1</v>
      </c>
      <c r="AE46">
        <v>0</v>
      </c>
      <c r="AF46" t="s">
        <v>758</v>
      </c>
      <c r="AG46">
        <v>0</v>
      </c>
      <c r="AH46">
        <v>2</v>
      </c>
      <c r="AI46">
        <v>28927164</v>
      </c>
      <c r="AJ46">
        <v>44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 x14ac:dyDescent="0.2">
      <c r="A47">
        <f>ROW(Source!A36)</f>
        <v>36</v>
      </c>
      <c r="B47">
        <v>28927177</v>
      </c>
      <c r="C47">
        <v>28927156</v>
      </c>
      <c r="D47">
        <v>28254702</v>
      </c>
      <c r="E47">
        <v>1</v>
      </c>
      <c r="F47">
        <v>1</v>
      </c>
      <c r="G47">
        <v>1</v>
      </c>
      <c r="H47">
        <v>3</v>
      </c>
      <c r="I47" t="s">
        <v>407</v>
      </c>
      <c r="J47" t="s">
        <v>408</v>
      </c>
      <c r="K47" t="s">
        <v>409</v>
      </c>
      <c r="L47">
        <v>1348</v>
      </c>
      <c r="N47">
        <v>1009</v>
      </c>
      <c r="O47" t="s">
        <v>61</v>
      </c>
      <c r="P47" t="s">
        <v>61</v>
      </c>
      <c r="Q47">
        <v>1000</v>
      </c>
      <c r="X47">
        <v>8.9999999999999998E-4</v>
      </c>
      <c r="Y47">
        <v>13157.91</v>
      </c>
      <c r="Z47">
        <v>0</v>
      </c>
      <c r="AA47">
        <v>0</v>
      </c>
      <c r="AB47">
        <v>0</v>
      </c>
      <c r="AC47">
        <v>0</v>
      </c>
      <c r="AD47">
        <v>1</v>
      </c>
      <c r="AE47">
        <v>0</v>
      </c>
      <c r="AF47" t="s">
        <v>758</v>
      </c>
      <c r="AG47">
        <v>0</v>
      </c>
      <c r="AH47">
        <v>2</v>
      </c>
      <c r="AI47">
        <v>28927165</v>
      </c>
      <c r="AJ47">
        <v>45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 x14ac:dyDescent="0.2">
      <c r="A48">
        <f>ROW(Source!A36)</f>
        <v>36</v>
      </c>
      <c r="B48">
        <v>28927178</v>
      </c>
      <c r="C48">
        <v>28927156</v>
      </c>
      <c r="D48">
        <v>28277694</v>
      </c>
      <c r="E48">
        <v>1</v>
      </c>
      <c r="F48">
        <v>1</v>
      </c>
      <c r="G48">
        <v>1</v>
      </c>
      <c r="H48">
        <v>3</v>
      </c>
      <c r="I48" t="s">
        <v>410</v>
      </c>
      <c r="J48" t="s">
        <v>411</v>
      </c>
      <c r="K48" t="s">
        <v>412</v>
      </c>
      <c r="L48">
        <v>1327</v>
      </c>
      <c r="N48">
        <v>1005</v>
      </c>
      <c r="O48" t="s">
        <v>225</v>
      </c>
      <c r="P48" t="s">
        <v>225</v>
      </c>
      <c r="Q48">
        <v>1</v>
      </c>
      <c r="X48">
        <v>32</v>
      </c>
      <c r="Y48">
        <v>20.239999999999998</v>
      </c>
      <c r="Z48">
        <v>0</v>
      </c>
      <c r="AA48">
        <v>0</v>
      </c>
      <c r="AB48">
        <v>0</v>
      </c>
      <c r="AC48">
        <v>0</v>
      </c>
      <c r="AD48">
        <v>1</v>
      </c>
      <c r="AE48">
        <v>0</v>
      </c>
      <c r="AF48" t="s">
        <v>758</v>
      </c>
      <c r="AG48">
        <v>0</v>
      </c>
      <c r="AH48">
        <v>2</v>
      </c>
      <c r="AI48">
        <v>28927166</v>
      </c>
      <c r="AJ48">
        <v>46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 x14ac:dyDescent="0.2">
      <c r="A49">
        <f>ROW(Source!A36)</f>
        <v>36</v>
      </c>
      <c r="B49">
        <v>28927179</v>
      </c>
      <c r="C49">
        <v>28927156</v>
      </c>
      <c r="D49">
        <v>28278974</v>
      </c>
      <c r="E49">
        <v>1</v>
      </c>
      <c r="F49">
        <v>1</v>
      </c>
      <c r="G49">
        <v>1</v>
      </c>
      <c r="H49">
        <v>3</v>
      </c>
      <c r="I49" t="s">
        <v>413</v>
      </c>
      <c r="J49" t="s">
        <v>414</v>
      </c>
      <c r="K49" t="s">
        <v>415</v>
      </c>
      <c r="L49">
        <v>1348</v>
      </c>
      <c r="N49">
        <v>1009</v>
      </c>
      <c r="O49" t="s">
        <v>61</v>
      </c>
      <c r="P49" t="s">
        <v>61</v>
      </c>
      <c r="Q49">
        <v>1000</v>
      </c>
      <c r="X49">
        <v>6.5000000000000002E-2</v>
      </c>
      <c r="Y49">
        <v>12036.99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0</v>
      </c>
      <c r="AF49" t="s">
        <v>758</v>
      </c>
      <c r="AG49">
        <v>0</v>
      </c>
      <c r="AH49">
        <v>2</v>
      </c>
      <c r="AI49">
        <v>28927167</v>
      </c>
      <c r="AJ49">
        <v>47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 x14ac:dyDescent="0.2">
      <c r="A50">
        <f>ROW(Source!A36)</f>
        <v>36</v>
      </c>
      <c r="B50">
        <v>28927180</v>
      </c>
      <c r="C50">
        <v>28927156</v>
      </c>
      <c r="D50">
        <v>28296957</v>
      </c>
      <c r="E50">
        <v>1</v>
      </c>
      <c r="F50">
        <v>1</v>
      </c>
      <c r="G50">
        <v>1</v>
      </c>
      <c r="H50">
        <v>3</v>
      </c>
      <c r="I50" t="s">
        <v>416</v>
      </c>
      <c r="J50" t="s">
        <v>417</v>
      </c>
      <c r="K50" t="s">
        <v>418</v>
      </c>
      <c r="L50">
        <v>1348</v>
      </c>
      <c r="N50">
        <v>1009</v>
      </c>
      <c r="O50" t="s">
        <v>61</v>
      </c>
      <c r="P50" t="s">
        <v>61</v>
      </c>
      <c r="Q50">
        <v>1000</v>
      </c>
      <c r="X50">
        <v>2.1</v>
      </c>
      <c r="Y50">
        <v>5701.53</v>
      </c>
      <c r="Z50">
        <v>0</v>
      </c>
      <c r="AA50">
        <v>0</v>
      </c>
      <c r="AB50">
        <v>0</v>
      </c>
      <c r="AC50">
        <v>0</v>
      </c>
      <c r="AD50">
        <v>1</v>
      </c>
      <c r="AE50">
        <v>0</v>
      </c>
      <c r="AF50" t="s">
        <v>758</v>
      </c>
      <c r="AG50">
        <v>0</v>
      </c>
      <c r="AH50">
        <v>2</v>
      </c>
      <c r="AI50">
        <v>28927168</v>
      </c>
      <c r="AJ50">
        <v>48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 x14ac:dyDescent="0.2">
      <c r="A51">
        <f>ROW(Source!A37)</f>
        <v>37</v>
      </c>
      <c r="B51">
        <v>28927169</v>
      </c>
      <c r="C51">
        <v>28927156</v>
      </c>
      <c r="D51">
        <v>28435420</v>
      </c>
      <c r="E51">
        <v>1</v>
      </c>
      <c r="F51">
        <v>1</v>
      </c>
      <c r="G51">
        <v>1</v>
      </c>
      <c r="H51">
        <v>1</v>
      </c>
      <c r="I51" t="s">
        <v>393</v>
      </c>
      <c r="J51" t="s">
        <v>719</v>
      </c>
      <c r="K51" t="s">
        <v>394</v>
      </c>
      <c r="L51">
        <v>1191</v>
      </c>
      <c r="N51">
        <v>1013</v>
      </c>
      <c r="O51" t="s">
        <v>360</v>
      </c>
      <c r="P51" t="s">
        <v>360</v>
      </c>
      <c r="Q51">
        <v>1</v>
      </c>
      <c r="X51">
        <v>45.14</v>
      </c>
      <c r="Y51">
        <v>0</v>
      </c>
      <c r="Z51">
        <v>0</v>
      </c>
      <c r="AA51">
        <v>0</v>
      </c>
      <c r="AB51">
        <v>8.85</v>
      </c>
      <c r="AC51">
        <v>0</v>
      </c>
      <c r="AD51">
        <v>1</v>
      </c>
      <c r="AE51">
        <v>1</v>
      </c>
      <c r="AF51" t="s">
        <v>765</v>
      </c>
      <c r="AG51">
        <v>21.667200000000001</v>
      </c>
      <c r="AH51">
        <v>2</v>
      </c>
      <c r="AI51">
        <v>28927157</v>
      </c>
      <c r="AJ51">
        <v>49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 x14ac:dyDescent="0.2">
      <c r="A52">
        <f>ROW(Source!A37)</f>
        <v>37</v>
      </c>
      <c r="B52">
        <v>28927170</v>
      </c>
      <c r="C52">
        <v>28927156</v>
      </c>
      <c r="D52">
        <v>28419515</v>
      </c>
      <c r="E52">
        <v>1</v>
      </c>
      <c r="F52">
        <v>1</v>
      </c>
      <c r="G52">
        <v>1</v>
      </c>
      <c r="H52">
        <v>1</v>
      </c>
      <c r="I52" t="s">
        <v>361</v>
      </c>
      <c r="J52" t="s">
        <v>719</v>
      </c>
      <c r="K52" t="s">
        <v>362</v>
      </c>
      <c r="L52">
        <v>1191</v>
      </c>
      <c r="N52">
        <v>1013</v>
      </c>
      <c r="O52" t="s">
        <v>360</v>
      </c>
      <c r="P52" t="s">
        <v>360</v>
      </c>
      <c r="Q52">
        <v>1</v>
      </c>
      <c r="X52">
        <v>8.7899999999999991</v>
      </c>
      <c r="Y52">
        <v>0</v>
      </c>
      <c r="Z52">
        <v>0</v>
      </c>
      <c r="AA52">
        <v>0</v>
      </c>
      <c r="AB52">
        <v>0</v>
      </c>
      <c r="AC52">
        <v>0</v>
      </c>
      <c r="AD52">
        <v>1</v>
      </c>
      <c r="AE52">
        <v>2</v>
      </c>
      <c r="AF52" t="s">
        <v>765</v>
      </c>
      <c r="AG52">
        <v>4.2191999999999998</v>
      </c>
      <c r="AH52">
        <v>2</v>
      </c>
      <c r="AI52">
        <v>28927158</v>
      </c>
      <c r="AJ52">
        <v>50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 x14ac:dyDescent="0.2">
      <c r="A53">
        <f>ROW(Source!A37)</f>
        <v>37</v>
      </c>
      <c r="B53">
        <v>28927171</v>
      </c>
      <c r="C53">
        <v>28927156</v>
      </c>
      <c r="D53">
        <v>28336884</v>
      </c>
      <c r="E53">
        <v>1</v>
      </c>
      <c r="F53">
        <v>1</v>
      </c>
      <c r="G53">
        <v>1</v>
      </c>
      <c r="H53">
        <v>2</v>
      </c>
      <c r="I53" t="s">
        <v>375</v>
      </c>
      <c r="J53" t="s">
        <v>376</v>
      </c>
      <c r="K53" t="s">
        <v>377</v>
      </c>
      <c r="L53">
        <v>1368</v>
      </c>
      <c r="N53">
        <v>1011</v>
      </c>
      <c r="O53" t="s">
        <v>366</v>
      </c>
      <c r="P53" t="s">
        <v>366</v>
      </c>
      <c r="Q53">
        <v>1</v>
      </c>
      <c r="X53">
        <v>0.13</v>
      </c>
      <c r="Y53">
        <v>0</v>
      </c>
      <c r="Z53">
        <v>93.73</v>
      </c>
      <c r="AA53">
        <v>8.82</v>
      </c>
      <c r="AB53">
        <v>0</v>
      </c>
      <c r="AC53">
        <v>0</v>
      </c>
      <c r="AD53">
        <v>1</v>
      </c>
      <c r="AE53">
        <v>0</v>
      </c>
      <c r="AF53" t="s">
        <v>765</v>
      </c>
      <c r="AG53">
        <v>6.2400000000000004E-2</v>
      </c>
      <c r="AH53">
        <v>2</v>
      </c>
      <c r="AI53">
        <v>28927159</v>
      </c>
      <c r="AJ53">
        <v>51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 x14ac:dyDescent="0.2">
      <c r="A54">
        <f>ROW(Source!A37)</f>
        <v>37</v>
      </c>
      <c r="B54">
        <v>28927172</v>
      </c>
      <c r="C54">
        <v>28927156</v>
      </c>
      <c r="D54">
        <v>28336931</v>
      </c>
      <c r="E54">
        <v>1</v>
      </c>
      <c r="F54">
        <v>1</v>
      </c>
      <c r="G54">
        <v>1</v>
      </c>
      <c r="H54">
        <v>2</v>
      </c>
      <c r="I54" t="s">
        <v>378</v>
      </c>
      <c r="J54" t="s">
        <v>379</v>
      </c>
      <c r="K54" t="s">
        <v>380</v>
      </c>
      <c r="L54">
        <v>1368</v>
      </c>
      <c r="N54">
        <v>1011</v>
      </c>
      <c r="O54" t="s">
        <v>366</v>
      </c>
      <c r="P54" t="s">
        <v>366</v>
      </c>
      <c r="Q54">
        <v>1</v>
      </c>
      <c r="X54">
        <v>2.2799999999999998</v>
      </c>
      <c r="Y54">
        <v>0</v>
      </c>
      <c r="Z54">
        <v>91.79</v>
      </c>
      <c r="AA54">
        <v>11.84</v>
      </c>
      <c r="AB54">
        <v>0</v>
      </c>
      <c r="AC54">
        <v>0</v>
      </c>
      <c r="AD54">
        <v>1</v>
      </c>
      <c r="AE54">
        <v>0</v>
      </c>
      <c r="AF54" t="s">
        <v>765</v>
      </c>
      <c r="AG54">
        <v>1.0943999999999998</v>
      </c>
      <c r="AH54">
        <v>2</v>
      </c>
      <c r="AI54">
        <v>28927160</v>
      </c>
      <c r="AJ54">
        <v>52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 x14ac:dyDescent="0.2">
      <c r="A55">
        <f>ROW(Source!A37)</f>
        <v>37</v>
      </c>
      <c r="B55">
        <v>28927173</v>
      </c>
      <c r="C55">
        <v>28927156</v>
      </c>
      <c r="D55">
        <v>28337029</v>
      </c>
      <c r="E55">
        <v>1</v>
      </c>
      <c r="F55">
        <v>1</v>
      </c>
      <c r="G55">
        <v>1</v>
      </c>
      <c r="H55">
        <v>2</v>
      </c>
      <c r="I55" t="s">
        <v>395</v>
      </c>
      <c r="J55" t="s">
        <v>396</v>
      </c>
      <c r="K55" t="s">
        <v>397</v>
      </c>
      <c r="L55">
        <v>1368</v>
      </c>
      <c r="N55">
        <v>1011</v>
      </c>
      <c r="O55" t="s">
        <v>366</v>
      </c>
      <c r="P55" t="s">
        <v>366</v>
      </c>
      <c r="Q55">
        <v>1</v>
      </c>
      <c r="X55">
        <v>4.6399999999999997</v>
      </c>
      <c r="Y55">
        <v>0</v>
      </c>
      <c r="Z55">
        <v>16.649999999999999</v>
      </c>
      <c r="AA55">
        <v>8.82</v>
      </c>
      <c r="AB55">
        <v>0</v>
      </c>
      <c r="AC55">
        <v>0</v>
      </c>
      <c r="AD55">
        <v>1</v>
      </c>
      <c r="AE55">
        <v>0</v>
      </c>
      <c r="AF55" t="s">
        <v>765</v>
      </c>
      <c r="AG55">
        <v>2.2271999999999998</v>
      </c>
      <c r="AH55">
        <v>2</v>
      </c>
      <c r="AI55">
        <v>28927161</v>
      </c>
      <c r="AJ55">
        <v>53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 x14ac:dyDescent="0.2">
      <c r="A56">
        <f>ROW(Source!A37)</f>
        <v>37</v>
      </c>
      <c r="B56">
        <v>28927174</v>
      </c>
      <c r="C56">
        <v>28927156</v>
      </c>
      <c r="D56">
        <v>28337847</v>
      </c>
      <c r="E56">
        <v>1</v>
      </c>
      <c r="F56">
        <v>1</v>
      </c>
      <c r="G56">
        <v>1</v>
      </c>
      <c r="H56">
        <v>2</v>
      </c>
      <c r="I56" t="s">
        <v>398</v>
      </c>
      <c r="J56" t="s">
        <v>399</v>
      </c>
      <c r="K56" t="s">
        <v>400</v>
      </c>
      <c r="L56">
        <v>1368</v>
      </c>
      <c r="N56">
        <v>1011</v>
      </c>
      <c r="O56" t="s">
        <v>366</v>
      </c>
      <c r="P56" t="s">
        <v>366</v>
      </c>
      <c r="Q56">
        <v>1</v>
      </c>
      <c r="X56">
        <v>1.74</v>
      </c>
      <c r="Y56">
        <v>0</v>
      </c>
      <c r="Z56">
        <v>109.24</v>
      </c>
      <c r="AA56">
        <v>11.84</v>
      </c>
      <c r="AB56">
        <v>0</v>
      </c>
      <c r="AC56">
        <v>0</v>
      </c>
      <c r="AD56">
        <v>1</v>
      </c>
      <c r="AE56">
        <v>0</v>
      </c>
      <c r="AF56" t="s">
        <v>765</v>
      </c>
      <c r="AG56">
        <v>0.83520000000000005</v>
      </c>
      <c r="AH56">
        <v>2</v>
      </c>
      <c r="AI56">
        <v>28927162</v>
      </c>
      <c r="AJ56">
        <v>54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 x14ac:dyDescent="0.2">
      <c r="A57">
        <f>ROW(Source!A37)</f>
        <v>37</v>
      </c>
      <c r="B57">
        <v>28927175</v>
      </c>
      <c r="C57">
        <v>28927156</v>
      </c>
      <c r="D57">
        <v>28338136</v>
      </c>
      <c r="E57">
        <v>1</v>
      </c>
      <c r="F57">
        <v>1</v>
      </c>
      <c r="G57">
        <v>1</v>
      </c>
      <c r="H57">
        <v>2</v>
      </c>
      <c r="I57" t="s">
        <v>401</v>
      </c>
      <c r="J57" t="s">
        <v>402</v>
      </c>
      <c r="K57" t="s">
        <v>403</v>
      </c>
      <c r="L57">
        <v>1368</v>
      </c>
      <c r="N57">
        <v>1011</v>
      </c>
      <c r="O57" t="s">
        <v>366</v>
      </c>
      <c r="P57" t="s">
        <v>366</v>
      </c>
      <c r="Q57">
        <v>1</v>
      </c>
      <c r="X57">
        <v>4.21</v>
      </c>
      <c r="Y57">
        <v>0</v>
      </c>
      <c r="Z57">
        <v>8.68</v>
      </c>
      <c r="AA57">
        <v>0</v>
      </c>
      <c r="AB57">
        <v>0</v>
      </c>
      <c r="AC57">
        <v>0</v>
      </c>
      <c r="AD57">
        <v>1</v>
      </c>
      <c r="AE57">
        <v>0</v>
      </c>
      <c r="AF57" t="s">
        <v>765</v>
      </c>
      <c r="AG57">
        <v>2.0207999999999999</v>
      </c>
      <c r="AH57">
        <v>2</v>
      </c>
      <c r="AI57">
        <v>28927163</v>
      </c>
      <c r="AJ57">
        <v>55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 x14ac:dyDescent="0.2">
      <c r="A58">
        <f>ROW(Source!A37)</f>
        <v>37</v>
      </c>
      <c r="B58">
        <v>28927176</v>
      </c>
      <c r="C58">
        <v>28927156</v>
      </c>
      <c r="D58">
        <v>28253181</v>
      </c>
      <c r="E58">
        <v>1</v>
      </c>
      <c r="F58">
        <v>1</v>
      </c>
      <c r="G58">
        <v>1</v>
      </c>
      <c r="H58">
        <v>3</v>
      </c>
      <c r="I58" t="s">
        <v>404</v>
      </c>
      <c r="J58" t="s">
        <v>405</v>
      </c>
      <c r="K58" t="s">
        <v>406</v>
      </c>
      <c r="L58">
        <v>1339</v>
      </c>
      <c r="N58">
        <v>1007</v>
      </c>
      <c r="O58" t="s">
        <v>742</v>
      </c>
      <c r="P58" t="s">
        <v>742</v>
      </c>
      <c r="Q58">
        <v>1</v>
      </c>
      <c r="X58">
        <v>0.14000000000000001</v>
      </c>
      <c r="Y58">
        <v>2.44</v>
      </c>
      <c r="Z58">
        <v>0</v>
      </c>
      <c r="AA58">
        <v>0</v>
      </c>
      <c r="AB58">
        <v>0</v>
      </c>
      <c r="AC58">
        <v>0</v>
      </c>
      <c r="AD58">
        <v>1</v>
      </c>
      <c r="AE58">
        <v>0</v>
      </c>
      <c r="AF58" t="s">
        <v>758</v>
      </c>
      <c r="AG58">
        <v>0</v>
      </c>
      <c r="AH58">
        <v>2</v>
      </c>
      <c r="AI58">
        <v>28927164</v>
      </c>
      <c r="AJ58">
        <v>56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 x14ac:dyDescent="0.2">
      <c r="A59">
        <f>ROW(Source!A37)</f>
        <v>37</v>
      </c>
      <c r="B59">
        <v>28927177</v>
      </c>
      <c r="C59">
        <v>28927156</v>
      </c>
      <c r="D59">
        <v>28254702</v>
      </c>
      <c r="E59">
        <v>1</v>
      </c>
      <c r="F59">
        <v>1</v>
      </c>
      <c r="G59">
        <v>1</v>
      </c>
      <c r="H59">
        <v>3</v>
      </c>
      <c r="I59" t="s">
        <v>407</v>
      </c>
      <c r="J59" t="s">
        <v>408</v>
      </c>
      <c r="K59" t="s">
        <v>409</v>
      </c>
      <c r="L59">
        <v>1348</v>
      </c>
      <c r="N59">
        <v>1009</v>
      </c>
      <c r="O59" t="s">
        <v>61</v>
      </c>
      <c r="P59" t="s">
        <v>61</v>
      </c>
      <c r="Q59">
        <v>1000</v>
      </c>
      <c r="X59">
        <v>8.9999999999999998E-4</v>
      </c>
      <c r="Y59">
        <v>13157.91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0</v>
      </c>
      <c r="AF59" t="s">
        <v>758</v>
      </c>
      <c r="AG59">
        <v>0</v>
      </c>
      <c r="AH59">
        <v>2</v>
      </c>
      <c r="AI59">
        <v>28927165</v>
      </c>
      <c r="AJ59">
        <v>57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 x14ac:dyDescent="0.2">
      <c r="A60">
        <f>ROW(Source!A37)</f>
        <v>37</v>
      </c>
      <c r="B60">
        <v>28927178</v>
      </c>
      <c r="C60">
        <v>28927156</v>
      </c>
      <c r="D60">
        <v>28277694</v>
      </c>
      <c r="E60">
        <v>1</v>
      </c>
      <c r="F60">
        <v>1</v>
      </c>
      <c r="G60">
        <v>1</v>
      </c>
      <c r="H60">
        <v>3</v>
      </c>
      <c r="I60" t="s">
        <v>410</v>
      </c>
      <c r="J60" t="s">
        <v>411</v>
      </c>
      <c r="K60" t="s">
        <v>412</v>
      </c>
      <c r="L60">
        <v>1327</v>
      </c>
      <c r="N60">
        <v>1005</v>
      </c>
      <c r="O60" t="s">
        <v>225</v>
      </c>
      <c r="P60" t="s">
        <v>225</v>
      </c>
      <c r="Q60">
        <v>1</v>
      </c>
      <c r="X60">
        <v>32</v>
      </c>
      <c r="Y60">
        <v>20.239999999999998</v>
      </c>
      <c r="Z60">
        <v>0</v>
      </c>
      <c r="AA60">
        <v>0</v>
      </c>
      <c r="AB60">
        <v>0</v>
      </c>
      <c r="AC60">
        <v>0</v>
      </c>
      <c r="AD60">
        <v>1</v>
      </c>
      <c r="AE60">
        <v>0</v>
      </c>
      <c r="AF60" t="s">
        <v>758</v>
      </c>
      <c r="AG60">
        <v>0</v>
      </c>
      <c r="AH60">
        <v>2</v>
      </c>
      <c r="AI60">
        <v>28927166</v>
      </c>
      <c r="AJ60">
        <v>58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 x14ac:dyDescent="0.2">
      <c r="A61">
        <f>ROW(Source!A37)</f>
        <v>37</v>
      </c>
      <c r="B61">
        <v>28927179</v>
      </c>
      <c r="C61">
        <v>28927156</v>
      </c>
      <c r="D61">
        <v>28278974</v>
      </c>
      <c r="E61">
        <v>1</v>
      </c>
      <c r="F61">
        <v>1</v>
      </c>
      <c r="G61">
        <v>1</v>
      </c>
      <c r="H61">
        <v>3</v>
      </c>
      <c r="I61" t="s">
        <v>413</v>
      </c>
      <c r="J61" t="s">
        <v>414</v>
      </c>
      <c r="K61" t="s">
        <v>415</v>
      </c>
      <c r="L61">
        <v>1348</v>
      </c>
      <c r="N61">
        <v>1009</v>
      </c>
      <c r="O61" t="s">
        <v>61</v>
      </c>
      <c r="P61" t="s">
        <v>61</v>
      </c>
      <c r="Q61">
        <v>1000</v>
      </c>
      <c r="X61">
        <v>6.5000000000000002E-2</v>
      </c>
      <c r="Y61">
        <v>12036.99</v>
      </c>
      <c r="Z61">
        <v>0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758</v>
      </c>
      <c r="AG61">
        <v>0</v>
      </c>
      <c r="AH61">
        <v>2</v>
      </c>
      <c r="AI61">
        <v>28927167</v>
      </c>
      <c r="AJ61">
        <v>59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 x14ac:dyDescent="0.2">
      <c r="A62">
        <f>ROW(Source!A37)</f>
        <v>37</v>
      </c>
      <c r="B62">
        <v>28927180</v>
      </c>
      <c r="C62">
        <v>28927156</v>
      </c>
      <c r="D62">
        <v>28296957</v>
      </c>
      <c r="E62">
        <v>1</v>
      </c>
      <c r="F62">
        <v>1</v>
      </c>
      <c r="G62">
        <v>1</v>
      </c>
      <c r="H62">
        <v>3</v>
      </c>
      <c r="I62" t="s">
        <v>416</v>
      </c>
      <c r="J62" t="s">
        <v>417</v>
      </c>
      <c r="K62" t="s">
        <v>418</v>
      </c>
      <c r="L62">
        <v>1348</v>
      </c>
      <c r="N62">
        <v>1009</v>
      </c>
      <c r="O62" t="s">
        <v>61</v>
      </c>
      <c r="P62" t="s">
        <v>61</v>
      </c>
      <c r="Q62">
        <v>1000</v>
      </c>
      <c r="X62">
        <v>2.1</v>
      </c>
      <c r="Y62">
        <v>5701.53</v>
      </c>
      <c r="Z62">
        <v>0</v>
      </c>
      <c r="AA62">
        <v>0</v>
      </c>
      <c r="AB62">
        <v>0</v>
      </c>
      <c r="AC62">
        <v>0</v>
      </c>
      <c r="AD62">
        <v>1</v>
      </c>
      <c r="AE62">
        <v>0</v>
      </c>
      <c r="AF62" t="s">
        <v>758</v>
      </c>
      <c r="AG62">
        <v>0</v>
      </c>
      <c r="AH62">
        <v>2</v>
      </c>
      <c r="AI62">
        <v>28927168</v>
      </c>
      <c r="AJ62">
        <v>60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 x14ac:dyDescent="0.2">
      <c r="A63">
        <f>ROW(Source!A38)</f>
        <v>38</v>
      </c>
      <c r="B63">
        <v>28927194</v>
      </c>
      <c r="C63">
        <v>28927181</v>
      </c>
      <c r="D63">
        <v>28430167</v>
      </c>
      <c r="E63">
        <v>1</v>
      </c>
      <c r="F63">
        <v>1</v>
      </c>
      <c r="G63">
        <v>1</v>
      </c>
      <c r="H63">
        <v>1</v>
      </c>
      <c r="I63" t="s">
        <v>419</v>
      </c>
      <c r="J63" t="s">
        <v>719</v>
      </c>
      <c r="K63" t="s">
        <v>420</v>
      </c>
      <c r="L63">
        <v>1191</v>
      </c>
      <c r="N63">
        <v>1013</v>
      </c>
      <c r="O63" t="s">
        <v>360</v>
      </c>
      <c r="P63" t="s">
        <v>360</v>
      </c>
      <c r="Q63">
        <v>1</v>
      </c>
      <c r="X63">
        <v>32.630000000000003</v>
      </c>
      <c r="Y63">
        <v>0</v>
      </c>
      <c r="Z63">
        <v>0</v>
      </c>
      <c r="AA63">
        <v>0</v>
      </c>
      <c r="AB63">
        <v>8.98</v>
      </c>
      <c r="AC63">
        <v>0</v>
      </c>
      <c r="AD63">
        <v>1</v>
      </c>
      <c r="AE63">
        <v>1</v>
      </c>
      <c r="AF63" t="s">
        <v>765</v>
      </c>
      <c r="AG63">
        <v>15.662400000000002</v>
      </c>
      <c r="AH63">
        <v>2</v>
      </c>
      <c r="AI63">
        <v>28927182</v>
      </c>
      <c r="AJ63">
        <v>61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 x14ac:dyDescent="0.2">
      <c r="A64">
        <f>ROW(Source!A38)</f>
        <v>38</v>
      </c>
      <c r="B64">
        <v>28927195</v>
      </c>
      <c r="C64">
        <v>28927181</v>
      </c>
      <c r="D64">
        <v>28419515</v>
      </c>
      <c r="E64">
        <v>1</v>
      </c>
      <c r="F64">
        <v>1</v>
      </c>
      <c r="G64">
        <v>1</v>
      </c>
      <c r="H64">
        <v>1</v>
      </c>
      <c r="I64" t="s">
        <v>361</v>
      </c>
      <c r="J64" t="s">
        <v>719</v>
      </c>
      <c r="K64" t="s">
        <v>362</v>
      </c>
      <c r="L64">
        <v>1191</v>
      </c>
      <c r="N64">
        <v>1013</v>
      </c>
      <c r="O64" t="s">
        <v>360</v>
      </c>
      <c r="P64" t="s">
        <v>360</v>
      </c>
      <c r="Q64">
        <v>1</v>
      </c>
      <c r="X64">
        <v>40.49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765</v>
      </c>
      <c r="AG64">
        <v>19.435200000000002</v>
      </c>
      <c r="AH64">
        <v>2</v>
      </c>
      <c r="AI64">
        <v>28927183</v>
      </c>
      <c r="AJ64">
        <v>62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 x14ac:dyDescent="0.2">
      <c r="A65">
        <f>ROW(Source!A38)</f>
        <v>38</v>
      </c>
      <c r="B65">
        <v>28927196</v>
      </c>
      <c r="C65">
        <v>28927181</v>
      </c>
      <c r="D65">
        <v>28336884</v>
      </c>
      <c r="E65">
        <v>1</v>
      </c>
      <c r="F65">
        <v>1</v>
      </c>
      <c r="G65">
        <v>1</v>
      </c>
      <c r="H65">
        <v>2</v>
      </c>
      <c r="I65" t="s">
        <v>375</v>
      </c>
      <c r="J65" t="s">
        <v>376</v>
      </c>
      <c r="K65" t="s">
        <v>377</v>
      </c>
      <c r="L65">
        <v>1368</v>
      </c>
      <c r="N65">
        <v>1011</v>
      </c>
      <c r="O65" t="s">
        <v>366</v>
      </c>
      <c r="P65" t="s">
        <v>366</v>
      </c>
      <c r="Q65">
        <v>1</v>
      </c>
      <c r="X65">
        <v>0.33</v>
      </c>
      <c r="Y65">
        <v>0</v>
      </c>
      <c r="Z65">
        <v>93.73</v>
      </c>
      <c r="AA65">
        <v>8.82</v>
      </c>
      <c r="AB65">
        <v>0</v>
      </c>
      <c r="AC65">
        <v>0</v>
      </c>
      <c r="AD65">
        <v>1</v>
      </c>
      <c r="AE65">
        <v>0</v>
      </c>
      <c r="AF65" t="s">
        <v>765</v>
      </c>
      <c r="AG65">
        <v>0.15840000000000001</v>
      </c>
      <c r="AH65">
        <v>2</v>
      </c>
      <c r="AI65">
        <v>28927184</v>
      </c>
      <c r="AJ65">
        <v>63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 x14ac:dyDescent="0.2">
      <c r="A66">
        <f>ROW(Source!A38)</f>
        <v>38</v>
      </c>
      <c r="B66">
        <v>28927197</v>
      </c>
      <c r="C66">
        <v>28927181</v>
      </c>
      <c r="D66">
        <v>28337084</v>
      </c>
      <c r="E66">
        <v>1</v>
      </c>
      <c r="F66">
        <v>1</v>
      </c>
      <c r="G66">
        <v>1</v>
      </c>
      <c r="H66">
        <v>2</v>
      </c>
      <c r="I66" t="s">
        <v>381</v>
      </c>
      <c r="J66" t="s">
        <v>382</v>
      </c>
      <c r="K66" t="s">
        <v>383</v>
      </c>
      <c r="L66">
        <v>1368</v>
      </c>
      <c r="N66">
        <v>1011</v>
      </c>
      <c r="O66" t="s">
        <v>366</v>
      </c>
      <c r="P66" t="s">
        <v>366</v>
      </c>
      <c r="Q66">
        <v>1</v>
      </c>
      <c r="X66">
        <v>2.9</v>
      </c>
      <c r="Y66">
        <v>0</v>
      </c>
      <c r="Z66">
        <v>4.1100000000000003</v>
      </c>
      <c r="AA66">
        <v>0</v>
      </c>
      <c r="AB66">
        <v>0</v>
      </c>
      <c r="AC66">
        <v>0</v>
      </c>
      <c r="AD66">
        <v>1</v>
      </c>
      <c r="AE66">
        <v>0</v>
      </c>
      <c r="AF66" t="s">
        <v>765</v>
      </c>
      <c r="AG66">
        <v>1.3919999999999999</v>
      </c>
      <c r="AH66">
        <v>2</v>
      </c>
      <c r="AI66">
        <v>28927185</v>
      </c>
      <c r="AJ66">
        <v>64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 x14ac:dyDescent="0.2">
      <c r="A67">
        <f>ROW(Source!A38)</f>
        <v>38</v>
      </c>
      <c r="B67">
        <v>28927198</v>
      </c>
      <c r="C67">
        <v>28927181</v>
      </c>
      <c r="D67">
        <v>28337112</v>
      </c>
      <c r="E67">
        <v>1</v>
      </c>
      <c r="F67">
        <v>1</v>
      </c>
      <c r="G67">
        <v>1</v>
      </c>
      <c r="H67">
        <v>2</v>
      </c>
      <c r="I67" t="s">
        <v>421</v>
      </c>
      <c r="J67" t="s">
        <v>422</v>
      </c>
      <c r="K67" t="s">
        <v>423</v>
      </c>
      <c r="L67">
        <v>1368</v>
      </c>
      <c r="N67">
        <v>1011</v>
      </c>
      <c r="O67" t="s">
        <v>366</v>
      </c>
      <c r="P67" t="s">
        <v>366</v>
      </c>
      <c r="Q67">
        <v>1</v>
      </c>
      <c r="X67">
        <v>19.37</v>
      </c>
      <c r="Y67">
        <v>0</v>
      </c>
      <c r="Z67">
        <v>12.79</v>
      </c>
      <c r="AA67">
        <v>6.58</v>
      </c>
      <c r="AB67">
        <v>0</v>
      </c>
      <c r="AC67">
        <v>0</v>
      </c>
      <c r="AD67">
        <v>1</v>
      </c>
      <c r="AE67">
        <v>0</v>
      </c>
      <c r="AF67" t="s">
        <v>765</v>
      </c>
      <c r="AG67">
        <v>9.297600000000001</v>
      </c>
      <c r="AH67">
        <v>2</v>
      </c>
      <c r="AI67">
        <v>28927186</v>
      </c>
      <c r="AJ67">
        <v>65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 x14ac:dyDescent="0.2">
      <c r="A68">
        <f>ROW(Source!A38)</f>
        <v>38</v>
      </c>
      <c r="B68">
        <v>28927199</v>
      </c>
      <c r="C68">
        <v>28927181</v>
      </c>
      <c r="D68">
        <v>28337842</v>
      </c>
      <c r="E68">
        <v>1</v>
      </c>
      <c r="F68">
        <v>1</v>
      </c>
      <c r="G68">
        <v>1</v>
      </c>
      <c r="H68">
        <v>2</v>
      </c>
      <c r="I68" t="s">
        <v>384</v>
      </c>
      <c r="J68" t="s">
        <v>385</v>
      </c>
      <c r="K68" t="s">
        <v>386</v>
      </c>
      <c r="L68">
        <v>1368</v>
      </c>
      <c r="N68">
        <v>1011</v>
      </c>
      <c r="O68" t="s">
        <v>366</v>
      </c>
      <c r="P68" t="s">
        <v>366</v>
      </c>
      <c r="Q68">
        <v>1</v>
      </c>
      <c r="X68">
        <v>1.42</v>
      </c>
      <c r="Y68">
        <v>0</v>
      </c>
      <c r="Z68">
        <v>102.48</v>
      </c>
      <c r="AA68">
        <v>11.84</v>
      </c>
      <c r="AB68">
        <v>0</v>
      </c>
      <c r="AC68">
        <v>0</v>
      </c>
      <c r="AD68">
        <v>1</v>
      </c>
      <c r="AE68">
        <v>0</v>
      </c>
      <c r="AF68" t="s">
        <v>765</v>
      </c>
      <c r="AG68">
        <v>0.68159999999999987</v>
      </c>
      <c r="AH68">
        <v>2</v>
      </c>
      <c r="AI68">
        <v>28927187</v>
      </c>
      <c r="AJ68">
        <v>66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 x14ac:dyDescent="0.2">
      <c r="A69">
        <f>ROW(Source!A38)</f>
        <v>38</v>
      </c>
      <c r="B69">
        <v>28927200</v>
      </c>
      <c r="C69">
        <v>28927181</v>
      </c>
      <c r="D69">
        <v>28338136</v>
      </c>
      <c r="E69">
        <v>1</v>
      </c>
      <c r="F69">
        <v>1</v>
      </c>
      <c r="G69">
        <v>1</v>
      </c>
      <c r="H69">
        <v>2</v>
      </c>
      <c r="I69" t="s">
        <v>401</v>
      </c>
      <c r="J69" t="s">
        <v>402</v>
      </c>
      <c r="K69" t="s">
        <v>403</v>
      </c>
      <c r="L69">
        <v>1368</v>
      </c>
      <c r="N69">
        <v>1011</v>
      </c>
      <c r="O69" t="s">
        <v>366</v>
      </c>
      <c r="P69" t="s">
        <v>366</v>
      </c>
      <c r="Q69">
        <v>1</v>
      </c>
      <c r="X69">
        <v>1.8</v>
      </c>
      <c r="Y69">
        <v>0</v>
      </c>
      <c r="Z69">
        <v>8.68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765</v>
      </c>
      <c r="AG69">
        <v>0.8640000000000001</v>
      </c>
      <c r="AH69">
        <v>2</v>
      </c>
      <c r="AI69">
        <v>28927188</v>
      </c>
      <c r="AJ69">
        <v>67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 x14ac:dyDescent="0.2">
      <c r="A70">
        <f>ROW(Source!A38)</f>
        <v>38</v>
      </c>
      <c r="B70">
        <v>28927201</v>
      </c>
      <c r="C70">
        <v>28927181</v>
      </c>
      <c r="D70">
        <v>28338156</v>
      </c>
      <c r="E70">
        <v>1</v>
      </c>
      <c r="F70">
        <v>1</v>
      </c>
      <c r="G70">
        <v>1</v>
      </c>
      <c r="H70">
        <v>2</v>
      </c>
      <c r="I70" t="s">
        <v>367</v>
      </c>
      <c r="J70" t="s">
        <v>368</v>
      </c>
      <c r="K70" t="s">
        <v>369</v>
      </c>
      <c r="L70">
        <v>1368</v>
      </c>
      <c r="N70">
        <v>1011</v>
      </c>
      <c r="O70" t="s">
        <v>366</v>
      </c>
      <c r="P70" t="s">
        <v>366</v>
      </c>
      <c r="Q70">
        <v>1</v>
      </c>
      <c r="X70">
        <v>19.37</v>
      </c>
      <c r="Y70">
        <v>0</v>
      </c>
      <c r="Z70">
        <v>156.47</v>
      </c>
      <c r="AA70">
        <v>10.130000000000001</v>
      </c>
      <c r="AB70">
        <v>0</v>
      </c>
      <c r="AC70">
        <v>0</v>
      </c>
      <c r="AD70">
        <v>1</v>
      </c>
      <c r="AE70">
        <v>0</v>
      </c>
      <c r="AF70" t="s">
        <v>765</v>
      </c>
      <c r="AG70">
        <v>9.297600000000001</v>
      </c>
      <c r="AH70">
        <v>2</v>
      </c>
      <c r="AI70">
        <v>28927189</v>
      </c>
      <c r="AJ70">
        <v>68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 x14ac:dyDescent="0.2">
      <c r="A71">
        <f>ROW(Source!A38)</f>
        <v>38</v>
      </c>
      <c r="B71">
        <v>28927202</v>
      </c>
      <c r="C71">
        <v>28927181</v>
      </c>
      <c r="D71">
        <v>28253181</v>
      </c>
      <c r="E71">
        <v>1</v>
      </c>
      <c r="F71">
        <v>1</v>
      </c>
      <c r="G71">
        <v>1</v>
      </c>
      <c r="H71">
        <v>3</v>
      </c>
      <c r="I71" t="s">
        <v>404</v>
      </c>
      <c r="J71" t="s">
        <v>405</v>
      </c>
      <c r="K71" t="s">
        <v>406</v>
      </c>
      <c r="L71">
        <v>1339</v>
      </c>
      <c r="N71">
        <v>1007</v>
      </c>
      <c r="O71" t="s">
        <v>742</v>
      </c>
      <c r="P71" t="s">
        <v>742</v>
      </c>
      <c r="Q71">
        <v>1</v>
      </c>
      <c r="X71">
        <v>0.4</v>
      </c>
      <c r="Y71">
        <v>2.44</v>
      </c>
      <c r="Z71">
        <v>0</v>
      </c>
      <c r="AA71">
        <v>0</v>
      </c>
      <c r="AB71">
        <v>0</v>
      </c>
      <c r="AC71">
        <v>0</v>
      </c>
      <c r="AD71">
        <v>1</v>
      </c>
      <c r="AE71">
        <v>0</v>
      </c>
      <c r="AF71" t="s">
        <v>758</v>
      </c>
      <c r="AG71">
        <v>0</v>
      </c>
      <c r="AH71">
        <v>2</v>
      </c>
      <c r="AI71">
        <v>28927190</v>
      </c>
      <c r="AJ71">
        <v>69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 x14ac:dyDescent="0.2">
      <c r="A72">
        <f>ROW(Source!A38)</f>
        <v>38</v>
      </c>
      <c r="B72">
        <v>28927203</v>
      </c>
      <c r="C72">
        <v>28927181</v>
      </c>
      <c r="D72">
        <v>28254710</v>
      </c>
      <c r="E72">
        <v>1</v>
      </c>
      <c r="F72">
        <v>1</v>
      </c>
      <c r="G72">
        <v>1</v>
      </c>
      <c r="H72">
        <v>3</v>
      </c>
      <c r="I72" t="s">
        <v>424</v>
      </c>
      <c r="J72" t="s">
        <v>425</v>
      </c>
      <c r="K72" t="s">
        <v>426</v>
      </c>
      <c r="L72">
        <v>1348</v>
      </c>
      <c r="N72">
        <v>1009</v>
      </c>
      <c r="O72" t="s">
        <v>61</v>
      </c>
      <c r="P72" t="s">
        <v>61</v>
      </c>
      <c r="Q72">
        <v>1000</v>
      </c>
      <c r="X72">
        <v>4.0000000000000002E-4</v>
      </c>
      <c r="Y72">
        <v>10689.18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0</v>
      </c>
      <c r="AF72" t="s">
        <v>758</v>
      </c>
      <c r="AG72">
        <v>0</v>
      </c>
      <c r="AH72">
        <v>2</v>
      </c>
      <c r="AI72">
        <v>28927191</v>
      </c>
      <c r="AJ72">
        <v>70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 x14ac:dyDescent="0.2">
      <c r="A73">
        <f>ROW(Source!A38)</f>
        <v>38</v>
      </c>
      <c r="B73">
        <v>28927204</v>
      </c>
      <c r="C73">
        <v>28927181</v>
      </c>
      <c r="D73">
        <v>28279018</v>
      </c>
      <c r="E73">
        <v>1</v>
      </c>
      <c r="F73">
        <v>1</v>
      </c>
      <c r="G73">
        <v>1</v>
      </c>
      <c r="H73">
        <v>3</v>
      </c>
      <c r="I73" t="s">
        <v>427</v>
      </c>
      <c r="J73" t="s">
        <v>428</v>
      </c>
      <c r="K73" t="s">
        <v>429</v>
      </c>
      <c r="L73">
        <v>1348</v>
      </c>
      <c r="N73">
        <v>1009</v>
      </c>
      <c r="O73" t="s">
        <v>61</v>
      </c>
      <c r="P73" t="s">
        <v>61</v>
      </c>
      <c r="Q73">
        <v>1000</v>
      </c>
      <c r="X73">
        <v>9.8000000000000004E-2</v>
      </c>
      <c r="Y73">
        <v>10744.44</v>
      </c>
      <c r="Z73">
        <v>0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758</v>
      </c>
      <c r="AG73">
        <v>0</v>
      </c>
      <c r="AH73">
        <v>2</v>
      </c>
      <c r="AI73">
        <v>28927192</v>
      </c>
      <c r="AJ73">
        <v>71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 x14ac:dyDescent="0.2">
      <c r="A74">
        <f>ROW(Source!A38)</f>
        <v>38</v>
      </c>
      <c r="B74">
        <v>28927205</v>
      </c>
      <c r="C74">
        <v>28927181</v>
      </c>
      <c r="D74">
        <v>28296958</v>
      </c>
      <c r="E74">
        <v>1</v>
      </c>
      <c r="F74">
        <v>1</v>
      </c>
      <c r="G74">
        <v>1</v>
      </c>
      <c r="H74">
        <v>3</v>
      </c>
      <c r="I74" t="s">
        <v>430</v>
      </c>
      <c r="J74" t="s">
        <v>431</v>
      </c>
      <c r="K74" t="s">
        <v>432</v>
      </c>
      <c r="L74">
        <v>1348</v>
      </c>
      <c r="N74">
        <v>1009</v>
      </c>
      <c r="O74" t="s">
        <v>61</v>
      </c>
      <c r="P74" t="s">
        <v>61</v>
      </c>
      <c r="Q74">
        <v>1000</v>
      </c>
      <c r="X74">
        <v>1.77</v>
      </c>
      <c r="Y74">
        <v>3960.18</v>
      </c>
      <c r="Z74">
        <v>0</v>
      </c>
      <c r="AA74">
        <v>0</v>
      </c>
      <c r="AB74">
        <v>0</v>
      </c>
      <c r="AC74">
        <v>0</v>
      </c>
      <c r="AD74">
        <v>1</v>
      </c>
      <c r="AE74">
        <v>0</v>
      </c>
      <c r="AF74" t="s">
        <v>758</v>
      </c>
      <c r="AG74">
        <v>0</v>
      </c>
      <c r="AH74">
        <v>2</v>
      </c>
      <c r="AI74">
        <v>28927193</v>
      </c>
      <c r="AJ74">
        <v>72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 x14ac:dyDescent="0.2">
      <c r="A75">
        <f>ROW(Source!A39)</f>
        <v>39</v>
      </c>
      <c r="B75">
        <v>28927194</v>
      </c>
      <c r="C75">
        <v>28927181</v>
      </c>
      <c r="D75">
        <v>28430167</v>
      </c>
      <c r="E75">
        <v>1</v>
      </c>
      <c r="F75">
        <v>1</v>
      </c>
      <c r="G75">
        <v>1</v>
      </c>
      <c r="H75">
        <v>1</v>
      </c>
      <c r="I75" t="s">
        <v>419</v>
      </c>
      <c r="J75" t="s">
        <v>719</v>
      </c>
      <c r="K75" t="s">
        <v>420</v>
      </c>
      <c r="L75">
        <v>1191</v>
      </c>
      <c r="N75">
        <v>1013</v>
      </c>
      <c r="O75" t="s">
        <v>360</v>
      </c>
      <c r="P75" t="s">
        <v>360</v>
      </c>
      <c r="Q75">
        <v>1</v>
      </c>
      <c r="X75">
        <v>32.630000000000003</v>
      </c>
      <c r="Y75">
        <v>0</v>
      </c>
      <c r="Z75">
        <v>0</v>
      </c>
      <c r="AA75">
        <v>0</v>
      </c>
      <c r="AB75">
        <v>8.98</v>
      </c>
      <c r="AC75">
        <v>0</v>
      </c>
      <c r="AD75">
        <v>1</v>
      </c>
      <c r="AE75">
        <v>1</v>
      </c>
      <c r="AF75" t="s">
        <v>765</v>
      </c>
      <c r="AG75">
        <v>15.662400000000002</v>
      </c>
      <c r="AH75">
        <v>2</v>
      </c>
      <c r="AI75">
        <v>28927182</v>
      </c>
      <c r="AJ75">
        <v>73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 x14ac:dyDescent="0.2">
      <c r="A76">
        <f>ROW(Source!A39)</f>
        <v>39</v>
      </c>
      <c r="B76">
        <v>28927195</v>
      </c>
      <c r="C76">
        <v>28927181</v>
      </c>
      <c r="D76">
        <v>28419515</v>
      </c>
      <c r="E76">
        <v>1</v>
      </c>
      <c r="F76">
        <v>1</v>
      </c>
      <c r="G76">
        <v>1</v>
      </c>
      <c r="H76">
        <v>1</v>
      </c>
      <c r="I76" t="s">
        <v>361</v>
      </c>
      <c r="J76" t="s">
        <v>719</v>
      </c>
      <c r="K76" t="s">
        <v>362</v>
      </c>
      <c r="L76">
        <v>1191</v>
      </c>
      <c r="N76">
        <v>1013</v>
      </c>
      <c r="O76" t="s">
        <v>360</v>
      </c>
      <c r="P76" t="s">
        <v>360</v>
      </c>
      <c r="Q76">
        <v>1</v>
      </c>
      <c r="X76">
        <v>40.49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765</v>
      </c>
      <c r="AG76">
        <v>19.435200000000002</v>
      </c>
      <c r="AH76">
        <v>2</v>
      </c>
      <c r="AI76">
        <v>28927183</v>
      </c>
      <c r="AJ76">
        <v>74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 x14ac:dyDescent="0.2">
      <c r="A77">
        <f>ROW(Source!A39)</f>
        <v>39</v>
      </c>
      <c r="B77">
        <v>28927196</v>
      </c>
      <c r="C77">
        <v>28927181</v>
      </c>
      <c r="D77">
        <v>28336884</v>
      </c>
      <c r="E77">
        <v>1</v>
      </c>
      <c r="F77">
        <v>1</v>
      </c>
      <c r="G77">
        <v>1</v>
      </c>
      <c r="H77">
        <v>2</v>
      </c>
      <c r="I77" t="s">
        <v>375</v>
      </c>
      <c r="J77" t="s">
        <v>376</v>
      </c>
      <c r="K77" t="s">
        <v>377</v>
      </c>
      <c r="L77">
        <v>1368</v>
      </c>
      <c r="N77">
        <v>1011</v>
      </c>
      <c r="O77" t="s">
        <v>366</v>
      </c>
      <c r="P77" t="s">
        <v>366</v>
      </c>
      <c r="Q77">
        <v>1</v>
      </c>
      <c r="X77">
        <v>0.33</v>
      </c>
      <c r="Y77">
        <v>0</v>
      </c>
      <c r="Z77">
        <v>93.73</v>
      </c>
      <c r="AA77">
        <v>8.82</v>
      </c>
      <c r="AB77">
        <v>0</v>
      </c>
      <c r="AC77">
        <v>0</v>
      </c>
      <c r="AD77">
        <v>1</v>
      </c>
      <c r="AE77">
        <v>0</v>
      </c>
      <c r="AF77" t="s">
        <v>765</v>
      </c>
      <c r="AG77">
        <v>0.15840000000000001</v>
      </c>
      <c r="AH77">
        <v>2</v>
      </c>
      <c r="AI77">
        <v>28927184</v>
      </c>
      <c r="AJ77">
        <v>75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 x14ac:dyDescent="0.2">
      <c r="A78">
        <f>ROW(Source!A39)</f>
        <v>39</v>
      </c>
      <c r="B78">
        <v>28927197</v>
      </c>
      <c r="C78">
        <v>28927181</v>
      </c>
      <c r="D78">
        <v>28337084</v>
      </c>
      <c r="E78">
        <v>1</v>
      </c>
      <c r="F78">
        <v>1</v>
      </c>
      <c r="G78">
        <v>1</v>
      </c>
      <c r="H78">
        <v>2</v>
      </c>
      <c r="I78" t="s">
        <v>381</v>
      </c>
      <c r="J78" t="s">
        <v>382</v>
      </c>
      <c r="K78" t="s">
        <v>383</v>
      </c>
      <c r="L78">
        <v>1368</v>
      </c>
      <c r="N78">
        <v>1011</v>
      </c>
      <c r="O78" t="s">
        <v>366</v>
      </c>
      <c r="P78" t="s">
        <v>366</v>
      </c>
      <c r="Q78">
        <v>1</v>
      </c>
      <c r="X78">
        <v>2.9</v>
      </c>
      <c r="Y78">
        <v>0</v>
      </c>
      <c r="Z78">
        <v>4.1100000000000003</v>
      </c>
      <c r="AA78">
        <v>0</v>
      </c>
      <c r="AB78">
        <v>0</v>
      </c>
      <c r="AC78">
        <v>0</v>
      </c>
      <c r="AD78">
        <v>1</v>
      </c>
      <c r="AE78">
        <v>0</v>
      </c>
      <c r="AF78" t="s">
        <v>765</v>
      </c>
      <c r="AG78">
        <v>1.3919999999999999</v>
      </c>
      <c r="AH78">
        <v>2</v>
      </c>
      <c r="AI78">
        <v>28927185</v>
      </c>
      <c r="AJ78">
        <v>76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 x14ac:dyDescent="0.2">
      <c r="A79">
        <f>ROW(Source!A39)</f>
        <v>39</v>
      </c>
      <c r="B79">
        <v>28927198</v>
      </c>
      <c r="C79">
        <v>28927181</v>
      </c>
      <c r="D79">
        <v>28337112</v>
      </c>
      <c r="E79">
        <v>1</v>
      </c>
      <c r="F79">
        <v>1</v>
      </c>
      <c r="G79">
        <v>1</v>
      </c>
      <c r="H79">
        <v>2</v>
      </c>
      <c r="I79" t="s">
        <v>421</v>
      </c>
      <c r="J79" t="s">
        <v>422</v>
      </c>
      <c r="K79" t="s">
        <v>423</v>
      </c>
      <c r="L79">
        <v>1368</v>
      </c>
      <c r="N79">
        <v>1011</v>
      </c>
      <c r="O79" t="s">
        <v>366</v>
      </c>
      <c r="P79" t="s">
        <v>366</v>
      </c>
      <c r="Q79">
        <v>1</v>
      </c>
      <c r="X79">
        <v>19.37</v>
      </c>
      <c r="Y79">
        <v>0</v>
      </c>
      <c r="Z79">
        <v>12.79</v>
      </c>
      <c r="AA79">
        <v>6.58</v>
      </c>
      <c r="AB79">
        <v>0</v>
      </c>
      <c r="AC79">
        <v>0</v>
      </c>
      <c r="AD79">
        <v>1</v>
      </c>
      <c r="AE79">
        <v>0</v>
      </c>
      <c r="AF79" t="s">
        <v>765</v>
      </c>
      <c r="AG79">
        <v>9.297600000000001</v>
      </c>
      <c r="AH79">
        <v>2</v>
      </c>
      <c r="AI79">
        <v>28927186</v>
      </c>
      <c r="AJ79">
        <v>77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 x14ac:dyDescent="0.2">
      <c r="A80">
        <f>ROW(Source!A39)</f>
        <v>39</v>
      </c>
      <c r="B80">
        <v>28927199</v>
      </c>
      <c r="C80">
        <v>28927181</v>
      </c>
      <c r="D80">
        <v>28337842</v>
      </c>
      <c r="E80">
        <v>1</v>
      </c>
      <c r="F80">
        <v>1</v>
      </c>
      <c r="G80">
        <v>1</v>
      </c>
      <c r="H80">
        <v>2</v>
      </c>
      <c r="I80" t="s">
        <v>384</v>
      </c>
      <c r="J80" t="s">
        <v>385</v>
      </c>
      <c r="K80" t="s">
        <v>386</v>
      </c>
      <c r="L80">
        <v>1368</v>
      </c>
      <c r="N80">
        <v>1011</v>
      </c>
      <c r="O80" t="s">
        <v>366</v>
      </c>
      <c r="P80" t="s">
        <v>366</v>
      </c>
      <c r="Q80">
        <v>1</v>
      </c>
      <c r="X80">
        <v>1.42</v>
      </c>
      <c r="Y80">
        <v>0</v>
      </c>
      <c r="Z80">
        <v>102.48</v>
      </c>
      <c r="AA80">
        <v>11.84</v>
      </c>
      <c r="AB80">
        <v>0</v>
      </c>
      <c r="AC80">
        <v>0</v>
      </c>
      <c r="AD80">
        <v>1</v>
      </c>
      <c r="AE80">
        <v>0</v>
      </c>
      <c r="AF80" t="s">
        <v>765</v>
      </c>
      <c r="AG80">
        <v>0.68159999999999987</v>
      </c>
      <c r="AH80">
        <v>2</v>
      </c>
      <c r="AI80">
        <v>28927187</v>
      </c>
      <c r="AJ80">
        <v>78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 x14ac:dyDescent="0.2">
      <c r="A81">
        <f>ROW(Source!A39)</f>
        <v>39</v>
      </c>
      <c r="B81">
        <v>28927200</v>
      </c>
      <c r="C81">
        <v>28927181</v>
      </c>
      <c r="D81">
        <v>28338136</v>
      </c>
      <c r="E81">
        <v>1</v>
      </c>
      <c r="F81">
        <v>1</v>
      </c>
      <c r="G81">
        <v>1</v>
      </c>
      <c r="H81">
        <v>2</v>
      </c>
      <c r="I81" t="s">
        <v>401</v>
      </c>
      <c r="J81" t="s">
        <v>402</v>
      </c>
      <c r="K81" t="s">
        <v>403</v>
      </c>
      <c r="L81">
        <v>1368</v>
      </c>
      <c r="N81">
        <v>1011</v>
      </c>
      <c r="O81" t="s">
        <v>366</v>
      </c>
      <c r="P81" t="s">
        <v>366</v>
      </c>
      <c r="Q81">
        <v>1</v>
      </c>
      <c r="X81">
        <v>1.8</v>
      </c>
      <c r="Y81">
        <v>0</v>
      </c>
      <c r="Z81">
        <v>8.68</v>
      </c>
      <c r="AA81">
        <v>0</v>
      </c>
      <c r="AB81">
        <v>0</v>
      </c>
      <c r="AC81">
        <v>0</v>
      </c>
      <c r="AD81">
        <v>1</v>
      </c>
      <c r="AE81">
        <v>0</v>
      </c>
      <c r="AF81" t="s">
        <v>765</v>
      </c>
      <c r="AG81">
        <v>0.8640000000000001</v>
      </c>
      <c r="AH81">
        <v>2</v>
      </c>
      <c r="AI81">
        <v>28927188</v>
      </c>
      <c r="AJ81">
        <v>79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 x14ac:dyDescent="0.2">
      <c r="A82">
        <f>ROW(Source!A39)</f>
        <v>39</v>
      </c>
      <c r="B82">
        <v>28927201</v>
      </c>
      <c r="C82">
        <v>28927181</v>
      </c>
      <c r="D82">
        <v>28338156</v>
      </c>
      <c r="E82">
        <v>1</v>
      </c>
      <c r="F82">
        <v>1</v>
      </c>
      <c r="G82">
        <v>1</v>
      </c>
      <c r="H82">
        <v>2</v>
      </c>
      <c r="I82" t="s">
        <v>367</v>
      </c>
      <c r="J82" t="s">
        <v>368</v>
      </c>
      <c r="K82" t="s">
        <v>369</v>
      </c>
      <c r="L82">
        <v>1368</v>
      </c>
      <c r="N82">
        <v>1011</v>
      </c>
      <c r="O82" t="s">
        <v>366</v>
      </c>
      <c r="P82" t="s">
        <v>366</v>
      </c>
      <c r="Q82">
        <v>1</v>
      </c>
      <c r="X82">
        <v>19.37</v>
      </c>
      <c r="Y82">
        <v>0</v>
      </c>
      <c r="Z82">
        <v>156.47</v>
      </c>
      <c r="AA82">
        <v>10.130000000000001</v>
      </c>
      <c r="AB82">
        <v>0</v>
      </c>
      <c r="AC82">
        <v>0</v>
      </c>
      <c r="AD82">
        <v>1</v>
      </c>
      <c r="AE82">
        <v>0</v>
      </c>
      <c r="AF82" t="s">
        <v>765</v>
      </c>
      <c r="AG82">
        <v>9.297600000000001</v>
      </c>
      <c r="AH82">
        <v>2</v>
      </c>
      <c r="AI82">
        <v>28927189</v>
      </c>
      <c r="AJ82">
        <v>80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 x14ac:dyDescent="0.2">
      <c r="A83">
        <f>ROW(Source!A39)</f>
        <v>39</v>
      </c>
      <c r="B83">
        <v>28927202</v>
      </c>
      <c r="C83">
        <v>28927181</v>
      </c>
      <c r="D83">
        <v>28253181</v>
      </c>
      <c r="E83">
        <v>1</v>
      </c>
      <c r="F83">
        <v>1</v>
      </c>
      <c r="G83">
        <v>1</v>
      </c>
      <c r="H83">
        <v>3</v>
      </c>
      <c r="I83" t="s">
        <v>404</v>
      </c>
      <c r="J83" t="s">
        <v>405</v>
      </c>
      <c r="K83" t="s">
        <v>406</v>
      </c>
      <c r="L83">
        <v>1339</v>
      </c>
      <c r="N83">
        <v>1007</v>
      </c>
      <c r="O83" t="s">
        <v>742</v>
      </c>
      <c r="P83" t="s">
        <v>742</v>
      </c>
      <c r="Q83">
        <v>1</v>
      </c>
      <c r="X83">
        <v>0.4</v>
      </c>
      <c r="Y83">
        <v>2.44</v>
      </c>
      <c r="Z83">
        <v>0</v>
      </c>
      <c r="AA83">
        <v>0</v>
      </c>
      <c r="AB83">
        <v>0</v>
      </c>
      <c r="AC83">
        <v>0</v>
      </c>
      <c r="AD83">
        <v>1</v>
      </c>
      <c r="AE83">
        <v>0</v>
      </c>
      <c r="AF83" t="s">
        <v>758</v>
      </c>
      <c r="AG83">
        <v>0</v>
      </c>
      <c r="AH83">
        <v>2</v>
      </c>
      <c r="AI83">
        <v>28927190</v>
      </c>
      <c r="AJ83">
        <v>81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 x14ac:dyDescent="0.2">
      <c r="A84">
        <f>ROW(Source!A39)</f>
        <v>39</v>
      </c>
      <c r="B84">
        <v>28927203</v>
      </c>
      <c r="C84">
        <v>28927181</v>
      </c>
      <c r="D84">
        <v>28254710</v>
      </c>
      <c r="E84">
        <v>1</v>
      </c>
      <c r="F84">
        <v>1</v>
      </c>
      <c r="G84">
        <v>1</v>
      </c>
      <c r="H84">
        <v>3</v>
      </c>
      <c r="I84" t="s">
        <v>424</v>
      </c>
      <c r="J84" t="s">
        <v>425</v>
      </c>
      <c r="K84" t="s">
        <v>426</v>
      </c>
      <c r="L84">
        <v>1348</v>
      </c>
      <c r="N84">
        <v>1009</v>
      </c>
      <c r="O84" t="s">
        <v>61</v>
      </c>
      <c r="P84" t="s">
        <v>61</v>
      </c>
      <c r="Q84">
        <v>1000</v>
      </c>
      <c r="X84">
        <v>4.0000000000000002E-4</v>
      </c>
      <c r="Y84">
        <v>10689.18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758</v>
      </c>
      <c r="AG84">
        <v>0</v>
      </c>
      <c r="AH84">
        <v>2</v>
      </c>
      <c r="AI84">
        <v>28927191</v>
      </c>
      <c r="AJ84">
        <v>82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 x14ac:dyDescent="0.2">
      <c r="A85">
        <f>ROW(Source!A39)</f>
        <v>39</v>
      </c>
      <c r="B85">
        <v>28927204</v>
      </c>
      <c r="C85">
        <v>28927181</v>
      </c>
      <c r="D85">
        <v>28279018</v>
      </c>
      <c r="E85">
        <v>1</v>
      </c>
      <c r="F85">
        <v>1</v>
      </c>
      <c r="G85">
        <v>1</v>
      </c>
      <c r="H85">
        <v>3</v>
      </c>
      <c r="I85" t="s">
        <v>427</v>
      </c>
      <c r="J85" t="s">
        <v>428</v>
      </c>
      <c r="K85" t="s">
        <v>429</v>
      </c>
      <c r="L85">
        <v>1348</v>
      </c>
      <c r="N85">
        <v>1009</v>
      </c>
      <c r="O85" t="s">
        <v>61</v>
      </c>
      <c r="P85" t="s">
        <v>61</v>
      </c>
      <c r="Q85">
        <v>1000</v>
      </c>
      <c r="X85">
        <v>9.8000000000000004E-2</v>
      </c>
      <c r="Y85">
        <v>10744.44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758</v>
      </c>
      <c r="AG85">
        <v>0</v>
      </c>
      <c r="AH85">
        <v>2</v>
      </c>
      <c r="AI85">
        <v>28927192</v>
      </c>
      <c r="AJ85">
        <v>83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 x14ac:dyDescent="0.2">
      <c r="A86">
        <f>ROW(Source!A39)</f>
        <v>39</v>
      </c>
      <c r="B86">
        <v>28927205</v>
      </c>
      <c r="C86">
        <v>28927181</v>
      </c>
      <c r="D86">
        <v>28296958</v>
      </c>
      <c r="E86">
        <v>1</v>
      </c>
      <c r="F86">
        <v>1</v>
      </c>
      <c r="G86">
        <v>1</v>
      </c>
      <c r="H86">
        <v>3</v>
      </c>
      <c r="I86" t="s">
        <v>430</v>
      </c>
      <c r="J86" t="s">
        <v>431</v>
      </c>
      <c r="K86" t="s">
        <v>432</v>
      </c>
      <c r="L86">
        <v>1348</v>
      </c>
      <c r="N86">
        <v>1009</v>
      </c>
      <c r="O86" t="s">
        <v>61</v>
      </c>
      <c r="P86" t="s">
        <v>61</v>
      </c>
      <c r="Q86">
        <v>1000</v>
      </c>
      <c r="X86">
        <v>1.77</v>
      </c>
      <c r="Y86">
        <v>3960.18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758</v>
      </c>
      <c r="AG86">
        <v>0</v>
      </c>
      <c r="AH86">
        <v>2</v>
      </c>
      <c r="AI86">
        <v>28927193</v>
      </c>
      <c r="AJ86">
        <v>84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 x14ac:dyDescent="0.2">
      <c r="A87">
        <f>ROW(Source!A40)</f>
        <v>40</v>
      </c>
      <c r="B87">
        <v>28927238</v>
      </c>
      <c r="C87">
        <v>28927227</v>
      </c>
      <c r="D87">
        <v>28424883</v>
      </c>
      <c r="E87">
        <v>1</v>
      </c>
      <c r="F87">
        <v>1</v>
      </c>
      <c r="G87">
        <v>1</v>
      </c>
      <c r="H87">
        <v>1</v>
      </c>
      <c r="I87" t="s">
        <v>433</v>
      </c>
      <c r="J87" t="s">
        <v>719</v>
      </c>
      <c r="K87" t="s">
        <v>434</v>
      </c>
      <c r="L87">
        <v>1191</v>
      </c>
      <c r="N87">
        <v>1013</v>
      </c>
      <c r="O87" t="s">
        <v>360</v>
      </c>
      <c r="P87" t="s">
        <v>360</v>
      </c>
      <c r="Q87">
        <v>1</v>
      </c>
      <c r="X87">
        <v>122.8</v>
      </c>
      <c r="Y87">
        <v>0</v>
      </c>
      <c r="Z87">
        <v>0</v>
      </c>
      <c r="AA87">
        <v>0</v>
      </c>
      <c r="AB87">
        <v>9.24</v>
      </c>
      <c r="AC87">
        <v>0</v>
      </c>
      <c r="AD87">
        <v>1</v>
      </c>
      <c r="AE87">
        <v>1</v>
      </c>
      <c r="AF87" t="s">
        <v>765</v>
      </c>
      <c r="AG87">
        <v>58.944000000000003</v>
      </c>
      <c r="AH87">
        <v>2</v>
      </c>
      <c r="AI87">
        <v>28927228</v>
      </c>
      <c r="AJ87">
        <v>85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 x14ac:dyDescent="0.2">
      <c r="A88">
        <f>ROW(Source!A40)</f>
        <v>40</v>
      </c>
      <c r="B88">
        <v>28927239</v>
      </c>
      <c r="C88">
        <v>28927227</v>
      </c>
      <c r="D88">
        <v>28419515</v>
      </c>
      <c r="E88">
        <v>1</v>
      </c>
      <c r="F88">
        <v>1</v>
      </c>
      <c r="G88">
        <v>1</v>
      </c>
      <c r="H88">
        <v>1</v>
      </c>
      <c r="I88" t="s">
        <v>361</v>
      </c>
      <c r="J88" t="s">
        <v>719</v>
      </c>
      <c r="K88" t="s">
        <v>362</v>
      </c>
      <c r="L88">
        <v>1191</v>
      </c>
      <c r="N88">
        <v>1013</v>
      </c>
      <c r="O88" t="s">
        <v>360</v>
      </c>
      <c r="P88" t="s">
        <v>360</v>
      </c>
      <c r="Q88">
        <v>1</v>
      </c>
      <c r="X88">
        <v>8.5500000000000007</v>
      </c>
      <c r="Y88">
        <v>0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2</v>
      </c>
      <c r="AF88" t="s">
        <v>765</v>
      </c>
      <c r="AG88">
        <v>4.1040000000000001</v>
      </c>
      <c r="AH88">
        <v>2</v>
      </c>
      <c r="AI88">
        <v>28927229</v>
      </c>
      <c r="AJ88">
        <v>86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 x14ac:dyDescent="0.2">
      <c r="A89">
        <f>ROW(Source!A40)</f>
        <v>40</v>
      </c>
      <c r="B89">
        <v>28927240</v>
      </c>
      <c r="C89">
        <v>28927227</v>
      </c>
      <c r="D89">
        <v>28336884</v>
      </c>
      <c r="E89">
        <v>1</v>
      </c>
      <c r="F89">
        <v>1</v>
      </c>
      <c r="G89">
        <v>1</v>
      </c>
      <c r="H89">
        <v>2</v>
      </c>
      <c r="I89" t="s">
        <v>375</v>
      </c>
      <c r="J89" t="s">
        <v>376</v>
      </c>
      <c r="K89" t="s">
        <v>377</v>
      </c>
      <c r="L89">
        <v>1368</v>
      </c>
      <c r="N89">
        <v>1011</v>
      </c>
      <c r="O89" t="s">
        <v>366</v>
      </c>
      <c r="P89" t="s">
        <v>366</v>
      </c>
      <c r="Q89">
        <v>1</v>
      </c>
      <c r="X89">
        <v>2.35</v>
      </c>
      <c r="Y89">
        <v>0</v>
      </c>
      <c r="Z89">
        <v>93.73</v>
      </c>
      <c r="AA89">
        <v>8.82</v>
      </c>
      <c r="AB89">
        <v>0</v>
      </c>
      <c r="AC89">
        <v>0</v>
      </c>
      <c r="AD89">
        <v>1</v>
      </c>
      <c r="AE89">
        <v>0</v>
      </c>
      <c r="AF89" t="s">
        <v>765</v>
      </c>
      <c r="AG89">
        <v>1.1280000000000001</v>
      </c>
      <c r="AH89">
        <v>2</v>
      </c>
      <c r="AI89">
        <v>28927230</v>
      </c>
      <c r="AJ89">
        <v>87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 x14ac:dyDescent="0.2">
      <c r="A90">
        <f>ROW(Source!A40)</f>
        <v>40</v>
      </c>
      <c r="B90">
        <v>28927241</v>
      </c>
      <c r="C90">
        <v>28927227</v>
      </c>
      <c r="D90">
        <v>28336931</v>
      </c>
      <c r="E90">
        <v>1</v>
      </c>
      <c r="F90">
        <v>1</v>
      </c>
      <c r="G90">
        <v>1</v>
      </c>
      <c r="H90">
        <v>2</v>
      </c>
      <c r="I90" t="s">
        <v>378</v>
      </c>
      <c r="J90" t="s">
        <v>379</v>
      </c>
      <c r="K90" t="s">
        <v>380</v>
      </c>
      <c r="L90">
        <v>1368</v>
      </c>
      <c r="N90">
        <v>1011</v>
      </c>
      <c r="O90" t="s">
        <v>366</v>
      </c>
      <c r="P90" t="s">
        <v>366</v>
      </c>
      <c r="Q90">
        <v>1</v>
      </c>
      <c r="X90">
        <v>4.5599999999999996</v>
      </c>
      <c r="Y90">
        <v>0</v>
      </c>
      <c r="Z90">
        <v>91.79</v>
      </c>
      <c r="AA90">
        <v>11.84</v>
      </c>
      <c r="AB90">
        <v>0</v>
      </c>
      <c r="AC90">
        <v>0</v>
      </c>
      <c r="AD90">
        <v>1</v>
      </c>
      <c r="AE90">
        <v>0</v>
      </c>
      <c r="AF90" t="s">
        <v>765</v>
      </c>
      <c r="AG90">
        <v>2.1887999999999996</v>
      </c>
      <c r="AH90">
        <v>2</v>
      </c>
      <c r="AI90">
        <v>28927231</v>
      </c>
      <c r="AJ90">
        <v>88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 x14ac:dyDescent="0.2">
      <c r="A91">
        <f>ROW(Source!A40)</f>
        <v>40</v>
      </c>
      <c r="B91">
        <v>28927242</v>
      </c>
      <c r="C91">
        <v>28927227</v>
      </c>
      <c r="D91">
        <v>28337084</v>
      </c>
      <c r="E91">
        <v>1</v>
      </c>
      <c r="F91">
        <v>1</v>
      </c>
      <c r="G91">
        <v>1</v>
      </c>
      <c r="H91">
        <v>2</v>
      </c>
      <c r="I91" t="s">
        <v>381</v>
      </c>
      <c r="J91" t="s">
        <v>382</v>
      </c>
      <c r="K91" t="s">
        <v>383</v>
      </c>
      <c r="L91">
        <v>1368</v>
      </c>
      <c r="N91">
        <v>1011</v>
      </c>
      <c r="O91" t="s">
        <v>366</v>
      </c>
      <c r="P91" t="s">
        <v>366</v>
      </c>
      <c r="Q91">
        <v>1</v>
      </c>
      <c r="X91">
        <v>0.86</v>
      </c>
      <c r="Y91">
        <v>0</v>
      </c>
      <c r="Z91">
        <v>4.1100000000000003</v>
      </c>
      <c r="AA91">
        <v>0</v>
      </c>
      <c r="AB91">
        <v>0</v>
      </c>
      <c r="AC91">
        <v>0</v>
      </c>
      <c r="AD91">
        <v>1</v>
      </c>
      <c r="AE91">
        <v>0</v>
      </c>
      <c r="AF91" t="s">
        <v>765</v>
      </c>
      <c r="AG91">
        <v>0.4128</v>
      </c>
      <c r="AH91">
        <v>2</v>
      </c>
      <c r="AI91">
        <v>28927232</v>
      </c>
      <c r="AJ91">
        <v>89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 x14ac:dyDescent="0.2">
      <c r="A92">
        <f>ROW(Source!A40)</f>
        <v>40</v>
      </c>
      <c r="B92">
        <v>28927243</v>
      </c>
      <c r="C92">
        <v>28927227</v>
      </c>
      <c r="D92">
        <v>28337842</v>
      </c>
      <c r="E92">
        <v>1</v>
      </c>
      <c r="F92">
        <v>1</v>
      </c>
      <c r="G92">
        <v>1</v>
      </c>
      <c r="H92">
        <v>2</v>
      </c>
      <c r="I92" t="s">
        <v>384</v>
      </c>
      <c r="J92" t="s">
        <v>385</v>
      </c>
      <c r="K92" t="s">
        <v>386</v>
      </c>
      <c r="L92">
        <v>1368</v>
      </c>
      <c r="N92">
        <v>1011</v>
      </c>
      <c r="O92" t="s">
        <v>366</v>
      </c>
      <c r="P92" t="s">
        <v>366</v>
      </c>
      <c r="Q92">
        <v>1</v>
      </c>
      <c r="X92">
        <v>1.64</v>
      </c>
      <c r="Y92">
        <v>0</v>
      </c>
      <c r="Z92">
        <v>102.48</v>
      </c>
      <c r="AA92">
        <v>11.84</v>
      </c>
      <c r="AB92">
        <v>0</v>
      </c>
      <c r="AC92">
        <v>0</v>
      </c>
      <c r="AD92">
        <v>1</v>
      </c>
      <c r="AE92">
        <v>0</v>
      </c>
      <c r="AF92" t="s">
        <v>765</v>
      </c>
      <c r="AG92">
        <v>0.78720000000000001</v>
      </c>
      <c r="AH92">
        <v>2</v>
      </c>
      <c r="AI92">
        <v>28927233</v>
      </c>
      <c r="AJ92">
        <v>90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 x14ac:dyDescent="0.2">
      <c r="A93">
        <f>ROW(Source!A40)</f>
        <v>40</v>
      </c>
      <c r="B93">
        <v>28927244</v>
      </c>
      <c r="C93">
        <v>28927227</v>
      </c>
      <c r="D93">
        <v>28251135</v>
      </c>
      <c r="E93">
        <v>1</v>
      </c>
      <c r="F93">
        <v>1</v>
      </c>
      <c r="G93">
        <v>1</v>
      </c>
      <c r="H93">
        <v>3</v>
      </c>
      <c r="I93" t="s">
        <v>435</v>
      </c>
      <c r="J93" t="s">
        <v>436</v>
      </c>
      <c r="K93" t="s">
        <v>437</v>
      </c>
      <c r="L93">
        <v>1348</v>
      </c>
      <c r="N93">
        <v>1009</v>
      </c>
      <c r="O93" t="s">
        <v>61</v>
      </c>
      <c r="P93" t="s">
        <v>61</v>
      </c>
      <c r="Q93">
        <v>1000</v>
      </c>
      <c r="X93">
        <v>1.45</v>
      </c>
      <c r="Y93">
        <v>3591.3</v>
      </c>
      <c r="Z93">
        <v>0</v>
      </c>
      <c r="AA93">
        <v>0</v>
      </c>
      <c r="AB93">
        <v>0</v>
      </c>
      <c r="AC93">
        <v>0</v>
      </c>
      <c r="AD93">
        <v>1</v>
      </c>
      <c r="AE93">
        <v>0</v>
      </c>
      <c r="AF93" t="s">
        <v>758</v>
      </c>
      <c r="AG93">
        <v>0</v>
      </c>
      <c r="AH93">
        <v>2</v>
      </c>
      <c r="AI93">
        <v>28927234</v>
      </c>
      <c r="AJ93">
        <v>91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 x14ac:dyDescent="0.2">
      <c r="A94">
        <f>ROW(Source!A40)</f>
        <v>40</v>
      </c>
      <c r="B94">
        <v>28927245</v>
      </c>
      <c r="C94">
        <v>28927227</v>
      </c>
      <c r="D94">
        <v>28251761</v>
      </c>
      <c r="E94">
        <v>1</v>
      </c>
      <c r="F94">
        <v>1</v>
      </c>
      <c r="G94">
        <v>1</v>
      </c>
      <c r="H94">
        <v>3</v>
      </c>
      <c r="I94" t="s">
        <v>438</v>
      </c>
      <c r="J94" t="s">
        <v>439</v>
      </c>
      <c r="K94" t="s">
        <v>440</v>
      </c>
      <c r="L94">
        <v>1348</v>
      </c>
      <c r="N94">
        <v>1009</v>
      </c>
      <c r="O94" t="s">
        <v>61</v>
      </c>
      <c r="P94" t="s">
        <v>61</v>
      </c>
      <c r="Q94">
        <v>1000</v>
      </c>
      <c r="X94">
        <v>0.5</v>
      </c>
      <c r="Y94">
        <v>8497.69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0</v>
      </c>
      <c r="AF94" t="s">
        <v>758</v>
      </c>
      <c r="AG94">
        <v>0</v>
      </c>
      <c r="AH94">
        <v>2</v>
      </c>
      <c r="AI94">
        <v>28927235</v>
      </c>
      <c r="AJ94">
        <v>92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 x14ac:dyDescent="0.2">
      <c r="A95">
        <f>ROW(Source!A40)</f>
        <v>40</v>
      </c>
      <c r="B95">
        <v>28927246</v>
      </c>
      <c r="C95">
        <v>28927227</v>
      </c>
      <c r="D95">
        <v>28277694</v>
      </c>
      <c r="E95">
        <v>1</v>
      </c>
      <c r="F95">
        <v>1</v>
      </c>
      <c r="G95">
        <v>1</v>
      </c>
      <c r="H95">
        <v>3</v>
      </c>
      <c r="I95" t="s">
        <v>410</v>
      </c>
      <c r="J95" t="s">
        <v>411</v>
      </c>
      <c r="K95" t="s">
        <v>412</v>
      </c>
      <c r="L95">
        <v>1327</v>
      </c>
      <c r="N95">
        <v>1005</v>
      </c>
      <c r="O95" t="s">
        <v>225</v>
      </c>
      <c r="P95" t="s">
        <v>225</v>
      </c>
      <c r="Q95">
        <v>1</v>
      </c>
      <c r="X95">
        <v>105</v>
      </c>
      <c r="Y95">
        <v>20.239999999999998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758</v>
      </c>
      <c r="AG95">
        <v>0</v>
      </c>
      <c r="AH95">
        <v>2</v>
      </c>
      <c r="AI95">
        <v>28927236</v>
      </c>
      <c r="AJ95">
        <v>93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 x14ac:dyDescent="0.2">
      <c r="A96">
        <f>ROW(Source!A40)</f>
        <v>40</v>
      </c>
      <c r="B96">
        <v>28927247</v>
      </c>
      <c r="C96">
        <v>28927227</v>
      </c>
      <c r="D96">
        <v>28297263</v>
      </c>
      <c r="E96">
        <v>1</v>
      </c>
      <c r="F96">
        <v>1</v>
      </c>
      <c r="G96">
        <v>1</v>
      </c>
      <c r="H96">
        <v>3</v>
      </c>
      <c r="I96" t="s">
        <v>441</v>
      </c>
      <c r="J96" t="s">
        <v>442</v>
      </c>
      <c r="K96" t="s">
        <v>443</v>
      </c>
      <c r="L96">
        <v>1348</v>
      </c>
      <c r="N96">
        <v>1009</v>
      </c>
      <c r="O96" t="s">
        <v>61</v>
      </c>
      <c r="P96" t="s">
        <v>61</v>
      </c>
      <c r="Q96">
        <v>1000</v>
      </c>
      <c r="X96">
        <v>0.54</v>
      </c>
      <c r="Y96">
        <v>909.21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758</v>
      </c>
      <c r="AG96">
        <v>0</v>
      </c>
      <c r="AH96">
        <v>2</v>
      </c>
      <c r="AI96">
        <v>28927237</v>
      </c>
      <c r="AJ96">
        <v>94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 x14ac:dyDescent="0.2">
      <c r="A97">
        <f>ROW(Source!A41)</f>
        <v>41</v>
      </c>
      <c r="B97">
        <v>28927238</v>
      </c>
      <c r="C97">
        <v>28927227</v>
      </c>
      <c r="D97">
        <v>28424883</v>
      </c>
      <c r="E97">
        <v>1</v>
      </c>
      <c r="F97">
        <v>1</v>
      </c>
      <c r="G97">
        <v>1</v>
      </c>
      <c r="H97">
        <v>1</v>
      </c>
      <c r="I97" t="s">
        <v>433</v>
      </c>
      <c r="J97" t="s">
        <v>719</v>
      </c>
      <c r="K97" t="s">
        <v>434</v>
      </c>
      <c r="L97">
        <v>1191</v>
      </c>
      <c r="N97">
        <v>1013</v>
      </c>
      <c r="O97" t="s">
        <v>360</v>
      </c>
      <c r="P97" t="s">
        <v>360</v>
      </c>
      <c r="Q97">
        <v>1</v>
      </c>
      <c r="X97">
        <v>122.8</v>
      </c>
      <c r="Y97">
        <v>0</v>
      </c>
      <c r="Z97">
        <v>0</v>
      </c>
      <c r="AA97">
        <v>0</v>
      </c>
      <c r="AB97">
        <v>9.24</v>
      </c>
      <c r="AC97">
        <v>0</v>
      </c>
      <c r="AD97">
        <v>1</v>
      </c>
      <c r="AE97">
        <v>1</v>
      </c>
      <c r="AF97" t="s">
        <v>765</v>
      </c>
      <c r="AG97">
        <v>58.944000000000003</v>
      </c>
      <c r="AH97">
        <v>2</v>
      </c>
      <c r="AI97">
        <v>28927228</v>
      </c>
      <c r="AJ97">
        <v>95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 x14ac:dyDescent="0.2">
      <c r="A98">
        <f>ROW(Source!A41)</f>
        <v>41</v>
      </c>
      <c r="B98">
        <v>28927239</v>
      </c>
      <c r="C98">
        <v>28927227</v>
      </c>
      <c r="D98">
        <v>28419515</v>
      </c>
      <c r="E98">
        <v>1</v>
      </c>
      <c r="F98">
        <v>1</v>
      </c>
      <c r="G98">
        <v>1</v>
      </c>
      <c r="H98">
        <v>1</v>
      </c>
      <c r="I98" t="s">
        <v>361</v>
      </c>
      <c r="J98" t="s">
        <v>719</v>
      </c>
      <c r="K98" t="s">
        <v>362</v>
      </c>
      <c r="L98">
        <v>1191</v>
      </c>
      <c r="N98">
        <v>1013</v>
      </c>
      <c r="O98" t="s">
        <v>360</v>
      </c>
      <c r="P98" t="s">
        <v>360</v>
      </c>
      <c r="Q98">
        <v>1</v>
      </c>
      <c r="X98">
        <v>8.5500000000000007</v>
      </c>
      <c r="Y98">
        <v>0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2</v>
      </c>
      <c r="AF98" t="s">
        <v>765</v>
      </c>
      <c r="AG98">
        <v>4.1040000000000001</v>
      </c>
      <c r="AH98">
        <v>2</v>
      </c>
      <c r="AI98">
        <v>28927229</v>
      </c>
      <c r="AJ98">
        <v>96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 x14ac:dyDescent="0.2">
      <c r="A99">
        <f>ROW(Source!A41)</f>
        <v>41</v>
      </c>
      <c r="B99">
        <v>28927240</v>
      </c>
      <c r="C99">
        <v>28927227</v>
      </c>
      <c r="D99">
        <v>28336884</v>
      </c>
      <c r="E99">
        <v>1</v>
      </c>
      <c r="F99">
        <v>1</v>
      </c>
      <c r="G99">
        <v>1</v>
      </c>
      <c r="H99">
        <v>2</v>
      </c>
      <c r="I99" t="s">
        <v>375</v>
      </c>
      <c r="J99" t="s">
        <v>376</v>
      </c>
      <c r="K99" t="s">
        <v>377</v>
      </c>
      <c r="L99">
        <v>1368</v>
      </c>
      <c r="N99">
        <v>1011</v>
      </c>
      <c r="O99" t="s">
        <v>366</v>
      </c>
      <c r="P99" t="s">
        <v>366</v>
      </c>
      <c r="Q99">
        <v>1</v>
      </c>
      <c r="X99">
        <v>2.35</v>
      </c>
      <c r="Y99">
        <v>0</v>
      </c>
      <c r="Z99">
        <v>93.73</v>
      </c>
      <c r="AA99">
        <v>8.82</v>
      </c>
      <c r="AB99">
        <v>0</v>
      </c>
      <c r="AC99">
        <v>0</v>
      </c>
      <c r="AD99">
        <v>1</v>
      </c>
      <c r="AE99">
        <v>0</v>
      </c>
      <c r="AF99" t="s">
        <v>765</v>
      </c>
      <c r="AG99">
        <v>1.1280000000000001</v>
      </c>
      <c r="AH99">
        <v>2</v>
      </c>
      <c r="AI99">
        <v>28927230</v>
      </c>
      <c r="AJ99">
        <v>97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 x14ac:dyDescent="0.2">
      <c r="A100">
        <f>ROW(Source!A41)</f>
        <v>41</v>
      </c>
      <c r="B100">
        <v>28927241</v>
      </c>
      <c r="C100">
        <v>28927227</v>
      </c>
      <c r="D100">
        <v>28336931</v>
      </c>
      <c r="E100">
        <v>1</v>
      </c>
      <c r="F100">
        <v>1</v>
      </c>
      <c r="G100">
        <v>1</v>
      </c>
      <c r="H100">
        <v>2</v>
      </c>
      <c r="I100" t="s">
        <v>378</v>
      </c>
      <c r="J100" t="s">
        <v>379</v>
      </c>
      <c r="K100" t="s">
        <v>380</v>
      </c>
      <c r="L100">
        <v>1368</v>
      </c>
      <c r="N100">
        <v>1011</v>
      </c>
      <c r="O100" t="s">
        <v>366</v>
      </c>
      <c r="P100" t="s">
        <v>366</v>
      </c>
      <c r="Q100">
        <v>1</v>
      </c>
      <c r="X100">
        <v>4.5599999999999996</v>
      </c>
      <c r="Y100">
        <v>0</v>
      </c>
      <c r="Z100">
        <v>91.79</v>
      </c>
      <c r="AA100">
        <v>11.84</v>
      </c>
      <c r="AB100">
        <v>0</v>
      </c>
      <c r="AC100">
        <v>0</v>
      </c>
      <c r="AD100">
        <v>1</v>
      </c>
      <c r="AE100">
        <v>0</v>
      </c>
      <c r="AF100" t="s">
        <v>765</v>
      </c>
      <c r="AG100">
        <v>2.1887999999999996</v>
      </c>
      <c r="AH100">
        <v>2</v>
      </c>
      <c r="AI100">
        <v>28927231</v>
      </c>
      <c r="AJ100">
        <v>98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 x14ac:dyDescent="0.2">
      <c r="A101">
        <f>ROW(Source!A41)</f>
        <v>41</v>
      </c>
      <c r="B101">
        <v>28927242</v>
      </c>
      <c r="C101">
        <v>28927227</v>
      </c>
      <c r="D101">
        <v>28337084</v>
      </c>
      <c r="E101">
        <v>1</v>
      </c>
      <c r="F101">
        <v>1</v>
      </c>
      <c r="G101">
        <v>1</v>
      </c>
      <c r="H101">
        <v>2</v>
      </c>
      <c r="I101" t="s">
        <v>381</v>
      </c>
      <c r="J101" t="s">
        <v>382</v>
      </c>
      <c r="K101" t="s">
        <v>383</v>
      </c>
      <c r="L101">
        <v>1368</v>
      </c>
      <c r="N101">
        <v>1011</v>
      </c>
      <c r="O101" t="s">
        <v>366</v>
      </c>
      <c r="P101" t="s">
        <v>366</v>
      </c>
      <c r="Q101">
        <v>1</v>
      </c>
      <c r="X101">
        <v>0.86</v>
      </c>
      <c r="Y101">
        <v>0</v>
      </c>
      <c r="Z101">
        <v>4.1100000000000003</v>
      </c>
      <c r="AA101">
        <v>0</v>
      </c>
      <c r="AB101">
        <v>0</v>
      </c>
      <c r="AC101">
        <v>0</v>
      </c>
      <c r="AD101">
        <v>1</v>
      </c>
      <c r="AE101">
        <v>0</v>
      </c>
      <c r="AF101" t="s">
        <v>765</v>
      </c>
      <c r="AG101">
        <v>0.4128</v>
      </c>
      <c r="AH101">
        <v>2</v>
      </c>
      <c r="AI101">
        <v>28927232</v>
      </c>
      <c r="AJ101">
        <v>99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 x14ac:dyDescent="0.2">
      <c r="A102">
        <f>ROW(Source!A41)</f>
        <v>41</v>
      </c>
      <c r="B102">
        <v>28927243</v>
      </c>
      <c r="C102">
        <v>28927227</v>
      </c>
      <c r="D102">
        <v>28337842</v>
      </c>
      <c r="E102">
        <v>1</v>
      </c>
      <c r="F102">
        <v>1</v>
      </c>
      <c r="G102">
        <v>1</v>
      </c>
      <c r="H102">
        <v>2</v>
      </c>
      <c r="I102" t="s">
        <v>384</v>
      </c>
      <c r="J102" t="s">
        <v>385</v>
      </c>
      <c r="K102" t="s">
        <v>386</v>
      </c>
      <c r="L102">
        <v>1368</v>
      </c>
      <c r="N102">
        <v>1011</v>
      </c>
      <c r="O102" t="s">
        <v>366</v>
      </c>
      <c r="P102" t="s">
        <v>366</v>
      </c>
      <c r="Q102">
        <v>1</v>
      </c>
      <c r="X102">
        <v>1.64</v>
      </c>
      <c r="Y102">
        <v>0</v>
      </c>
      <c r="Z102">
        <v>102.48</v>
      </c>
      <c r="AA102">
        <v>11.84</v>
      </c>
      <c r="AB102">
        <v>0</v>
      </c>
      <c r="AC102">
        <v>0</v>
      </c>
      <c r="AD102">
        <v>1</v>
      </c>
      <c r="AE102">
        <v>0</v>
      </c>
      <c r="AF102" t="s">
        <v>765</v>
      </c>
      <c r="AG102">
        <v>0.78720000000000001</v>
      </c>
      <c r="AH102">
        <v>2</v>
      </c>
      <c r="AI102">
        <v>28927233</v>
      </c>
      <c r="AJ102">
        <v>100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 x14ac:dyDescent="0.2">
      <c r="A103">
        <f>ROW(Source!A41)</f>
        <v>41</v>
      </c>
      <c r="B103">
        <v>28927244</v>
      </c>
      <c r="C103">
        <v>28927227</v>
      </c>
      <c r="D103">
        <v>28251135</v>
      </c>
      <c r="E103">
        <v>1</v>
      </c>
      <c r="F103">
        <v>1</v>
      </c>
      <c r="G103">
        <v>1</v>
      </c>
      <c r="H103">
        <v>3</v>
      </c>
      <c r="I103" t="s">
        <v>435</v>
      </c>
      <c r="J103" t="s">
        <v>436</v>
      </c>
      <c r="K103" t="s">
        <v>437</v>
      </c>
      <c r="L103">
        <v>1348</v>
      </c>
      <c r="N103">
        <v>1009</v>
      </c>
      <c r="O103" t="s">
        <v>61</v>
      </c>
      <c r="P103" t="s">
        <v>61</v>
      </c>
      <c r="Q103">
        <v>1000</v>
      </c>
      <c r="X103">
        <v>1.45</v>
      </c>
      <c r="Y103">
        <v>3591.3</v>
      </c>
      <c r="Z103">
        <v>0</v>
      </c>
      <c r="AA103">
        <v>0</v>
      </c>
      <c r="AB103">
        <v>0</v>
      </c>
      <c r="AC103">
        <v>0</v>
      </c>
      <c r="AD103">
        <v>1</v>
      </c>
      <c r="AE103">
        <v>0</v>
      </c>
      <c r="AF103" t="s">
        <v>758</v>
      </c>
      <c r="AG103">
        <v>0</v>
      </c>
      <c r="AH103">
        <v>2</v>
      </c>
      <c r="AI103">
        <v>28927234</v>
      </c>
      <c r="AJ103">
        <v>101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 x14ac:dyDescent="0.2">
      <c r="A104">
        <f>ROW(Source!A41)</f>
        <v>41</v>
      </c>
      <c r="B104">
        <v>28927245</v>
      </c>
      <c r="C104">
        <v>28927227</v>
      </c>
      <c r="D104">
        <v>28251761</v>
      </c>
      <c r="E104">
        <v>1</v>
      </c>
      <c r="F104">
        <v>1</v>
      </c>
      <c r="G104">
        <v>1</v>
      </c>
      <c r="H104">
        <v>3</v>
      </c>
      <c r="I104" t="s">
        <v>438</v>
      </c>
      <c r="J104" t="s">
        <v>439</v>
      </c>
      <c r="K104" t="s">
        <v>440</v>
      </c>
      <c r="L104">
        <v>1348</v>
      </c>
      <c r="N104">
        <v>1009</v>
      </c>
      <c r="O104" t="s">
        <v>61</v>
      </c>
      <c r="P104" t="s">
        <v>61</v>
      </c>
      <c r="Q104">
        <v>1000</v>
      </c>
      <c r="X104">
        <v>0.5</v>
      </c>
      <c r="Y104">
        <v>8497.69</v>
      </c>
      <c r="Z104">
        <v>0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758</v>
      </c>
      <c r="AG104">
        <v>0</v>
      </c>
      <c r="AH104">
        <v>2</v>
      </c>
      <c r="AI104">
        <v>28927235</v>
      </c>
      <c r="AJ104">
        <v>102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 x14ac:dyDescent="0.2">
      <c r="A105">
        <f>ROW(Source!A41)</f>
        <v>41</v>
      </c>
      <c r="B105">
        <v>28927246</v>
      </c>
      <c r="C105">
        <v>28927227</v>
      </c>
      <c r="D105">
        <v>28277694</v>
      </c>
      <c r="E105">
        <v>1</v>
      </c>
      <c r="F105">
        <v>1</v>
      </c>
      <c r="G105">
        <v>1</v>
      </c>
      <c r="H105">
        <v>3</v>
      </c>
      <c r="I105" t="s">
        <v>410</v>
      </c>
      <c r="J105" t="s">
        <v>411</v>
      </c>
      <c r="K105" t="s">
        <v>412</v>
      </c>
      <c r="L105">
        <v>1327</v>
      </c>
      <c r="N105">
        <v>1005</v>
      </c>
      <c r="O105" t="s">
        <v>225</v>
      </c>
      <c r="P105" t="s">
        <v>225</v>
      </c>
      <c r="Q105">
        <v>1</v>
      </c>
      <c r="X105">
        <v>105</v>
      </c>
      <c r="Y105">
        <v>20.239999999999998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758</v>
      </c>
      <c r="AG105">
        <v>0</v>
      </c>
      <c r="AH105">
        <v>2</v>
      </c>
      <c r="AI105">
        <v>28927236</v>
      </c>
      <c r="AJ105">
        <v>103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 x14ac:dyDescent="0.2">
      <c r="A106">
        <f>ROW(Source!A41)</f>
        <v>41</v>
      </c>
      <c r="B106">
        <v>28927247</v>
      </c>
      <c r="C106">
        <v>28927227</v>
      </c>
      <c r="D106">
        <v>28297263</v>
      </c>
      <c r="E106">
        <v>1</v>
      </c>
      <c r="F106">
        <v>1</v>
      </c>
      <c r="G106">
        <v>1</v>
      </c>
      <c r="H106">
        <v>3</v>
      </c>
      <c r="I106" t="s">
        <v>441</v>
      </c>
      <c r="J106" t="s">
        <v>442</v>
      </c>
      <c r="K106" t="s">
        <v>443</v>
      </c>
      <c r="L106">
        <v>1348</v>
      </c>
      <c r="N106">
        <v>1009</v>
      </c>
      <c r="O106" t="s">
        <v>61</v>
      </c>
      <c r="P106" t="s">
        <v>61</v>
      </c>
      <c r="Q106">
        <v>1000</v>
      </c>
      <c r="X106">
        <v>0.54</v>
      </c>
      <c r="Y106">
        <v>909.21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758</v>
      </c>
      <c r="AG106">
        <v>0</v>
      </c>
      <c r="AH106">
        <v>2</v>
      </c>
      <c r="AI106">
        <v>28927237</v>
      </c>
      <c r="AJ106">
        <v>104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 x14ac:dyDescent="0.2">
      <c r="A107">
        <f>ROW(Source!A42)</f>
        <v>42</v>
      </c>
      <c r="B107">
        <v>28927250</v>
      </c>
      <c r="C107">
        <v>28927249</v>
      </c>
      <c r="D107">
        <v>28424607</v>
      </c>
      <c r="E107">
        <v>1</v>
      </c>
      <c r="F107">
        <v>1</v>
      </c>
      <c r="G107">
        <v>1</v>
      </c>
      <c r="H107">
        <v>1</v>
      </c>
      <c r="I107" t="s">
        <v>444</v>
      </c>
      <c r="J107" t="s">
        <v>719</v>
      </c>
      <c r="K107" t="s">
        <v>445</v>
      </c>
      <c r="L107">
        <v>1191</v>
      </c>
      <c r="N107">
        <v>1013</v>
      </c>
      <c r="O107" t="s">
        <v>360</v>
      </c>
      <c r="P107" t="s">
        <v>360</v>
      </c>
      <c r="Q107">
        <v>1</v>
      </c>
      <c r="X107">
        <v>16.940000000000001</v>
      </c>
      <c r="Y107">
        <v>0</v>
      </c>
      <c r="Z107">
        <v>0</v>
      </c>
      <c r="AA107">
        <v>0</v>
      </c>
      <c r="AB107">
        <v>7.49</v>
      </c>
      <c r="AC107">
        <v>0</v>
      </c>
      <c r="AD107">
        <v>1</v>
      </c>
      <c r="AE107">
        <v>1</v>
      </c>
      <c r="AF107" t="s">
        <v>765</v>
      </c>
      <c r="AG107">
        <v>8.1311999999999998</v>
      </c>
      <c r="AH107">
        <v>2</v>
      </c>
      <c r="AI107">
        <v>28927250</v>
      </c>
      <c r="AJ107">
        <v>105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 x14ac:dyDescent="0.2">
      <c r="A108">
        <f>ROW(Source!A42)</f>
        <v>42</v>
      </c>
      <c r="B108">
        <v>28927251</v>
      </c>
      <c r="C108">
        <v>28927249</v>
      </c>
      <c r="D108">
        <v>28419515</v>
      </c>
      <c r="E108">
        <v>1</v>
      </c>
      <c r="F108">
        <v>1</v>
      </c>
      <c r="G108">
        <v>1</v>
      </c>
      <c r="H108">
        <v>1</v>
      </c>
      <c r="I108" t="s">
        <v>361</v>
      </c>
      <c r="J108" t="s">
        <v>719</v>
      </c>
      <c r="K108" t="s">
        <v>362</v>
      </c>
      <c r="L108">
        <v>1191</v>
      </c>
      <c r="N108">
        <v>1013</v>
      </c>
      <c r="O108" t="s">
        <v>360</v>
      </c>
      <c r="P108" t="s">
        <v>360</v>
      </c>
      <c r="Q108">
        <v>1</v>
      </c>
      <c r="X108">
        <v>0.15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2</v>
      </c>
      <c r="AF108" t="s">
        <v>765</v>
      </c>
      <c r="AG108">
        <v>7.1999999999999995E-2</v>
      </c>
      <c r="AH108">
        <v>2</v>
      </c>
      <c r="AI108">
        <v>28927251</v>
      </c>
      <c r="AJ108">
        <v>106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 x14ac:dyDescent="0.2">
      <c r="A109">
        <f>ROW(Source!A42)</f>
        <v>42</v>
      </c>
      <c r="B109">
        <v>28927252</v>
      </c>
      <c r="C109">
        <v>28927249</v>
      </c>
      <c r="D109">
        <v>28336884</v>
      </c>
      <c r="E109">
        <v>1</v>
      </c>
      <c r="F109">
        <v>1</v>
      </c>
      <c r="G109">
        <v>1</v>
      </c>
      <c r="H109">
        <v>2</v>
      </c>
      <c r="I109" t="s">
        <v>375</v>
      </c>
      <c r="J109" t="s">
        <v>376</v>
      </c>
      <c r="K109" t="s">
        <v>377</v>
      </c>
      <c r="L109">
        <v>1368</v>
      </c>
      <c r="N109">
        <v>1011</v>
      </c>
      <c r="O109" t="s">
        <v>366</v>
      </c>
      <c r="P109" t="s">
        <v>366</v>
      </c>
      <c r="Q109">
        <v>1</v>
      </c>
      <c r="X109">
        <v>0.04</v>
      </c>
      <c r="Y109">
        <v>0</v>
      </c>
      <c r="Z109">
        <v>93.73</v>
      </c>
      <c r="AA109">
        <v>8.82</v>
      </c>
      <c r="AB109">
        <v>0</v>
      </c>
      <c r="AC109">
        <v>0</v>
      </c>
      <c r="AD109">
        <v>1</v>
      </c>
      <c r="AE109">
        <v>0</v>
      </c>
      <c r="AF109" t="s">
        <v>765</v>
      </c>
      <c r="AG109">
        <v>1.9199999999999998E-2</v>
      </c>
      <c r="AH109">
        <v>2</v>
      </c>
      <c r="AI109">
        <v>28927252</v>
      </c>
      <c r="AJ109">
        <v>107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 x14ac:dyDescent="0.2">
      <c r="A110">
        <f>ROW(Source!A42)</f>
        <v>42</v>
      </c>
      <c r="B110">
        <v>28927253</v>
      </c>
      <c r="C110">
        <v>28927249</v>
      </c>
      <c r="D110">
        <v>28337842</v>
      </c>
      <c r="E110">
        <v>1</v>
      </c>
      <c r="F110">
        <v>1</v>
      </c>
      <c r="G110">
        <v>1</v>
      </c>
      <c r="H110">
        <v>2</v>
      </c>
      <c r="I110" t="s">
        <v>384</v>
      </c>
      <c r="J110" t="s">
        <v>385</v>
      </c>
      <c r="K110" t="s">
        <v>386</v>
      </c>
      <c r="L110">
        <v>1368</v>
      </c>
      <c r="N110">
        <v>1011</v>
      </c>
      <c r="O110" t="s">
        <v>366</v>
      </c>
      <c r="P110" t="s">
        <v>366</v>
      </c>
      <c r="Q110">
        <v>1</v>
      </c>
      <c r="X110">
        <v>0.11</v>
      </c>
      <c r="Y110">
        <v>0</v>
      </c>
      <c r="Z110">
        <v>102.48</v>
      </c>
      <c r="AA110">
        <v>11.84</v>
      </c>
      <c r="AB110">
        <v>0</v>
      </c>
      <c r="AC110">
        <v>0</v>
      </c>
      <c r="AD110">
        <v>1</v>
      </c>
      <c r="AE110">
        <v>0</v>
      </c>
      <c r="AF110" t="s">
        <v>765</v>
      </c>
      <c r="AG110">
        <v>5.2800000000000007E-2</v>
      </c>
      <c r="AH110">
        <v>2</v>
      </c>
      <c r="AI110">
        <v>28927253</v>
      </c>
      <c r="AJ110">
        <v>108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 x14ac:dyDescent="0.2">
      <c r="A111">
        <f>ROW(Source!A42)</f>
        <v>42</v>
      </c>
      <c r="B111">
        <v>28927254</v>
      </c>
      <c r="C111">
        <v>28927249</v>
      </c>
      <c r="D111">
        <v>28286388</v>
      </c>
      <c r="E111">
        <v>1</v>
      </c>
      <c r="F111">
        <v>1</v>
      </c>
      <c r="G111">
        <v>1</v>
      </c>
      <c r="H111">
        <v>3</v>
      </c>
      <c r="I111" t="s">
        <v>446</v>
      </c>
      <c r="J111" t="s">
        <v>447</v>
      </c>
      <c r="K111" t="s">
        <v>448</v>
      </c>
      <c r="L111">
        <v>1327</v>
      </c>
      <c r="N111">
        <v>1005</v>
      </c>
      <c r="O111" t="s">
        <v>225</v>
      </c>
      <c r="P111" t="s">
        <v>225</v>
      </c>
      <c r="Q111">
        <v>1</v>
      </c>
      <c r="X111">
        <v>115</v>
      </c>
      <c r="Y111">
        <v>3.17</v>
      </c>
      <c r="Z111">
        <v>0</v>
      </c>
      <c r="AA111">
        <v>0</v>
      </c>
      <c r="AB111">
        <v>0</v>
      </c>
      <c r="AC111">
        <v>0</v>
      </c>
      <c r="AD111">
        <v>1</v>
      </c>
      <c r="AE111">
        <v>0</v>
      </c>
      <c r="AF111" t="s">
        <v>758</v>
      </c>
      <c r="AG111">
        <v>0</v>
      </c>
      <c r="AH111">
        <v>2</v>
      </c>
      <c r="AI111">
        <v>28927254</v>
      </c>
      <c r="AJ111">
        <v>109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 x14ac:dyDescent="0.2">
      <c r="A112">
        <f>ROW(Source!A43)</f>
        <v>43</v>
      </c>
      <c r="B112">
        <v>28927250</v>
      </c>
      <c r="C112">
        <v>28927249</v>
      </c>
      <c r="D112">
        <v>28424607</v>
      </c>
      <c r="E112">
        <v>1</v>
      </c>
      <c r="F112">
        <v>1</v>
      </c>
      <c r="G112">
        <v>1</v>
      </c>
      <c r="H112">
        <v>1</v>
      </c>
      <c r="I112" t="s">
        <v>444</v>
      </c>
      <c r="J112" t="s">
        <v>719</v>
      </c>
      <c r="K112" t="s">
        <v>445</v>
      </c>
      <c r="L112">
        <v>1191</v>
      </c>
      <c r="N112">
        <v>1013</v>
      </c>
      <c r="O112" t="s">
        <v>360</v>
      </c>
      <c r="P112" t="s">
        <v>360</v>
      </c>
      <c r="Q112">
        <v>1</v>
      </c>
      <c r="X112">
        <v>16.940000000000001</v>
      </c>
      <c r="Y112">
        <v>0</v>
      </c>
      <c r="Z112">
        <v>0</v>
      </c>
      <c r="AA112">
        <v>0</v>
      </c>
      <c r="AB112">
        <v>7.49</v>
      </c>
      <c r="AC112">
        <v>0</v>
      </c>
      <c r="AD112">
        <v>1</v>
      </c>
      <c r="AE112">
        <v>1</v>
      </c>
      <c r="AF112" t="s">
        <v>765</v>
      </c>
      <c r="AG112">
        <v>8.1311999999999998</v>
      </c>
      <c r="AH112">
        <v>2</v>
      </c>
      <c r="AI112">
        <v>28927250</v>
      </c>
      <c r="AJ112">
        <v>110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 x14ac:dyDescent="0.2">
      <c r="A113">
        <f>ROW(Source!A43)</f>
        <v>43</v>
      </c>
      <c r="B113">
        <v>28927251</v>
      </c>
      <c r="C113">
        <v>28927249</v>
      </c>
      <c r="D113">
        <v>28419515</v>
      </c>
      <c r="E113">
        <v>1</v>
      </c>
      <c r="F113">
        <v>1</v>
      </c>
      <c r="G113">
        <v>1</v>
      </c>
      <c r="H113">
        <v>1</v>
      </c>
      <c r="I113" t="s">
        <v>361</v>
      </c>
      <c r="J113" t="s">
        <v>719</v>
      </c>
      <c r="K113" t="s">
        <v>362</v>
      </c>
      <c r="L113">
        <v>1191</v>
      </c>
      <c r="N113">
        <v>1013</v>
      </c>
      <c r="O113" t="s">
        <v>360</v>
      </c>
      <c r="P113" t="s">
        <v>360</v>
      </c>
      <c r="Q113">
        <v>1</v>
      </c>
      <c r="X113">
        <v>0.15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2</v>
      </c>
      <c r="AF113" t="s">
        <v>765</v>
      </c>
      <c r="AG113">
        <v>7.1999999999999995E-2</v>
      </c>
      <c r="AH113">
        <v>2</v>
      </c>
      <c r="AI113">
        <v>28927251</v>
      </c>
      <c r="AJ113">
        <v>111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 x14ac:dyDescent="0.2">
      <c r="A114">
        <f>ROW(Source!A43)</f>
        <v>43</v>
      </c>
      <c r="B114">
        <v>28927252</v>
      </c>
      <c r="C114">
        <v>28927249</v>
      </c>
      <c r="D114">
        <v>28336884</v>
      </c>
      <c r="E114">
        <v>1</v>
      </c>
      <c r="F114">
        <v>1</v>
      </c>
      <c r="G114">
        <v>1</v>
      </c>
      <c r="H114">
        <v>2</v>
      </c>
      <c r="I114" t="s">
        <v>375</v>
      </c>
      <c r="J114" t="s">
        <v>376</v>
      </c>
      <c r="K114" t="s">
        <v>377</v>
      </c>
      <c r="L114">
        <v>1368</v>
      </c>
      <c r="N114">
        <v>1011</v>
      </c>
      <c r="O114" t="s">
        <v>366</v>
      </c>
      <c r="P114" t="s">
        <v>366</v>
      </c>
      <c r="Q114">
        <v>1</v>
      </c>
      <c r="X114">
        <v>0.04</v>
      </c>
      <c r="Y114">
        <v>0</v>
      </c>
      <c r="Z114">
        <v>93.73</v>
      </c>
      <c r="AA114">
        <v>8.82</v>
      </c>
      <c r="AB114">
        <v>0</v>
      </c>
      <c r="AC114">
        <v>0</v>
      </c>
      <c r="AD114">
        <v>1</v>
      </c>
      <c r="AE114">
        <v>0</v>
      </c>
      <c r="AF114" t="s">
        <v>765</v>
      </c>
      <c r="AG114">
        <v>1.9199999999999998E-2</v>
      </c>
      <c r="AH114">
        <v>2</v>
      </c>
      <c r="AI114">
        <v>28927252</v>
      </c>
      <c r="AJ114">
        <v>112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 x14ac:dyDescent="0.2">
      <c r="A115">
        <f>ROW(Source!A43)</f>
        <v>43</v>
      </c>
      <c r="B115">
        <v>28927253</v>
      </c>
      <c r="C115">
        <v>28927249</v>
      </c>
      <c r="D115">
        <v>28337842</v>
      </c>
      <c r="E115">
        <v>1</v>
      </c>
      <c r="F115">
        <v>1</v>
      </c>
      <c r="G115">
        <v>1</v>
      </c>
      <c r="H115">
        <v>2</v>
      </c>
      <c r="I115" t="s">
        <v>384</v>
      </c>
      <c r="J115" t="s">
        <v>385</v>
      </c>
      <c r="K115" t="s">
        <v>386</v>
      </c>
      <c r="L115">
        <v>1368</v>
      </c>
      <c r="N115">
        <v>1011</v>
      </c>
      <c r="O115" t="s">
        <v>366</v>
      </c>
      <c r="P115" t="s">
        <v>366</v>
      </c>
      <c r="Q115">
        <v>1</v>
      </c>
      <c r="X115">
        <v>0.11</v>
      </c>
      <c r="Y115">
        <v>0</v>
      </c>
      <c r="Z115">
        <v>102.48</v>
      </c>
      <c r="AA115">
        <v>11.84</v>
      </c>
      <c r="AB115">
        <v>0</v>
      </c>
      <c r="AC115">
        <v>0</v>
      </c>
      <c r="AD115">
        <v>1</v>
      </c>
      <c r="AE115">
        <v>0</v>
      </c>
      <c r="AF115" t="s">
        <v>765</v>
      </c>
      <c r="AG115">
        <v>5.2800000000000007E-2</v>
      </c>
      <c r="AH115">
        <v>2</v>
      </c>
      <c r="AI115">
        <v>28927253</v>
      </c>
      <c r="AJ115">
        <v>113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 x14ac:dyDescent="0.2">
      <c r="A116">
        <f>ROW(Source!A43)</f>
        <v>43</v>
      </c>
      <c r="B116">
        <v>28927254</v>
      </c>
      <c r="C116">
        <v>28927249</v>
      </c>
      <c r="D116">
        <v>28286388</v>
      </c>
      <c r="E116">
        <v>1</v>
      </c>
      <c r="F116">
        <v>1</v>
      </c>
      <c r="G116">
        <v>1</v>
      </c>
      <c r="H116">
        <v>3</v>
      </c>
      <c r="I116" t="s">
        <v>446</v>
      </c>
      <c r="J116" t="s">
        <v>447</v>
      </c>
      <c r="K116" t="s">
        <v>448</v>
      </c>
      <c r="L116">
        <v>1327</v>
      </c>
      <c r="N116">
        <v>1005</v>
      </c>
      <c r="O116" t="s">
        <v>225</v>
      </c>
      <c r="P116" t="s">
        <v>225</v>
      </c>
      <c r="Q116">
        <v>1</v>
      </c>
      <c r="X116">
        <v>115</v>
      </c>
      <c r="Y116">
        <v>3.17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758</v>
      </c>
      <c r="AG116">
        <v>0</v>
      </c>
      <c r="AH116">
        <v>2</v>
      </c>
      <c r="AI116">
        <v>28927254</v>
      </c>
      <c r="AJ116">
        <v>114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 x14ac:dyDescent="0.2">
      <c r="A117">
        <f>ROW(Source!A44)</f>
        <v>44</v>
      </c>
      <c r="B117">
        <v>28927258</v>
      </c>
      <c r="C117">
        <v>28927256</v>
      </c>
      <c r="D117">
        <v>28468553</v>
      </c>
      <c r="E117">
        <v>1</v>
      </c>
      <c r="F117">
        <v>1</v>
      </c>
      <c r="G117">
        <v>1</v>
      </c>
      <c r="H117">
        <v>1</v>
      </c>
      <c r="I117" t="s">
        <v>449</v>
      </c>
      <c r="J117" t="s">
        <v>719</v>
      </c>
      <c r="K117" t="s">
        <v>450</v>
      </c>
      <c r="L117">
        <v>1191</v>
      </c>
      <c r="N117">
        <v>1013</v>
      </c>
      <c r="O117" t="s">
        <v>360</v>
      </c>
      <c r="P117" t="s">
        <v>360</v>
      </c>
      <c r="Q117">
        <v>1</v>
      </c>
      <c r="X117">
        <v>51.58</v>
      </c>
      <c r="Y117">
        <v>0</v>
      </c>
      <c r="Z117">
        <v>0</v>
      </c>
      <c r="AA117">
        <v>0</v>
      </c>
      <c r="AB117">
        <v>9.9</v>
      </c>
      <c r="AC117">
        <v>0</v>
      </c>
      <c r="AD117">
        <v>1</v>
      </c>
      <c r="AE117">
        <v>1</v>
      </c>
      <c r="AF117" t="s">
        <v>765</v>
      </c>
      <c r="AG117">
        <v>24.758400000000002</v>
      </c>
      <c r="AH117">
        <v>2</v>
      </c>
      <c r="AI117">
        <v>28927258</v>
      </c>
      <c r="AJ117">
        <v>115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 x14ac:dyDescent="0.2">
      <c r="A118">
        <f>ROW(Source!A44)</f>
        <v>44</v>
      </c>
      <c r="B118">
        <v>28927259</v>
      </c>
      <c r="C118">
        <v>28927256</v>
      </c>
      <c r="D118">
        <v>28419515</v>
      </c>
      <c r="E118">
        <v>1</v>
      </c>
      <c r="F118">
        <v>1</v>
      </c>
      <c r="G118">
        <v>1</v>
      </c>
      <c r="H118">
        <v>1</v>
      </c>
      <c r="I118" t="s">
        <v>361</v>
      </c>
      <c r="J118" t="s">
        <v>719</v>
      </c>
      <c r="K118" t="s">
        <v>362</v>
      </c>
      <c r="L118">
        <v>1191</v>
      </c>
      <c r="N118">
        <v>1013</v>
      </c>
      <c r="O118" t="s">
        <v>360</v>
      </c>
      <c r="P118" t="s">
        <v>360</v>
      </c>
      <c r="Q118">
        <v>1</v>
      </c>
      <c r="X118">
        <v>13.96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765</v>
      </c>
      <c r="AG118">
        <v>6.7008000000000001</v>
      </c>
      <c r="AH118">
        <v>2</v>
      </c>
      <c r="AI118">
        <v>28927259</v>
      </c>
      <c r="AJ118">
        <v>116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 x14ac:dyDescent="0.2">
      <c r="A119">
        <f>ROW(Source!A44)</f>
        <v>44</v>
      </c>
      <c r="B119">
        <v>28927260</v>
      </c>
      <c r="C119">
        <v>28927256</v>
      </c>
      <c r="D119">
        <v>28336661</v>
      </c>
      <c r="E119">
        <v>1</v>
      </c>
      <c r="F119">
        <v>1</v>
      </c>
      <c r="G119">
        <v>1</v>
      </c>
      <c r="H119">
        <v>2</v>
      </c>
      <c r="I119" t="s">
        <v>451</v>
      </c>
      <c r="J119" t="s">
        <v>452</v>
      </c>
      <c r="K119" t="s">
        <v>453</v>
      </c>
      <c r="L119">
        <v>1368</v>
      </c>
      <c r="N119">
        <v>1011</v>
      </c>
      <c r="O119" t="s">
        <v>366</v>
      </c>
      <c r="P119" t="s">
        <v>366</v>
      </c>
      <c r="Q119">
        <v>1</v>
      </c>
      <c r="X119">
        <v>1.46</v>
      </c>
      <c r="Y119">
        <v>0</v>
      </c>
      <c r="Z119">
        <v>4.1500000000000004</v>
      </c>
      <c r="AA119">
        <v>0</v>
      </c>
      <c r="AB119">
        <v>0</v>
      </c>
      <c r="AC119">
        <v>0</v>
      </c>
      <c r="AD119">
        <v>1</v>
      </c>
      <c r="AE119">
        <v>0</v>
      </c>
      <c r="AF119" t="s">
        <v>765</v>
      </c>
      <c r="AG119">
        <v>0.70079999999999998</v>
      </c>
      <c r="AH119">
        <v>2</v>
      </c>
      <c r="AI119">
        <v>28927260</v>
      </c>
      <c r="AJ119">
        <v>117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 x14ac:dyDescent="0.2">
      <c r="A120">
        <f>ROW(Source!A44)</f>
        <v>44</v>
      </c>
      <c r="B120">
        <v>28927261</v>
      </c>
      <c r="C120">
        <v>28927256</v>
      </c>
      <c r="D120">
        <v>28336884</v>
      </c>
      <c r="E120">
        <v>1</v>
      </c>
      <c r="F120">
        <v>1</v>
      </c>
      <c r="G120">
        <v>1</v>
      </c>
      <c r="H120">
        <v>2</v>
      </c>
      <c r="I120" t="s">
        <v>375</v>
      </c>
      <c r="J120" t="s">
        <v>376</v>
      </c>
      <c r="K120" t="s">
        <v>377</v>
      </c>
      <c r="L120">
        <v>1368</v>
      </c>
      <c r="N120">
        <v>1011</v>
      </c>
      <c r="O120" t="s">
        <v>366</v>
      </c>
      <c r="P120" t="s">
        <v>366</v>
      </c>
      <c r="Q120">
        <v>1</v>
      </c>
      <c r="X120">
        <v>0.56000000000000005</v>
      </c>
      <c r="Y120">
        <v>0</v>
      </c>
      <c r="Z120">
        <v>93.73</v>
      </c>
      <c r="AA120">
        <v>8.82</v>
      </c>
      <c r="AB120">
        <v>0</v>
      </c>
      <c r="AC120">
        <v>0</v>
      </c>
      <c r="AD120">
        <v>1</v>
      </c>
      <c r="AE120">
        <v>0</v>
      </c>
      <c r="AF120" t="s">
        <v>765</v>
      </c>
      <c r="AG120">
        <v>0.26880000000000004</v>
      </c>
      <c r="AH120">
        <v>2</v>
      </c>
      <c r="AI120">
        <v>28927261</v>
      </c>
      <c r="AJ120">
        <v>118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 x14ac:dyDescent="0.2">
      <c r="A121">
        <f>ROW(Source!A44)</f>
        <v>44</v>
      </c>
      <c r="B121">
        <v>28927262</v>
      </c>
      <c r="C121">
        <v>28927256</v>
      </c>
      <c r="D121">
        <v>28337084</v>
      </c>
      <c r="E121">
        <v>1</v>
      </c>
      <c r="F121">
        <v>1</v>
      </c>
      <c r="G121">
        <v>1</v>
      </c>
      <c r="H121">
        <v>2</v>
      </c>
      <c r="I121" t="s">
        <v>381</v>
      </c>
      <c r="J121" t="s">
        <v>382</v>
      </c>
      <c r="K121" t="s">
        <v>383</v>
      </c>
      <c r="L121">
        <v>1368</v>
      </c>
      <c r="N121">
        <v>1011</v>
      </c>
      <c r="O121" t="s">
        <v>366</v>
      </c>
      <c r="P121" t="s">
        <v>366</v>
      </c>
      <c r="Q121">
        <v>1</v>
      </c>
      <c r="X121">
        <v>2.8</v>
      </c>
      <c r="Y121">
        <v>0</v>
      </c>
      <c r="Z121">
        <v>4.1100000000000003</v>
      </c>
      <c r="AA121">
        <v>0</v>
      </c>
      <c r="AB121">
        <v>0</v>
      </c>
      <c r="AC121">
        <v>0</v>
      </c>
      <c r="AD121">
        <v>1</v>
      </c>
      <c r="AE121">
        <v>0</v>
      </c>
      <c r="AF121" t="s">
        <v>765</v>
      </c>
      <c r="AG121">
        <v>1.3439999999999999</v>
      </c>
      <c r="AH121">
        <v>2</v>
      </c>
      <c r="AI121">
        <v>28927262</v>
      </c>
      <c r="AJ121">
        <v>119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 x14ac:dyDescent="0.2">
      <c r="A122">
        <f>ROW(Source!A44)</f>
        <v>44</v>
      </c>
      <c r="B122">
        <v>28927263</v>
      </c>
      <c r="C122">
        <v>28927256</v>
      </c>
      <c r="D122">
        <v>28337331</v>
      </c>
      <c r="E122">
        <v>1</v>
      </c>
      <c r="F122">
        <v>1</v>
      </c>
      <c r="G122">
        <v>1</v>
      </c>
      <c r="H122">
        <v>2</v>
      </c>
      <c r="I122" t="s">
        <v>454</v>
      </c>
      <c r="J122" t="s">
        <v>455</v>
      </c>
      <c r="K122" t="s">
        <v>456</v>
      </c>
      <c r="L122">
        <v>1368</v>
      </c>
      <c r="N122">
        <v>1011</v>
      </c>
      <c r="O122" t="s">
        <v>366</v>
      </c>
      <c r="P122" t="s">
        <v>366</v>
      </c>
      <c r="Q122">
        <v>1</v>
      </c>
      <c r="X122">
        <v>11.1</v>
      </c>
      <c r="Y122">
        <v>0</v>
      </c>
      <c r="Z122">
        <v>0.55000000000000004</v>
      </c>
      <c r="AA122">
        <v>0</v>
      </c>
      <c r="AB122">
        <v>0</v>
      </c>
      <c r="AC122">
        <v>0</v>
      </c>
      <c r="AD122">
        <v>1</v>
      </c>
      <c r="AE122">
        <v>0</v>
      </c>
      <c r="AF122" t="s">
        <v>765</v>
      </c>
      <c r="AG122">
        <v>5.3280000000000003</v>
      </c>
      <c r="AH122">
        <v>2</v>
      </c>
      <c r="AI122">
        <v>28927263</v>
      </c>
      <c r="AJ122">
        <v>120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 x14ac:dyDescent="0.2">
      <c r="A123">
        <f>ROW(Source!A44)</f>
        <v>44</v>
      </c>
      <c r="B123">
        <v>28927264</v>
      </c>
      <c r="C123">
        <v>28927256</v>
      </c>
      <c r="D123">
        <v>28337842</v>
      </c>
      <c r="E123">
        <v>1</v>
      </c>
      <c r="F123">
        <v>1</v>
      </c>
      <c r="G123">
        <v>1</v>
      </c>
      <c r="H123">
        <v>2</v>
      </c>
      <c r="I123" t="s">
        <v>384</v>
      </c>
      <c r="J123" t="s">
        <v>385</v>
      </c>
      <c r="K123" t="s">
        <v>386</v>
      </c>
      <c r="L123">
        <v>1368</v>
      </c>
      <c r="N123">
        <v>1011</v>
      </c>
      <c r="O123" t="s">
        <v>366</v>
      </c>
      <c r="P123" t="s">
        <v>366</v>
      </c>
      <c r="Q123">
        <v>1</v>
      </c>
      <c r="X123">
        <v>2.2999999999999998</v>
      </c>
      <c r="Y123">
        <v>0</v>
      </c>
      <c r="Z123">
        <v>102.48</v>
      </c>
      <c r="AA123">
        <v>11.84</v>
      </c>
      <c r="AB123">
        <v>0</v>
      </c>
      <c r="AC123">
        <v>0</v>
      </c>
      <c r="AD123">
        <v>1</v>
      </c>
      <c r="AE123">
        <v>0</v>
      </c>
      <c r="AF123" t="s">
        <v>765</v>
      </c>
      <c r="AG123">
        <v>1.1039999999999999</v>
      </c>
      <c r="AH123">
        <v>2</v>
      </c>
      <c r="AI123">
        <v>28927264</v>
      </c>
      <c r="AJ123">
        <v>121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 x14ac:dyDescent="0.2">
      <c r="A124">
        <f>ROW(Source!A44)</f>
        <v>44</v>
      </c>
      <c r="B124">
        <v>28927265</v>
      </c>
      <c r="C124">
        <v>28927256</v>
      </c>
      <c r="D124">
        <v>28338156</v>
      </c>
      <c r="E124">
        <v>1</v>
      </c>
      <c r="F124">
        <v>1</v>
      </c>
      <c r="G124">
        <v>1</v>
      </c>
      <c r="H124">
        <v>2</v>
      </c>
      <c r="I124" t="s">
        <v>367</v>
      </c>
      <c r="J124" t="s">
        <v>368</v>
      </c>
      <c r="K124" t="s">
        <v>369</v>
      </c>
      <c r="L124">
        <v>1368</v>
      </c>
      <c r="N124">
        <v>1011</v>
      </c>
      <c r="O124" t="s">
        <v>366</v>
      </c>
      <c r="P124" t="s">
        <v>366</v>
      </c>
      <c r="Q124">
        <v>1</v>
      </c>
      <c r="X124">
        <v>11.1</v>
      </c>
      <c r="Y124">
        <v>0</v>
      </c>
      <c r="Z124">
        <v>156.47</v>
      </c>
      <c r="AA124">
        <v>10.130000000000001</v>
      </c>
      <c r="AB124">
        <v>0</v>
      </c>
      <c r="AC124">
        <v>0</v>
      </c>
      <c r="AD124">
        <v>1</v>
      </c>
      <c r="AE124">
        <v>0</v>
      </c>
      <c r="AF124" t="s">
        <v>765</v>
      </c>
      <c r="AG124">
        <v>5.3280000000000003</v>
      </c>
      <c r="AH124">
        <v>2</v>
      </c>
      <c r="AI124">
        <v>28927265</v>
      </c>
      <c r="AJ124">
        <v>122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 x14ac:dyDescent="0.2">
      <c r="A125">
        <f>ROW(Source!A44)</f>
        <v>44</v>
      </c>
      <c r="B125">
        <v>28927266</v>
      </c>
      <c r="C125">
        <v>28927256</v>
      </c>
      <c r="D125">
        <v>28251821</v>
      </c>
      <c r="E125">
        <v>1</v>
      </c>
      <c r="F125">
        <v>1</v>
      </c>
      <c r="G125">
        <v>1</v>
      </c>
      <c r="H125">
        <v>3</v>
      </c>
      <c r="I125" t="s">
        <v>457</v>
      </c>
      <c r="J125" t="s">
        <v>458</v>
      </c>
      <c r="K125" t="s">
        <v>459</v>
      </c>
      <c r="L125">
        <v>1348</v>
      </c>
      <c r="N125">
        <v>1009</v>
      </c>
      <c r="O125" t="s">
        <v>61</v>
      </c>
      <c r="P125" t="s">
        <v>61</v>
      </c>
      <c r="Q125">
        <v>1000</v>
      </c>
      <c r="X125">
        <v>0.6</v>
      </c>
      <c r="Y125">
        <v>2899.57</v>
      </c>
      <c r="Z125">
        <v>0</v>
      </c>
      <c r="AA125">
        <v>0</v>
      </c>
      <c r="AB125">
        <v>0</v>
      </c>
      <c r="AC125">
        <v>0</v>
      </c>
      <c r="AD125">
        <v>1</v>
      </c>
      <c r="AE125">
        <v>0</v>
      </c>
      <c r="AF125" t="s">
        <v>758</v>
      </c>
      <c r="AG125">
        <v>0</v>
      </c>
      <c r="AH125">
        <v>2</v>
      </c>
      <c r="AI125">
        <v>28927266</v>
      </c>
      <c r="AJ125">
        <v>123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 x14ac:dyDescent="0.2">
      <c r="A126">
        <f>ROW(Source!A44)</f>
        <v>44</v>
      </c>
      <c r="B126">
        <v>28927267</v>
      </c>
      <c r="C126">
        <v>28927256</v>
      </c>
      <c r="D126">
        <v>28297171</v>
      </c>
      <c r="E126">
        <v>1</v>
      </c>
      <c r="F126">
        <v>1</v>
      </c>
      <c r="G126">
        <v>1</v>
      </c>
      <c r="H126">
        <v>3</v>
      </c>
      <c r="I126" t="s">
        <v>460</v>
      </c>
      <c r="J126" t="s">
        <v>461</v>
      </c>
      <c r="K126" t="s">
        <v>462</v>
      </c>
      <c r="L126">
        <v>1348</v>
      </c>
      <c r="N126">
        <v>1009</v>
      </c>
      <c r="O126" t="s">
        <v>61</v>
      </c>
      <c r="P126" t="s">
        <v>61</v>
      </c>
      <c r="Q126">
        <v>1000</v>
      </c>
      <c r="X126">
        <v>3.5</v>
      </c>
      <c r="Y126">
        <v>788.26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0</v>
      </c>
      <c r="AF126" t="s">
        <v>758</v>
      </c>
      <c r="AG126">
        <v>0</v>
      </c>
      <c r="AH126">
        <v>2</v>
      </c>
      <c r="AI126">
        <v>28927267</v>
      </c>
      <c r="AJ126">
        <v>124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 x14ac:dyDescent="0.2">
      <c r="A127">
        <f>ROW(Source!A45)</f>
        <v>45</v>
      </c>
      <c r="B127">
        <v>28927258</v>
      </c>
      <c r="C127">
        <v>28927256</v>
      </c>
      <c r="D127">
        <v>28468553</v>
      </c>
      <c r="E127">
        <v>1</v>
      </c>
      <c r="F127">
        <v>1</v>
      </c>
      <c r="G127">
        <v>1</v>
      </c>
      <c r="H127">
        <v>1</v>
      </c>
      <c r="I127" t="s">
        <v>449</v>
      </c>
      <c r="J127" t="s">
        <v>719</v>
      </c>
      <c r="K127" t="s">
        <v>450</v>
      </c>
      <c r="L127">
        <v>1191</v>
      </c>
      <c r="N127">
        <v>1013</v>
      </c>
      <c r="O127" t="s">
        <v>360</v>
      </c>
      <c r="P127" t="s">
        <v>360</v>
      </c>
      <c r="Q127">
        <v>1</v>
      </c>
      <c r="X127">
        <v>51.58</v>
      </c>
      <c r="Y127">
        <v>0</v>
      </c>
      <c r="Z127">
        <v>0</v>
      </c>
      <c r="AA127">
        <v>0</v>
      </c>
      <c r="AB127">
        <v>9.9</v>
      </c>
      <c r="AC127">
        <v>0</v>
      </c>
      <c r="AD127">
        <v>1</v>
      </c>
      <c r="AE127">
        <v>1</v>
      </c>
      <c r="AF127" t="s">
        <v>765</v>
      </c>
      <c r="AG127">
        <v>24.758400000000002</v>
      </c>
      <c r="AH127">
        <v>2</v>
      </c>
      <c r="AI127">
        <v>28927258</v>
      </c>
      <c r="AJ127">
        <v>125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 x14ac:dyDescent="0.2">
      <c r="A128">
        <f>ROW(Source!A45)</f>
        <v>45</v>
      </c>
      <c r="B128">
        <v>28927259</v>
      </c>
      <c r="C128">
        <v>28927256</v>
      </c>
      <c r="D128">
        <v>28419515</v>
      </c>
      <c r="E128">
        <v>1</v>
      </c>
      <c r="F128">
        <v>1</v>
      </c>
      <c r="G128">
        <v>1</v>
      </c>
      <c r="H128">
        <v>1</v>
      </c>
      <c r="I128" t="s">
        <v>361</v>
      </c>
      <c r="J128" t="s">
        <v>719</v>
      </c>
      <c r="K128" t="s">
        <v>362</v>
      </c>
      <c r="L128">
        <v>1191</v>
      </c>
      <c r="N128">
        <v>1013</v>
      </c>
      <c r="O128" t="s">
        <v>360</v>
      </c>
      <c r="P128" t="s">
        <v>360</v>
      </c>
      <c r="Q128">
        <v>1</v>
      </c>
      <c r="X128">
        <v>13.96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1</v>
      </c>
      <c r="AE128">
        <v>2</v>
      </c>
      <c r="AF128" t="s">
        <v>765</v>
      </c>
      <c r="AG128">
        <v>6.7008000000000001</v>
      </c>
      <c r="AH128">
        <v>2</v>
      </c>
      <c r="AI128">
        <v>28927259</v>
      </c>
      <c r="AJ128">
        <v>126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 x14ac:dyDescent="0.2">
      <c r="A129">
        <f>ROW(Source!A45)</f>
        <v>45</v>
      </c>
      <c r="B129">
        <v>28927260</v>
      </c>
      <c r="C129">
        <v>28927256</v>
      </c>
      <c r="D129">
        <v>28336661</v>
      </c>
      <c r="E129">
        <v>1</v>
      </c>
      <c r="F129">
        <v>1</v>
      </c>
      <c r="G129">
        <v>1</v>
      </c>
      <c r="H129">
        <v>2</v>
      </c>
      <c r="I129" t="s">
        <v>451</v>
      </c>
      <c r="J129" t="s">
        <v>452</v>
      </c>
      <c r="K129" t="s">
        <v>453</v>
      </c>
      <c r="L129">
        <v>1368</v>
      </c>
      <c r="N129">
        <v>1011</v>
      </c>
      <c r="O129" t="s">
        <v>366</v>
      </c>
      <c r="P129" t="s">
        <v>366</v>
      </c>
      <c r="Q129">
        <v>1</v>
      </c>
      <c r="X129">
        <v>1.46</v>
      </c>
      <c r="Y129">
        <v>0</v>
      </c>
      <c r="Z129">
        <v>4.1500000000000004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765</v>
      </c>
      <c r="AG129">
        <v>0.70079999999999998</v>
      </c>
      <c r="AH129">
        <v>2</v>
      </c>
      <c r="AI129">
        <v>28927260</v>
      </c>
      <c r="AJ129">
        <v>127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 x14ac:dyDescent="0.2">
      <c r="A130">
        <f>ROW(Source!A45)</f>
        <v>45</v>
      </c>
      <c r="B130">
        <v>28927261</v>
      </c>
      <c r="C130">
        <v>28927256</v>
      </c>
      <c r="D130">
        <v>28336884</v>
      </c>
      <c r="E130">
        <v>1</v>
      </c>
      <c r="F130">
        <v>1</v>
      </c>
      <c r="G130">
        <v>1</v>
      </c>
      <c r="H130">
        <v>2</v>
      </c>
      <c r="I130" t="s">
        <v>375</v>
      </c>
      <c r="J130" t="s">
        <v>376</v>
      </c>
      <c r="K130" t="s">
        <v>377</v>
      </c>
      <c r="L130">
        <v>1368</v>
      </c>
      <c r="N130">
        <v>1011</v>
      </c>
      <c r="O130" t="s">
        <v>366</v>
      </c>
      <c r="P130" t="s">
        <v>366</v>
      </c>
      <c r="Q130">
        <v>1</v>
      </c>
      <c r="X130">
        <v>0.56000000000000005</v>
      </c>
      <c r="Y130">
        <v>0</v>
      </c>
      <c r="Z130">
        <v>93.73</v>
      </c>
      <c r="AA130">
        <v>8.82</v>
      </c>
      <c r="AB130">
        <v>0</v>
      </c>
      <c r="AC130">
        <v>0</v>
      </c>
      <c r="AD130">
        <v>1</v>
      </c>
      <c r="AE130">
        <v>0</v>
      </c>
      <c r="AF130" t="s">
        <v>765</v>
      </c>
      <c r="AG130">
        <v>0.26880000000000004</v>
      </c>
      <c r="AH130">
        <v>2</v>
      </c>
      <c r="AI130">
        <v>28927261</v>
      </c>
      <c r="AJ130">
        <v>128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 x14ac:dyDescent="0.2">
      <c r="A131">
        <f>ROW(Source!A45)</f>
        <v>45</v>
      </c>
      <c r="B131">
        <v>28927262</v>
      </c>
      <c r="C131">
        <v>28927256</v>
      </c>
      <c r="D131">
        <v>28337084</v>
      </c>
      <c r="E131">
        <v>1</v>
      </c>
      <c r="F131">
        <v>1</v>
      </c>
      <c r="G131">
        <v>1</v>
      </c>
      <c r="H131">
        <v>2</v>
      </c>
      <c r="I131" t="s">
        <v>381</v>
      </c>
      <c r="J131" t="s">
        <v>382</v>
      </c>
      <c r="K131" t="s">
        <v>383</v>
      </c>
      <c r="L131">
        <v>1368</v>
      </c>
      <c r="N131">
        <v>1011</v>
      </c>
      <c r="O131" t="s">
        <v>366</v>
      </c>
      <c r="P131" t="s">
        <v>366</v>
      </c>
      <c r="Q131">
        <v>1</v>
      </c>
      <c r="X131">
        <v>2.8</v>
      </c>
      <c r="Y131">
        <v>0</v>
      </c>
      <c r="Z131">
        <v>4.1100000000000003</v>
      </c>
      <c r="AA131">
        <v>0</v>
      </c>
      <c r="AB131">
        <v>0</v>
      </c>
      <c r="AC131">
        <v>0</v>
      </c>
      <c r="AD131">
        <v>1</v>
      </c>
      <c r="AE131">
        <v>0</v>
      </c>
      <c r="AF131" t="s">
        <v>765</v>
      </c>
      <c r="AG131">
        <v>1.3439999999999999</v>
      </c>
      <c r="AH131">
        <v>2</v>
      </c>
      <c r="AI131">
        <v>28927262</v>
      </c>
      <c r="AJ131">
        <v>129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 x14ac:dyDescent="0.2">
      <c r="A132">
        <f>ROW(Source!A45)</f>
        <v>45</v>
      </c>
      <c r="B132">
        <v>28927263</v>
      </c>
      <c r="C132">
        <v>28927256</v>
      </c>
      <c r="D132">
        <v>28337331</v>
      </c>
      <c r="E132">
        <v>1</v>
      </c>
      <c r="F132">
        <v>1</v>
      </c>
      <c r="G132">
        <v>1</v>
      </c>
      <c r="H132">
        <v>2</v>
      </c>
      <c r="I132" t="s">
        <v>454</v>
      </c>
      <c r="J132" t="s">
        <v>455</v>
      </c>
      <c r="K132" t="s">
        <v>456</v>
      </c>
      <c r="L132">
        <v>1368</v>
      </c>
      <c r="N132">
        <v>1011</v>
      </c>
      <c r="O132" t="s">
        <v>366</v>
      </c>
      <c r="P132" t="s">
        <v>366</v>
      </c>
      <c r="Q132">
        <v>1</v>
      </c>
      <c r="X132">
        <v>11.1</v>
      </c>
      <c r="Y132">
        <v>0</v>
      </c>
      <c r="Z132">
        <v>0.55000000000000004</v>
      </c>
      <c r="AA132">
        <v>0</v>
      </c>
      <c r="AB132">
        <v>0</v>
      </c>
      <c r="AC132">
        <v>0</v>
      </c>
      <c r="AD132">
        <v>1</v>
      </c>
      <c r="AE132">
        <v>0</v>
      </c>
      <c r="AF132" t="s">
        <v>765</v>
      </c>
      <c r="AG132">
        <v>5.3280000000000003</v>
      </c>
      <c r="AH132">
        <v>2</v>
      </c>
      <c r="AI132">
        <v>28927263</v>
      </c>
      <c r="AJ132">
        <v>130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 x14ac:dyDescent="0.2">
      <c r="A133">
        <f>ROW(Source!A45)</f>
        <v>45</v>
      </c>
      <c r="B133">
        <v>28927264</v>
      </c>
      <c r="C133">
        <v>28927256</v>
      </c>
      <c r="D133">
        <v>28337842</v>
      </c>
      <c r="E133">
        <v>1</v>
      </c>
      <c r="F133">
        <v>1</v>
      </c>
      <c r="G133">
        <v>1</v>
      </c>
      <c r="H133">
        <v>2</v>
      </c>
      <c r="I133" t="s">
        <v>384</v>
      </c>
      <c r="J133" t="s">
        <v>385</v>
      </c>
      <c r="K133" t="s">
        <v>386</v>
      </c>
      <c r="L133">
        <v>1368</v>
      </c>
      <c r="N133">
        <v>1011</v>
      </c>
      <c r="O133" t="s">
        <v>366</v>
      </c>
      <c r="P133" t="s">
        <v>366</v>
      </c>
      <c r="Q133">
        <v>1</v>
      </c>
      <c r="X133">
        <v>2.2999999999999998</v>
      </c>
      <c r="Y133">
        <v>0</v>
      </c>
      <c r="Z133">
        <v>102.48</v>
      </c>
      <c r="AA133">
        <v>11.84</v>
      </c>
      <c r="AB133">
        <v>0</v>
      </c>
      <c r="AC133">
        <v>0</v>
      </c>
      <c r="AD133">
        <v>1</v>
      </c>
      <c r="AE133">
        <v>0</v>
      </c>
      <c r="AF133" t="s">
        <v>765</v>
      </c>
      <c r="AG133">
        <v>1.1039999999999999</v>
      </c>
      <c r="AH133">
        <v>2</v>
      </c>
      <c r="AI133">
        <v>28927264</v>
      </c>
      <c r="AJ133">
        <v>131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 x14ac:dyDescent="0.2">
      <c r="A134">
        <f>ROW(Source!A45)</f>
        <v>45</v>
      </c>
      <c r="B134">
        <v>28927265</v>
      </c>
      <c r="C134">
        <v>28927256</v>
      </c>
      <c r="D134">
        <v>28338156</v>
      </c>
      <c r="E134">
        <v>1</v>
      </c>
      <c r="F134">
        <v>1</v>
      </c>
      <c r="G134">
        <v>1</v>
      </c>
      <c r="H134">
        <v>2</v>
      </c>
      <c r="I134" t="s">
        <v>367</v>
      </c>
      <c r="J134" t="s">
        <v>368</v>
      </c>
      <c r="K134" t="s">
        <v>369</v>
      </c>
      <c r="L134">
        <v>1368</v>
      </c>
      <c r="N134">
        <v>1011</v>
      </c>
      <c r="O134" t="s">
        <v>366</v>
      </c>
      <c r="P134" t="s">
        <v>366</v>
      </c>
      <c r="Q134">
        <v>1</v>
      </c>
      <c r="X134">
        <v>11.1</v>
      </c>
      <c r="Y134">
        <v>0</v>
      </c>
      <c r="Z134">
        <v>156.47</v>
      </c>
      <c r="AA134">
        <v>10.130000000000001</v>
      </c>
      <c r="AB134">
        <v>0</v>
      </c>
      <c r="AC134">
        <v>0</v>
      </c>
      <c r="AD134">
        <v>1</v>
      </c>
      <c r="AE134">
        <v>0</v>
      </c>
      <c r="AF134" t="s">
        <v>765</v>
      </c>
      <c r="AG134">
        <v>5.3280000000000003</v>
      </c>
      <c r="AH134">
        <v>2</v>
      </c>
      <c r="AI134">
        <v>28927265</v>
      </c>
      <c r="AJ134">
        <v>132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 x14ac:dyDescent="0.2">
      <c r="A135">
        <f>ROW(Source!A45)</f>
        <v>45</v>
      </c>
      <c r="B135">
        <v>28927266</v>
      </c>
      <c r="C135">
        <v>28927256</v>
      </c>
      <c r="D135">
        <v>28251821</v>
      </c>
      <c r="E135">
        <v>1</v>
      </c>
      <c r="F135">
        <v>1</v>
      </c>
      <c r="G135">
        <v>1</v>
      </c>
      <c r="H135">
        <v>3</v>
      </c>
      <c r="I135" t="s">
        <v>457</v>
      </c>
      <c r="J135" t="s">
        <v>458</v>
      </c>
      <c r="K135" t="s">
        <v>459</v>
      </c>
      <c r="L135">
        <v>1348</v>
      </c>
      <c r="N135">
        <v>1009</v>
      </c>
      <c r="O135" t="s">
        <v>61</v>
      </c>
      <c r="P135" t="s">
        <v>61</v>
      </c>
      <c r="Q135">
        <v>1000</v>
      </c>
      <c r="X135">
        <v>0.6</v>
      </c>
      <c r="Y135">
        <v>2899.57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758</v>
      </c>
      <c r="AG135">
        <v>0</v>
      </c>
      <c r="AH135">
        <v>2</v>
      </c>
      <c r="AI135">
        <v>28927266</v>
      </c>
      <c r="AJ135">
        <v>133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 x14ac:dyDescent="0.2">
      <c r="A136">
        <f>ROW(Source!A45)</f>
        <v>45</v>
      </c>
      <c r="B136">
        <v>28927267</v>
      </c>
      <c r="C136">
        <v>28927256</v>
      </c>
      <c r="D136">
        <v>28297171</v>
      </c>
      <c r="E136">
        <v>1</v>
      </c>
      <c r="F136">
        <v>1</v>
      </c>
      <c r="G136">
        <v>1</v>
      </c>
      <c r="H136">
        <v>3</v>
      </c>
      <c r="I136" t="s">
        <v>460</v>
      </c>
      <c r="J136" t="s">
        <v>461</v>
      </c>
      <c r="K136" t="s">
        <v>462</v>
      </c>
      <c r="L136">
        <v>1348</v>
      </c>
      <c r="N136">
        <v>1009</v>
      </c>
      <c r="O136" t="s">
        <v>61</v>
      </c>
      <c r="P136" t="s">
        <v>61</v>
      </c>
      <c r="Q136">
        <v>1000</v>
      </c>
      <c r="X136">
        <v>3.5</v>
      </c>
      <c r="Y136">
        <v>788.26</v>
      </c>
      <c r="Z136">
        <v>0</v>
      </c>
      <c r="AA136">
        <v>0</v>
      </c>
      <c r="AB136">
        <v>0</v>
      </c>
      <c r="AC136">
        <v>0</v>
      </c>
      <c r="AD136">
        <v>1</v>
      </c>
      <c r="AE136">
        <v>0</v>
      </c>
      <c r="AF136" t="s">
        <v>758</v>
      </c>
      <c r="AG136">
        <v>0</v>
      </c>
      <c r="AH136">
        <v>2</v>
      </c>
      <c r="AI136">
        <v>28927267</v>
      </c>
      <c r="AJ136">
        <v>134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 x14ac:dyDescent="0.2">
      <c r="A137">
        <f>ROW(Source!A46)</f>
        <v>46</v>
      </c>
      <c r="B137">
        <v>28927280</v>
      </c>
      <c r="C137">
        <v>28927275</v>
      </c>
      <c r="D137">
        <v>28419887</v>
      </c>
      <c r="E137">
        <v>1</v>
      </c>
      <c r="F137">
        <v>1</v>
      </c>
      <c r="G137">
        <v>1</v>
      </c>
      <c r="H137">
        <v>1</v>
      </c>
      <c r="I137" t="s">
        <v>463</v>
      </c>
      <c r="J137" t="s">
        <v>719</v>
      </c>
      <c r="K137" t="s">
        <v>464</v>
      </c>
      <c r="L137">
        <v>1191</v>
      </c>
      <c r="N137">
        <v>1013</v>
      </c>
      <c r="O137" t="s">
        <v>360</v>
      </c>
      <c r="P137" t="s">
        <v>360</v>
      </c>
      <c r="Q137">
        <v>1</v>
      </c>
      <c r="X137">
        <v>18.100000000000001</v>
      </c>
      <c r="Y137">
        <v>0</v>
      </c>
      <c r="Z137">
        <v>0</v>
      </c>
      <c r="AA137">
        <v>0</v>
      </c>
      <c r="AB137">
        <v>7.61</v>
      </c>
      <c r="AC137">
        <v>0</v>
      </c>
      <c r="AD137">
        <v>1</v>
      </c>
      <c r="AE137">
        <v>1</v>
      </c>
      <c r="AF137" t="s">
        <v>759</v>
      </c>
      <c r="AG137">
        <v>8.6880000000000006</v>
      </c>
      <c r="AH137">
        <v>2</v>
      </c>
      <c r="AI137">
        <v>28927276</v>
      </c>
      <c r="AJ137">
        <v>135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 x14ac:dyDescent="0.2">
      <c r="A138">
        <f>ROW(Source!A46)</f>
        <v>46</v>
      </c>
      <c r="B138">
        <v>28927281</v>
      </c>
      <c r="C138">
        <v>28927275</v>
      </c>
      <c r="D138">
        <v>28419515</v>
      </c>
      <c r="E138">
        <v>1</v>
      </c>
      <c r="F138">
        <v>1</v>
      </c>
      <c r="G138">
        <v>1</v>
      </c>
      <c r="H138">
        <v>1</v>
      </c>
      <c r="I138" t="s">
        <v>361</v>
      </c>
      <c r="J138" t="s">
        <v>719</v>
      </c>
      <c r="K138" t="s">
        <v>362</v>
      </c>
      <c r="L138">
        <v>1191</v>
      </c>
      <c r="N138">
        <v>1013</v>
      </c>
      <c r="O138" t="s">
        <v>360</v>
      </c>
      <c r="P138" t="s">
        <v>360</v>
      </c>
      <c r="Q138">
        <v>1</v>
      </c>
      <c r="X138">
        <v>0.56000000000000005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759</v>
      </c>
      <c r="AG138">
        <v>0.26880000000000004</v>
      </c>
      <c r="AH138">
        <v>2</v>
      </c>
      <c r="AI138">
        <v>28927277</v>
      </c>
      <c r="AJ138">
        <v>136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 x14ac:dyDescent="0.2">
      <c r="A139">
        <f>ROW(Source!A46)</f>
        <v>46</v>
      </c>
      <c r="B139">
        <v>28927282</v>
      </c>
      <c r="C139">
        <v>28927275</v>
      </c>
      <c r="D139">
        <v>28337840</v>
      </c>
      <c r="E139">
        <v>1</v>
      </c>
      <c r="F139">
        <v>1</v>
      </c>
      <c r="G139">
        <v>1</v>
      </c>
      <c r="H139">
        <v>2</v>
      </c>
      <c r="I139" t="s">
        <v>465</v>
      </c>
      <c r="J139" t="s">
        <v>466</v>
      </c>
      <c r="K139" t="s">
        <v>467</v>
      </c>
      <c r="L139">
        <v>1368</v>
      </c>
      <c r="N139">
        <v>1011</v>
      </c>
      <c r="O139" t="s">
        <v>366</v>
      </c>
      <c r="P139" t="s">
        <v>366</v>
      </c>
      <c r="Q139">
        <v>1</v>
      </c>
      <c r="X139">
        <v>0.56000000000000005</v>
      </c>
      <c r="Y139">
        <v>0</v>
      </c>
      <c r="Z139">
        <v>86.79</v>
      </c>
      <c r="AA139">
        <v>10.130000000000001</v>
      </c>
      <c r="AB139">
        <v>0</v>
      </c>
      <c r="AC139">
        <v>0</v>
      </c>
      <c r="AD139">
        <v>1</v>
      </c>
      <c r="AE139">
        <v>0</v>
      </c>
      <c r="AF139" t="s">
        <v>759</v>
      </c>
      <c r="AG139">
        <v>0.26880000000000004</v>
      </c>
      <c r="AH139">
        <v>2</v>
      </c>
      <c r="AI139">
        <v>28927278</v>
      </c>
      <c r="AJ139">
        <v>137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 x14ac:dyDescent="0.2">
      <c r="A140">
        <f>ROW(Source!A46)</f>
        <v>46</v>
      </c>
      <c r="B140">
        <v>28927283</v>
      </c>
      <c r="C140">
        <v>28927275</v>
      </c>
      <c r="D140">
        <v>28248342</v>
      </c>
      <c r="E140">
        <v>21</v>
      </c>
      <c r="F140">
        <v>1</v>
      </c>
      <c r="G140">
        <v>1</v>
      </c>
      <c r="H140">
        <v>3</v>
      </c>
      <c r="I140" t="s">
        <v>692</v>
      </c>
      <c r="J140" t="s">
        <v>719</v>
      </c>
      <c r="K140" t="s">
        <v>693</v>
      </c>
      <c r="L140">
        <v>1327</v>
      </c>
      <c r="N140">
        <v>1005</v>
      </c>
      <c r="O140" t="s">
        <v>225</v>
      </c>
      <c r="P140" t="s">
        <v>225</v>
      </c>
      <c r="Q140">
        <v>1</v>
      </c>
      <c r="X140">
        <v>105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 t="s">
        <v>758</v>
      </c>
      <c r="AG140">
        <v>0</v>
      </c>
      <c r="AH140">
        <v>3</v>
      </c>
      <c r="AI140">
        <v>-1</v>
      </c>
      <c r="AJ140" t="s">
        <v>719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 x14ac:dyDescent="0.2">
      <c r="A141">
        <f>ROW(Source!A46)</f>
        <v>46</v>
      </c>
      <c r="B141">
        <v>28927284</v>
      </c>
      <c r="C141">
        <v>28927275</v>
      </c>
      <c r="D141">
        <v>28278992</v>
      </c>
      <c r="E141">
        <v>1</v>
      </c>
      <c r="F141">
        <v>1</v>
      </c>
      <c r="G141">
        <v>1</v>
      </c>
      <c r="H141">
        <v>3</v>
      </c>
      <c r="I141" t="s">
        <v>468</v>
      </c>
      <c r="J141" t="s">
        <v>469</v>
      </c>
      <c r="K141" t="s">
        <v>470</v>
      </c>
      <c r="L141">
        <v>1348</v>
      </c>
      <c r="N141">
        <v>1009</v>
      </c>
      <c r="O141" t="s">
        <v>61</v>
      </c>
      <c r="P141" t="s">
        <v>61</v>
      </c>
      <c r="Q141">
        <v>1000</v>
      </c>
      <c r="X141">
        <v>3.0000000000000001E-3</v>
      </c>
      <c r="Y141">
        <v>9444.2999999999993</v>
      </c>
      <c r="Z141">
        <v>0</v>
      </c>
      <c r="AA141">
        <v>0</v>
      </c>
      <c r="AB141">
        <v>0</v>
      </c>
      <c r="AC141">
        <v>0</v>
      </c>
      <c r="AD141">
        <v>1</v>
      </c>
      <c r="AE141">
        <v>0</v>
      </c>
      <c r="AF141" t="s">
        <v>758</v>
      </c>
      <c r="AG141">
        <v>0</v>
      </c>
      <c r="AH141">
        <v>2</v>
      </c>
      <c r="AI141">
        <v>28927279</v>
      </c>
      <c r="AJ141">
        <v>138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 x14ac:dyDescent="0.2">
      <c r="A142">
        <f>ROW(Source!A47)</f>
        <v>47</v>
      </c>
      <c r="B142">
        <v>28927280</v>
      </c>
      <c r="C142">
        <v>28927275</v>
      </c>
      <c r="D142">
        <v>28419887</v>
      </c>
      <c r="E142">
        <v>1</v>
      </c>
      <c r="F142">
        <v>1</v>
      </c>
      <c r="G142">
        <v>1</v>
      </c>
      <c r="H142">
        <v>1</v>
      </c>
      <c r="I142" t="s">
        <v>463</v>
      </c>
      <c r="J142" t="s">
        <v>719</v>
      </c>
      <c r="K142" t="s">
        <v>464</v>
      </c>
      <c r="L142">
        <v>1191</v>
      </c>
      <c r="N142">
        <v>1013</v>
      </c>
      <c r="O142" t="s">
        <v>360</v>
      </c>
      <c r="P142" t="s">
        <v>360</v>
      </c>
      <c r="Q142">
        <v>1</v>
      </c>
      <c r="X142">
        <v>18.100000000000001</v>
      </c>
      <c r="Y142">
        <v>0</v>
      </c>
      <c r="Z142">
        <v>0</v>
      </c>
      <c r="AA142">
        <v>0</v>
      </c>
      <c r="AB142">
        <v>7.61</v>
      </c>
      <c r="AC142">
        <v>0</v>
      </c>
      <c r="AD142">
        <v>1</v>
      </c>
      <c r="AE142">
        <v>1</v>
      </c>
      <c r="AF142" t="s">
        <v>759</v>
      </c>
      <c r="AG142">
        <v>8.6880000000000006</v>
      </c>
      <c r="AH142">
        <v>2</v>
      </c>
      <c r="AI142">
        <v>28927276</v>
      </c>
      <c r="AJ142">
        <v>139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 x14ac:dyDescent="0.2">
      <c r="A143">
        <f>ROW(Source!A47)</f>
        <v>47</v>
      </c>
      <c r="B143">
        <v>28927281</v>
      </c>
      <c r="C143">
        <v>28927275</v>
      </c>
      <c r="D143">
        <v>28419515</v>
      </c>
      <c r="E143">
        <v>1</v>
      </c>
      <c r="F143">
        <v>1</v>
      </c>
      <c r="G143">
        <v>1</v>
      </c>
      <c r="H143">
        <v>1</v>
      </c>
      <c r="I143" t="s">
        <v>361</v>
      </c>
      <c r="J143" t="s">
        <v>719</v>
      </c>
      <c r="K143" t="s">
        <v>362</v>
      </c>
      <c r="L143">
        <v>1191</v>
      </c>
      <c r="N143">
        <v>1013</v>
      </c>
      <c r="O143" t="s">
        <v>360</v>
      </c>
      <c r="P143" t="s">
        <v>360</v>
      </c>
      <c r="Q143">
        <v>1</v>
      </c>
      <c r="X143">
        <v>0.56000000000000005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1</v>
      </c>
      <c r="AE143">
        <v>2</v>
      </c>
      <c r="AF143" t="s">
        <v>759</v>
      </c>
      <c r="AG143">
        <v>0.26880000000000004</v>
      </c>
      <c r="AH143">
        <v>2</v>
      </c>
      <c r="AI143">
        <v>28927277</v>
      </c>
      <c r="AJ143">
        <v>140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 x14ac:dyDescent="0.2">
      <c r="A144">
        <f>ROW(Source!A47)</f>
        <v>47</v>
      </c>
      <c r="B144">
        <v>28927282</v>
      </c>
      <c r="C144">
        <v>28927275</v>
      </c>
      <c r="D144">
        <v>28337840</v>
      </c>
      <c r="E144">
        <v>1</v>
      </c>
      <c r="F144">
        <v>1</v>
      </c>
      <c r="G144">
        <v>1</v>
      </c>
      <c r="H144">
        <v>2</v>
      </c>
      <c r="I144" t="s">
        <v>465</v>
      </c>
      <c r="J144" t="s">
        <v>466</v>
      </c>
      <c r="K144" t="s">
        <v>467</v>
      </c>
      <c r="L144">
        <v>1368</v>
      </c>
      <c r="N144">
        <v>1011</v>
      </c>
      <c r="O144" t="s">
        <v>366</v>
      </c>
      <c r="P144" t="s">
        <v>366</v>
      </c>
      <c r="Q144">
        <v>1</v>
      </c>
      <c r="X144">
        <v>0.56000000000000005</v>
      </c>
      <c r="Y144">
        <v>0</v>
      </c>
      <c r="Z144">
        <v>86.79</v>
      </c>
      <c r="AA144">
        <v>10.130000000000001</v>
      </c>
      <c r="AB144">
        <v>0</v>
      </c>
      <c r="AC144">
        <v>0</v>
      </c>
      <c r="AD144">
        <v>1</v>
      </c>
      <c r="AE144">
        <v>0</v>
      </c>
      <c r="AF144" t="s">
        <v>759</v>
      </c>
      <c r="AG144">
        <v>0.26880000000000004</v>
      </c>
      <c r="AH144">
        <v>2</v>
      </c>
      <c r="AI144">
        <v>28927278</v>
      </c>
      <c r="AJ144">
        <v>141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 x14ac:dyDescent="0.2">
      <c r="A145">
        <f>ROW(Source!A47)</f>
        <v>47</v>
      </c>
      <c r="B145">
        <v>28927283</v>
      </c>
      <c r="C145">
        <v>28927275</v>
      </c>
      <c r="D145">
        <v>28248342</v>
      </c>
      <c r="E145">
        <v>21</v>
      </c>
      <c r="F145">
        <v>1</v>
      </c>
      <c r="G145">
        <v>1</v>
      </c>
      <c r="H145">
        <v>3</v>
      </c>
      <c r="I145" t="s">
        <v>692</v>
      </c>
      <c r="J145" t="s">
        <v>719</v>
      </c>
      <c r="K145" t="s">
        <v>693</v>
      </c>
      <c r="L145">
        <v>1327</v>
      </c>
      <c r="N145">
        <v>1005</v>
      </c>
      <c r="O145" t="s">
        <v>225</v>
      </c>
      <c r="P145" t="s">
        <v>225</v>
      </c>
      <c r="Q145">
        <v>1</v>
      </c>
      <c r="X145">
        <v>105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 t="s">
        <v>758</v>
      </c>
      <c r="AG145">
        <v>0</v>
      </c>
      <c r="AH145">
        <v>3</v>
      </c>
      <c r="AI145">
        <v>-1</v>
      </c>
      <c r="AJ145" t="s">
        <v>719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 x14ac:dyDescent="0.2">
      <c r="A146">
        <f>ROW(Source!A47)</f>
        <v>47</v>
      </c>
      <c r="B146">
        <v>28927284</v>
      </c>
      <c r="C146">
        <v>28927275</v>
      </c>
      <c r="D146">
        <v>28278992</v>
      </c>
      <c r="E146">
        <v>1</v>
      </c>
      <c r="F146">
        <v>1</v>
      </c>
      <c r="G146">
        <v>1</v>
      </c>
      <c r="H146">
        <v>3</v>
      </c>
      <c r="I146" t="s">
        <v>468</v>
      </c>
      <c r="J146" t="s">
        <v>469</v>
      </c>
      <c r="K146" t="s">
        <v>470</v>
      </c>
      <c r="L146">
        <v>1348</v>
      </c>
      <c r="N146">
        <v>1009</v>
      </c>
      <c r="O146" t="s">
        <v>61</v>
      </c>
      <c r="P146" t="s">
        <v>61</v>
      </c>
      <c r="Q146">
        <v>1000</v>
      </c>
      <c r="X146">
        <v>3.0000000000000001E-3</v>
      </c>
      <c r="Y146">
        <v>9444.2999999999993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0</v>
      </c>
      <c r="AF146" t="s">
        <v>758</v>
      </c>
      <c r="AG146">
        <v>0</v>
      </c>
      <c r="AH146">
        <v>2</v>
      </c>
      <c r="AI146">
        <v>28927279</v>
      </c>
      <c r="AJ146">
        <v>142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 x14ac:dyDescent="0.2">
      <c r="A147">
        <f>ROW(Source!A48)</f>
        <v>48</v>
      </c>
      <c r="B147">
        <v>28927291</v>
      </c>
      <c r="C147">
        <v>28927285</v>
      </c>
      <c r="D147">
        <v>28419887</v>
      </c>
      <c r="E147">
        <v>1</v>
      </c>
      <c r="F147">
        <v>1</v>
      </c>
      <c r="G147">
        <v>1</v>
      </c>
      <c r="H147">
        <v>1</v>
      </c>
      <c r="I147" t="s">
        <v>463</v>
      </c>
      <c r="J147" t="s">
        <v>719</v>
      </c>
      <c r="K147" t="s">
        <v>464</v>
      </c>
      <c r="L147">
        <v>1191</v>
      </c>
      <c r="N147">
        <v>1013</v>
      </c>
      <c r="O147" t="s">
        <v>360</v>
      </c>
      <c r="P147" t="s">
        <v>360</v>
      </c>
      <c r="Q147">
        <v>1</v>
      </c>
      <c r="X147">
        <v>4.51</v>
      </c>
      <c r="Y147">
        <v>0</v>
      </c>
      <c r="Z147">
        <v>0</v>
      </c>
      <c r="AA147">
        <v>0</v>
      </c>
      <c r="AB147">
        <v>7.61</v>
      </c>
      <c r="AC147">
        <v>0</v>
      </c>
      <c r="AD147">
        <v>1</v>
      </c>
      <c r="AE147">
        <v>1</v>
      </c>
      <c r="AF147" t="s">
        <v>765</v>
      </c>
      <c r="AG147">
        <v>2.1648000000000001</v>
      </c>
      <c r="AH147">
        <v>2</v>
      </c>
      <c r="AI147">
        <v>28927286</v>
      </c>
      <c r="AJ147">
        <v>143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 x14ac:dyDescent="0.2">
      <c r="A148">
        <f>ROW(Source!A48)</f>
        <v>48</v>
      </c>
      <c r="B148">
        <v>28927292</v>
      </c>
      <c r="C148">
        <v>28927285</v>
      </c>
      <c r="D148">
        <v>28419515</v>
      </c>
      <c r="E148">
        <v>1</v>
      </c>
      <c r="F148">
        <v>1</v>
      </c>
      <c r="G148">
        <v>1</v>
      </c>
      <c r="H148">
        <v>1</v>
      </c>
      <c r="I148" t="s">
        <v>361</v>
      </c>
      <c r="J148" t="s">
        <v>719</v>
      </c>
      <c r="K148" t="s">
        <v>362</v>
      </c>
      <c r="L148">
        <v>1191</v>
      </c>
      <c r="N148">
        <v>1013</v>
      </c>
      <c r="O148" t="s">
        <v>360</v>
      </c>
      <c r="P148" t="s">
        <v>360</v>
      </c>
      <c r="Q148">
        <v>1</v>
      </c>
      <c r="X148">
        <v>0.09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1</v>
      </c>
      <c r="AE148">
        <v>2</v>
      </c>
      <c r="AF148" t="s">
        <v>765</v>
      </c>
      <c r="AG148">
        <v>4.3199999999999995E-2</v>
      </c>
      <c r="AH148">
        <v>2</v>
      </c>
      <c r="AI148">
        <v>28927287</v>
      </c>
      <c r="AJ148">
        <v>144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 x14ac:dyDescent="0.2">
      <c r="A149">
        <f>ROW(Source!A48)</f>
        <v>48</v>
      </c>
      <c r="B149">
        <v>28927293</v>
      </c>
      <c r="C149">
        <v>28927285</v>
      </c>
      <c r="D149">
        <v>28336884</v>
      </c>
      <c r="E149">
        <v>1</v>
      </c>
      <c r="F149">
        <v>1</v>
      </c>
      <c r="G149">
        <v>1</v>
      </c>
      <c r="H149">
        <v>2</v>
      </c>
      <c r="I149" t="s">
        <v>375</v>
      </c>
      <c r="J149" t="s">
        <v>376</v>
      </c>
      <c r="K149" t="s">
        <v>377</v>
      </c>
      <c r="L149">
        <v>1368</v>
      </c>
      <c r="N149">
        <v>1011</v>
      </c>
      <c r="O149" t="s">
        <v>366</v>
      </c>
      <c r="P149" t="s">
        <v>366</v>
      </c>
      <c r="Q149">
        <v>1</v>
      </c>
      <c r="X149">
        <v>0.03</v>
      </c>
      <c r="Y149">
        <v>0</v>
      </c>
      <c r="Z149">
        <v>93.73</v>
      </c>
      <c r="AA149">
        <v>8.82</v>
      </c>
      <c r="AB149">
        <v>0</v>
      </c>
      <c r="AC149">
        <v>0</v>
      </c>
      <c r="AD149">
        <v>1</v>
      </c>
      <c r="AE149">
        <v>0</v>
      </c>
      <c r="AF149" t="s">
        <v>765</v>
      </c>
      <c r="AG149">
        <v>1.44E-2</v>
      </c>
      <c r="AH149">
        <v>2</v>
      </c>
      <c r="AI149">
        <v>28927288</v>
      </c>
      <c r="AJ149">
        <v>145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 x14ac:dyDescent="0.2">
      <c r="A150">
        <f>ROW(Source!A48)</f>
        <v>48</v>
      </c>
      <c r="B150">
        <v>28927294</v>
      </c>
      <c r="C150">
        <v>28927285</v>
      </c>
      <c r="D150">
        <v>28337842</v>
      </c>
      <c r="E150">
        <v>1</v>
      </c>
      <c r="F150">
        <v>1</v>
      </c>
      <c r="G150">
        <v>1</v>
      </c>
      <c r="H150">
        <v>2</v>
      </c>
      <c r="I150" t="s">
        <v>384</v>
      </c>
      <c r="J150" t="s">
        <v>385</v>
      </c>
      <c r="K150" t="s">
        <v>386</v>
      </c>
      <c r="L150">
        <v>1368</v>
      </c>
      <c r="N150">
        <v>1011</v>
      </c>
      <c r="O150" t="s">
        <v>366</v>
      </c>
      <c r="P150" t="s">
        <v>366</v>
      </c>
      <c r="Q150">
        <v>1</v>
      </c>
      <c r="X150">
        <v>0.06</v>
      </c>
      <c r="Y150">
        <v>0</v>
      </c>
      <c r="Z150">
        <v>102.48</v>
      </c>
      <c r="AA150">
        <v>11.84</v>
      </c>
      <c r="AB150">
        <v>0</v>
      </c>
      <c r="AC150">
        <v>0</v>
      </c>
      <c r="AD150">
        <v>1</v>
      </c>
      <c r="AE150">
        <v>0</v>
      </c>
      <c r="AF150" t="s">
        <v>765</v>
      </c>
      <c r="AG150">
        <v>2.8799999999999999E-2</v>
      </c>
      <c r="AH150">
        <v>2</v>
      </c>
      <c r="AI150">
        <v>28927289</v>
      </c>
      <c r="AJ150">
        <v>146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 x14ac:dyDescent="0.2">
      <c r="A151">
        <f>ROW(Source!A48)</f>
        <v>48</v>
      </c>
      <c r="B151">
        <v>28927295</v>
      </c>
      <c r="C151">
        <v>28927285</v>
      </c>
      <c r="D151">
        <v>28251024</v>
      </c>
      <c r="E151">
        <v>1</v>
      </c>
      <c r="F151">
        <v>1</v>
      </c>
      <c r="G151">
        <v>1</v>
      </c>
      <c r="H151">
        <v>3</v>
      </c>
      <c r="I151" t="s">
        <v>471</v>
      </c>
      <c r="J151" t="s">
        <v>472</v>
      </c>
      <c r="K151" t="s">
        <v>473</v>
      </c>
      <c r="L151">
        <v>1348</v>
      </c>
      <c r="N151">
        <v>1009</v>
      </c>
      <c r="O151" t="s">
        <v>61</v>
      </c>
      <c r="P151" t="s">
        <v>61</v>
      </c>
      <c r="Q151">
        <v>1000</v>
      </c>
      <c r="X151">
        <v>0.104</v>
      </c>
      <c r="Y151">
        <v>10813.53</v>
      </c>
      <c r="Z151">
        <v>0</v>
      </c>
      <c r="AA151">
        <v>0</v>
      </c>
      <c r="AB151">
        <v>0</v>
      </c>
      <c r="AC151">
        <v>0</v>
      </c>
      <c r="AD151">
        <v>1</v>
      </c>
      <c r="AE151">
        <v>0</v>
      </c>
      <c r="AF151" t="s">
        <v>758</v>
      </c>
      <c r="AG151">
        <v>0</v>
      </c>
      <c r="AH151">
        <v>2</v>
      </c>
      <c r="AI151">
        <v>28927290</v>
      </c>
      <c r="AJ151">
        <v>147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 x14ac:dyDescent="0.2">
      <c r="A152">
        <f>ROW(Source!A49)</f>
        <v>49</v>
      </c>
      <c r="B152">
        <v>28927291</v>
      </c>
      <c r="C152">
        <v>28927285</v>
      </c>
      <c r="D152">
        <v>28419887</v>
      </c>
      <c r="E152">
        <v>1</v>
      </c>
      <c r="F152">
        <v>1</v>
      </c>
      <c r="G152">
        <v>1</v>
      </c>
      <c r="H152">
        <v>1</v>
      </c>
      <c r="I152" t="s">
        <v>463</v>
      </c>
      <c r="J152" t="s">
        <v>719</v>
      </c>
      <c r="K152" t="s">
        <v>464</v>
      </c>
      <c r="L152">
        <v>1191</v>
      </c>
      <c r="N152">
        <v>1013</v>
      </c>
      <c r="O152" t="s">
        <v>360</v>
      </c>
      <c r="P152" t="s">
        <v>360</v>
      </c>
      <c r="Q152">
        <v>1</v>
      </c>
      <c r="X152">
        <v>4.51</v>
      </c>
      <c r="Y152">
        <v>0</v>
      </c>
      <c r="Z152">
        <v>0</v>
      </c>
      <c r="AA152">
        <v>0</v>
      </c>
      <c r="AB152">
        <v>7.61</v>
      </c>
      <c r="AC152">
        <v>0</v>
      </c>
      <c r="AD152">
        <v>1</v>
      </c>
      <c r="AE152">
        <v>1</v>
      </c>
      <c r="AF152" t="s">
        <v>765</v>
      </c>
      <c r="AG152">
        <v>2.1648000000000001</v>
      </c>
      <c r="AH152">
        <v>2</v>
      </c>
      <c r="AI152">
        <v>28927286</v>
      </c>
      <c r="AJ152">
        <v>148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 x14ac:dyDescent="0.2">
      <c r="A153">
        <f>ROW(Source!A49)</f>
        <v>49</v>
      </c>
      <c r="B153">
        <v>28927292</v>
      </c>
      <c r="C153">
        <v>28927285</v>
      </c>
      <c r="D153">
        <v>28419515</v>
      </c>
      <c r="E153">
        <v>1</v>
      </c>
      <c r="F153">
        <v>1</v>
      </c>
      <c r="G153">
        <v>1</v>
      </c>
      <c r="H153">
        <v>1</v>
      </c>
      <c r="I153" t="s">
        <v>361</v>
      </c>
      <c r="J153" t="s">
        <v>719</v>
      </c>
      <c r="K153" t="s">
        <v>362</v>
      </c>
      <c r="L153">
        <v>1191</v>
      </c>
      <c r="N153">
        <v>1013</v>
      </c>
      <c r="O153" t="s">
        <v>360</v>
      </c>
      <c r="P153" t="s">
        <v>360</v>
      </c>
      <c r="Q153">
        <v>1</v>
      </c>
      <c r="X153">
        <v>0.09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1</v>
      </c>
      <c r="AE153">
        <v>2</v>
      </c>
      <c r="AF153" t="s">
        <v>765</v>
      </c>
      <c r="AG153">
        <v>4.3199999999999995E-2</v>
      </c>
      <c r="AH153">
        <v>2</v>
      </c>
      <c r="AI153">
        <v>28927287</v>
      </c>
      <c r="AJ153">
        <v>149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 x14ac:dyDescent="0.2">
      <c r="A154">
        <f>ROW(Source!A49)</f>
        <v>49</v>
      </c>
      <c r="B154">
        <v>28927293</v>
      </c>
      <c r="C154">
        <v>28927285</v>
      </c>
      <c r="D154">
        <v>28336884</v>
      </c>
      <c r="E154">
        <v>1</v>
      </c>
      <c r="F154">
        <v>1</v>
      </c>
      <c r="G154">
        <v>1</v>
      </c>
      <c r="H154">
        <v>2</v>
      </c>
      <c r="I154" t="s">
        <v>375</v>
      </c>
      <c r="J154" t="s">
        <v>376</v>
      </c>
      <c r="K154" t="s">
        <v>377</v>
      </c>
      <c r="L154">
        <v>1368</v>
      </c>
      <c r="N154">
        <v>1011</v>
      </c>
      <c r="O154" t="s">
        <v>366</v>
      </c>
      <c r="P154" t="s">
        <v>366</v>
      </c>
      <c r="Q154">
        <v>1</v>
      </c>
      <c r="X154">
        <v>0.03</v>
      </c>
      <c r="Y154">
        <v>0</v>
      </c>
      <c r="Z154">
        <v>93.73</v>
      </c>
      <c r="AA154">
        <v>8.82</v>
      </c>
      <c r="AB154">
        <v>0</v>
      </c>
      <c r="AC154">
        <v>0</v>
      </c>
      <c r="AD154">
        <v>1</v>
      </c>
      <c r="AE154">
        <v>0</v>
      </c>
      <c r="AF154" t="s">
        <v>765</v>
      </c>
      <c r="AG154">
        <v>1.44E-2</v>
      </c>
      <c r="AH154">
        <v>2</v>
      </c>
      <c r="AI154">
        <v>28927288</v>
      </c>
      <c r="AJ154">
        <v>150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 x14ac:dyDescent="0.2">
      <c r="A155">
        <f>ROW(Source!A49)</f>
        <v>49</v>
      </c>
      <c r="B155">
        <v>28927294</v>
      </c>
      <c r="C155">
        <v>28927285</v>
      </c>
      <c r="D155">
        <v>28337842</v>
      </c>
      <c r="E155">
        <v>1</v>
      </c>
      <c r="F155">
        <v>1</v>
      </c>
      <c r="G155">
        <v>1</v>
      </c>
      <c r="H155">
        <v>2</v>
      </c>
      <c r="I155" t="s">
        <v>384</v>
      </c>
      <c r="J155" t="s">
        <v>385</v>
      </c>
      <c r="K155" t="s">
        <v>386</v>
      </c>
      <c r="L155">
        <v>1368</v>
      </c>
      <c r="N155">
        <v>1011</v>
      </c>
      <c r="O155" t="s">
        <v>366</v>
      </c>
      <c r="P155" t="s">
        <v>366</v>
      </c>
      <c r="Q155">
        <v>1</v>
      </c>
      <c r="X155">
        <v>0.06</v>
      </c>
      <c r="Y155">
        <v>0</v>
      </c>
      <c r="Z155">
        <v>102.48</v>
      </c>
      <c r="AA155">
        <v>11.84</v>
      </c>
      <c r="AB155">
        <v>0</v>
      </c>
      <c r="AC155">
        <v>0</v>
      </c>
      <c r="AD155">
        <v>1</v>
      </c>
      <c r="AE155">
        <v>0</v>
      </c>
      <c r="AF155" t="s">
        <v>765</v>
      </c>
      <c r="AG155">
        <v>2.8799999999999999E-2</v>
      </c>
      <c r="AH155">
        <v>2</v>
      </c>
      <c r="AI155">
        <v>28927289</v>
      </c>
      <c r="AJ155">
        <v>151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 x14ac:dyDescent="0.2">
      <c r="A156">
        <f>ROW(Source!A49)</f>
        <v>49</v>
      </c>
      <c r="B156">
        <v>28927295</v>
      </c>
      <c r="C156">
        <v>28927285</v>
      </c>
      <c r="D156">
        <v>28251024</v>
      </c>
      <c r="E156">
        <v>1</v>
      </c>
      <c r="F156">
        <v>1</v>
      </c>
      <c r="G156">
        <v>1</v>
      </c>
      <c r="H156">
        <v>3</v>
      </c>
      <c r="I156" t="s">
        <v>471</v>
      </c>
      <c r="J156" t="s">
        <v>472</v>
      </c>
      <c r="K156" t="s">
        <v>473</v>
      </c>
      <c r="L156">
        <v>1348</v>
      </c>
      <c r="N156">
        <v>1009</v>
      </c>
      <c r="O156" t="s">
        <v>61</v>
      </c>
      <c r="P156" t="s">
        <v>61</v>
      </c>
      <c r="Q156">
        <v>1000</v>
      </c>
      <c r="X156">
        <v>0.104</v>
      </c>
      <c r="Y156">
        <v>10813.53</v>
      </c>
      <c r="Z156">
        <v>0</v>
      </c>
      <c r="AA156">
        <v>0</v>
      </c>
      <c r="AB156">
        <v>0</v>
      </c>
      <c r="AC156">
        <v>0</v>
      </c>
      <c r="AD156">
        <v>1</v>
      </c>
      <c r="AE156">
        <v>0</v>
      </c>
      <c r="AF156" t="s">
        <v>758</v>
      </c>
      <c r="AG156">
        <v>0</v>
      </c>
      <c r="AH156">
        <v>2</v>
      </c>
      <c r="AI156">
        <v>28927290</v>
      </c>
      <c r="AJ156">
        <v>152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 x14ac:dyDescent="0.2">
      <c r="A157">
        <f>ROW(Source!A50)</f>
        <v>50</v>
      </c>
      <c r="B157">
        <v>28927302</v>
      </c>
      <c r="C157">
        <v>28927296</v>
      </c>
      <c r="D157">
        <v>28419887</v>
      </c>
      <c r="E157">
        <v>1</v>
      </c>
      <c r="F157">
        <v>1</v>
      </c>
      <c r="G157">
        <v>1</v>
      </c>
      <c r="H157">
        <v>1</v>
      </c>
      <c r="I157" t="s">
        <v>463</v>
      </c>
      <c r="J157" t="s">
        <v>719</v>
      </c>
      <c r="K157" t="s">
        <v>464</v>
      </c>
      <c r="L157">
        <v>1191</v>
      </c>
      <c r="N157">
        <v>1013</v>
      </c>
      <c r="O157" t="s">
        <v>360</v>
      </c>
      <c r="P157" t="s">
        <v>360</v>
      </c>
      <c r="Q157">
        <v>1</v>
      </c>
      <c r="X157">
        <v>19.03</v>
      </c>
      <c r="Y157">
        <v>0</v>
      </c>
      <c r="Z157">
        <v>0</v>
      </c>
      <c r="AA157">
        <v>0</v>
      </c>
      <c r="AB157">
        <v>7.61</v>
      </c>
      <c r="AC157">
        <v>0</v>
      </c>
      <c r="AD157">
        <v>1</v>
      </c>
      <c r="AE157">
        <v>1</v>
      </c>
      <c r="AF157" t="s">
        <v>765</v>
      </c>
      <c r="AG157">
        <v>9.1344000000000012</v>
      </c>
      <c r="AH157">
        <v>2</v>
      </c>
      <c r="AI157">
        <v>28927297</v>
      </c>
      <c r="AJ157">
        <v>153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 x14ac:dyDescent="0.2">
      <c r="A158">
        <f>ROW(Source!A50)</f>
        <v>50</v>
      </c>
      <c r="B158">
        <v>28927303</v>
      </c>
      <c r="C158">
        <v>28927296</v>
      </c>
      <c r="D158">
        <v>28419515</v>
      </c>
      <c r="E158">
        <v>1</v>
      </c>
      <c r="F158">
        <v>1</v>
      </c>
      <c r="G158">
        <v>1</v>
      </c>
      <c r="H158">
        <v>1</v>
      </c>
      <c r="I158" t="s">
        <v>361</v>
      </c>
      <c r="J158" t="s">
        <v>719</v>
      </c>
      <c r="K158" t="s">
        <v>362</v>
      </c>
      <c r="L158">
        <v>1191</v>
      </c>
      <c r="N158">
        <v>1013</v>
      </c>
      <c r="O158" t="s">
        <v>360</v>
      </c>
      <c r="P158" t="s">
        <v>360</v>
      </c>
      <c r="Q158">
        <v>1</v>
      </c>
      <c r="X158">
        <v>0.09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1</v>
      </c>
      <c r="AE158">
        <v>2</v>
      </c>
      <c r="AF158" t="s">
        <v>765</v>
      </c>
      <c r="AG158">
        <v>4.3199999999999995E-2</v>
      </c>
      <c r="AH158">
        <v>2</v>
      </c>
      <c r="AI158">
        <v>28927298</v>
      </c>
      <c r="AJ158">
        <v>154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 x14ac:dyDescent="0.2">
      <c r="A159">
        <f>ROW(Source!A50)</f>
        <v>50</v>
      </c>
      <c r="B159">
        <v>28927304</v>
      </c>
      <c r="C159">
        <v>28927296</v>
      </c>
      <c r="D159">
        <v>28336884</v>
      </c>
      <c r="E159">
        <v>1</v>
      </c>
      <c r="F159">
        <v>1</v>
      </c>
      <c r="G159">
        <v>1</v>
      </c>
      <c r="H159">
        <v>2</v>
      </c>
      <c r="I159" t="s">
        <v>375</v>
      </c>
      <c r="J159" t="s">
        <v>376</v>
      </c>
      <c r="K159" t="s">
        <v>377</v>
      </c>
      <c r="L159">
        <v>1368</v>
      </c>
      <c r="N159">
        <v>1011</v>
      </c>
      <c r="O159" t="s">
        <v>366</v>
      </c>
      <c r="P159" t="s">
        <v>366</v>
      </c>
      <c r="Q159">
        <v>1</v>
      </c>
      <c r="X159">
        <v>0.03</v>
      </c>
      <c r="Y159">
        <v>0</v>
      </c>
      <c r="Z159">
        <v>93.73</v>
      </c>
      <c r="AA159">
        <v>8.82</v>
      </c>
      <c r="AB159">
        <v>0</v>
      </c>
      <c r="AC159">
        <v>0</v>
      </c>
      <c r="AD159">
        <v>1</v>
      </c>
      <c r="AE159">
        <v>0</v>
      </c>
      <c r="AF159" t="s">
        <v>765</v>
      </c>
      <c r="AG159">
        <v>1.44E-2</v>
      </c>
      <c r="AH159">
        <v>2</v>
      </c>
      <c r="AI159">
        <v>28927299</v>
      </c>
      <c r="AJ159">
        <v>155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 x14ac:dyDescent="0.2">
      <c r="A160">
        <f>ROW(Source!A50)</f>
        <v>50</v>
      </c>
      <c r="B160">
        <v>28927305</v>
      </c>
      <c r="C160">
        <v>28927296</v>
      </c>
      <c r="D160">
        <v>28337842</v>
      </c>
      <c r="E160">
        <v>1</v>
      </c>
      <c r="F160">
        <v>1</v>
      </c>
      <c r="G160">
        <v>1</v>
      </c>
      <c r="H160">
        <v>2</v>
      </c>
      <c r="I160" t="s">
        <v>384</v>
      </c>
      <c r="J160" t="s">
        <v>385</v>
      </c>
      <c r="K160" t="s">
        <v>386</v>
      </c>
      <c r="L160">
        <v>1368</v>
      </c>
      <c r="N160">
        <v>1011</v>
      </c>
      <c r="O160" t="s">
        <v>366</v>
      </c>
      <c r="P160" t="s">
        <v>366</v>
      </c>
      <c r="Q160">
        <v>1</v>
      </c>
      <c r="X160">
        <v>0.06</v>
      </c>
      <c r="Y160">
        <v>0</v>
      </c>
      <c r="Z160">
        <v>102.48</v>
      </c>
      <c r="AA160">
        <v>11.84</v>
      </c>
      <c r="AB160">
        <v>0</v>
      </c>
      <c r="AC160">
        <v>0</v>
      </c>
      <c r="AD160">
        <v>1</v>
      </c>
      <c r="AE160">
        <v>0</v>
      </c>
      <c r="AF160" t="s">
        <v>765</v>
      </c>
      <c r="AG160">
        <v>2.8799999999999999E-2</v>
      </c>
      <c r="AH160">
        <v>2</v>
      </c>
      <c r="AI160">
        <v>28927300</v>
      </c>
      <c r="AJ160">
        <v>156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 x14ac:dyDescent="0.2">
      <c r="A161">
        <f>ROW(Source!A50)</f>
        <v>50</v>
      </c>
      <c r="B161">
        <v>28927306</v>
      </c>
      <c r="C161">
        <v>28927296</v>
      </c>
      <c r="D161">
        <v>28250986</v>
      </c>
      <c r="E161">
        <v>1</v>
      </c>
      <c r="F161">
        <v>1</v>
      </c>
      <c r="G161">
        <v>1</v>
      </c>
      <c r="H161">
        <v>3</v>
      </c>
      <c r="I161" t="s">
        <v>474</v>
      </c>
      <c r="J161" t="s">
        <v>475</v>
      </c>
      <c r="K161" t="s">
        <v>476</v>
      </c>
      <c r="L161">
        <v>1348</v>
      </c>
      <c r="N161">
        <v>1009</v>
      </c>
      <c r="O161" t="s">
        <v>61</v>
      </c>
      <c r="P161" t="s">
        <v>61</v>
      </c>
      <c r="Q161">
        <v>1000</v>
      </c>
      <c r="X161">
        <v>0.105</v>
      </c>
      <c r="Y161">
        <v>83126.97</v>
      </c>
      <c r="Z161">
        <v>0</v>
      </c>
      <c r="AA161">
        <v>0</v>
      </c>
      <c r="AB161">
        <v>0</v>
      </c>
      <c r="AC161">
        <v>0</v>
      </c>
      <c r="AD161">
        <v>1</v>
      </c>
      <c r="AE161">
        <v>0</v>
      </c>
      <c r="AF161" t="s">
        <v>758</v>
      </c>
      <c r="AG161">
        <v>0</v>
      </c>
      <c r="AH161">
        <v>2</v>
      </c>
      <c r="AI161">
        <v>28927301</v>
      </c>
      <c r="AJ161">
        <v>157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 x14ac:dyDescent="0.2">
      <c r="A162">
        <f>ROW(Source!A51)</f>
        <v>51</v>
      </c>
      <c r="B162">
        <v>28927302</v>
      </c>
      <c r="C162">
        <v>28927296</v>
      </c>
      <c r="D162">
        <v>28419887</v>
      </c>
      <c r="E162">
        <v>1</v>
      </c>
      <c r="F162">
        <v>1</v>
      </c>
      <c r="G162">
        <v>1</v>
      </c>
      <c r="H162">
        <v>1</v>
      </c>
      <c r="I162" t="s">
        <v>463</v>
      </c>
      <c r="J162" t="s">
        <v>719</v>
      </c>
      <c r="K162" t="s">
        <v>464</v>
      </c>
      <c r="L162">
        <v>1191</v>
      </c>
      <c r="N162">
        <v>1013</v>
      </c>
      <c r="O162" t="s">
        <v>360</v>
      </c>
      <c r="P162" t="s">
        <v>360</v>
      </c>
      <c r="Q162">
        <v>1</v>
      </c>
      <c r="X162">
        <v>19.03</v>
      </c>
      <c r="Y162">
        <v>0</v>
      </c>
      <c r="Z162">
        <v>0</v>
      </c>
      <c r="AA162">
        <v>0</v>
      </c>
      <c r="AB162">
        <v>7.61</v>
      </c>
      <c r="AC162">
        <v>0</v>
      </c>
      <c r="AD162">
        <v>1</v>
      </c>
      <c r="AE162">
        <v>1</v>
      </c>
      <c r="AF162" t="s">
        <v>765</v>
      </c>
      <c r="AG162">
        <v>9.1344000000000012</v>
      </c>
      <c r="AH162">
        <v>2</v>
      </c>
      <c r="AI162">
        <v>28927297</v>
      </c>
      <c r="AJ162">
        <v>158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 x14ac:dyDescent="0.2">
      <c r="A163">
        <f>ROW(Source!A51)</f>
        <v>51</v>
      </c>
      <c r="B163">
        <v>28927303</v>
      </c>
      <c r="C163">
        <v>28927296</v>
      </c>
      <c r="D163">
        <v>28419515</v>
      </c>
      <c r="E163">
        <v>1</v>
      </c>
      <c r="F163">
        <v>1</v>
      </c>
      <c r="G163">
        <v>1</v>
      </c>
      <c r="H163">
        <v>1</v>
      </c>
      <c r="I163" t="s">
        <v>361</v>
      </c>
      <c r="J163" t="s">
        <v>719</v>
      </c>
      <c r="K163" t="s">
        <v>362</v>
      </c>
      <c r="L163">
        <v>1191</v>
      </c>
      <c r="N163">
        <v>1013</v>
      </c>
      <c r="O163" t="s">
        <v>360</v>
      </c>
      <c r="P163" t="s">
        <v>360</v>
      </c>
      <c r="Q163">
        <v>1</v>
      </c>
      <c r="X163">
        <v>0.09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765</v>
      </c>
      <c r="AG163">
        <v>4.3199999999999995E-2</v>
      </c>
      <c r="AH163">
        <v>2</v>
      </c>
      <c r="AI163">
        <v>28927298</v>
      </c>
      <c r="AJ163">
        <v>159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 x14ac:dyDescent="0.2">
      <c r="A164">
        <f>ROW(Source!A51)</f>
        <v>51</v>
      </c>
      <c r="B164">
        <v>28927304</v>
      </c>
      <c r="C164">
        <v>28927296</v>
      </c>
      <c r="D164">
        <v>28336884</v>
      </c>
      <c r="E164">
        <v>1</v>
      </c>
      <c r="F164">
        <v>1</v>
      </c>
      <c r="G164">
        <v>1</v>
      </c>
      <c r="H164">
        <v>2</v>
      </c>
      <c r="I164" t="s">
        <v>375</v>
      </c>
      <c r="J164" t="s">
        <v>376</v>
      </c>
      <c r="K164" t="s">
        <v>377</v>
      </c>
      <c r="L164">
        <v>1368</v>
      </c>
      <c r="N164">
        <v>1011</v>
      </c>
      <c r="O164" t="s">
        <v>366</v>
      </c>
      <c r="P164" t="s">
        <v>366</v>
      </c>
      <c r="Q164">
        <v>1</v>
      </c>
      <c r="X164">
        <v>0.03</v>
      </c>
      <c r="Y164">
        <v>0</v>
      </c>
      <c r="Z164">
        <v>93.73</v>
      </c>
      <c r="AA164">
        <v>8.82</v>
      </c>
      <c r="AB164">
        <v>0</v>
      </c>
      <c r="AC164">
        <v>0</v>
      </c>
      <c r="AD164">
        <v>1</v>
      </c>
      <c r="AE164">
        <v>0</v>
      </c>
      <c r="AF164" t="s">
        <v>765</v>
      </c>
      <c r="AG164">
        <v>1.44E-2</v>
      </c>
      <c r="AH164">
        <v>2</v>
      </c>
      <c r="AI164">
        <v>28927299</v>
      </c>
      <c r="AJ164">
        <v>160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 x14ac:dyDescent="0.2">
      <c r="A165">
        <f>ROW(Source!A51)</f>
        <v>51</v>
      </c>
      <c r="B165">
        <v>28927305</v>
      </c>
      <c r="C165">
        <v>28927296</v>
      </c>
      <c r="D165">
        <v>28337842</v>
      </c>
      <c r="E165">
        <v>1</v>
      </c>
      <c r="F165">
        <v>1</v>
      </c>
      <c r="G165">
        <v>1</v>
      </c>
      <c r="H165">
        <v>2</v>
      </c>
      <c r="I165" t="s">
        <v>384</v>
      </c>
      <c r="J165" t="s">
        <v>385</v>
      </c>
      <c r="K165" t="s">
        <v>386</v>
      </c>
      <c r="L165">
        <v>1368</v>
      </c>
      <c r="N165">
        <v>1011</v>
      </c>
      <c r="O165" t="s">
        <v>366</v>
      </c>
      <c r="P165" t="s">
        <v>366</v>
      </c>
      <c r="Q165">
        <v>1</v>
      </c>
      <c r="X165">
        <v>0.06</v>
      </c>
      <c r="Y165">
        <v>0</v>
      </c>
      <c r="Z165">
        <v>102.48</v>
      </c>
      <c r="AA165">
        <v>11.84</v>
      </c>
      <c r="AB165">
        <v>0</v>
      </c>
      <c r="AC165">
        <v>0</v>
      </c>
      <c r="AD165">
        <v>1</v>
      </c>
      <c r="AE165">
        <v>0</v>
      </c>
      <c r="AF165" t="s">
        <v>765</v>
      </c>
      <c r="AG165">
        <v>2.8799999999999999E-2</v>
      </c>
      <c r="AH165">
        <v>2</v>
      </c>
      <c r="AI165">
        <v>28927300</v>
      </c>
      <c r="AJ165">
        <v>161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 x14ac:dyDescent="0.2">
      <c r="A166">
        <f>ROW(Source!A51)</f>
        <v>51</v>
      </c>
      <c r="B166">
        <v>28927306</v>
      </c>
      <c r="C166">
        <v>28927296</v>
      </c>
      <c r="D166">
        <v>28250986</v>
      </c>
      <c r="E166">
        <v>1</v>
      </c>
      <c r="F166">
        <v>1</v>
      </c>
      <c r="G166">
        <v>1</v>
      </c>
      <c r="H166">
        <v>3</v>
      </c>
      <c r="I166" t="s">
        <v>474</v>
      </c>
      <c r="J166" t="s">
        <v>475</v>
      </c>
      <c r="K166" t="s">
        <v>476</v>
      </c>
      <c r="L166">
        <v>1348</v>
      </c>
      <c r="N166">
        <v>1009</v>
      </c>
      <c r="O166" t="s">
        <v>61</v>
      </c>
      <c r="P166" t="s">
        <v>61</v>
      </c>
      <c r="Q166">
        <v>1000</v>
      </c>
      <c r="X166">
        <v>0.105</v>
      </c>
      <c r="Y166">
        <v>83126.97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758</v>
      </c>
      <c r="AG166">
        <v>0</v>
      </c>
      <c r="AH166">
        <v>2</v>
      </c>
      <c r="AI166">
        <v>28927301</v>
      </c>
      <c r="AJ166">
        <v>162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 x14ac:dyDescent="0.2">
      <c r="A167">
        <f>ROW(Source!A86)</f>
        <v>86</v>
      </c>
      <c r="B167">
        <v>28925782</v>
      </c>
      <c r="C167">
        <v>28925762</v>
      </c>
      <c r="D167">
        <v>28424815</v>
      </c>
      <c r="E167">
        <v>1</v>
      </c>
      <c r="F167">
        <v>1</v>
      </c>
      <c r="G167">
        <v>1</v>
      </c>
      <c r="H167">
        <v>1</v>
      </c>
      <c r="I167" t="s">
        <v>477</v>
      </c>
      <c r="J167" t="s">
        <v>719</v>
      </c>
      <c r="K167" t="s">
        <v>478</v>
      </c>
      <c r="L167">
        <v>1191</v>
      </c>
      <c r="N167">
        <v>1013</v>
      </c>
      <c r="O167" t="s">
        <v>360</v>
      </c>
      <c r="P167" t="s">
        <v>360</v>
      </c>
      <c r="Q167">
        <v>1</v>
      </c>
      <c r="X167">
        <v>41.4</v>
      </c>
      <c r="Y167">
        <v>0</v>
      </c>
      <c r="Z167">
        <v>0</v>
      </c>
      <c r="AA167">
        <v>0</v>
      </c>
      <c r="AB167">
        <v>9.77</v>
      </c>
      <c r="AC167">
        <v>0</v>
      </c>
      <c r="AD167">
        <v>1</v>
      </c>
      <c r="AE167">
        <v>1</v>
      </c>
      <c r="AF167" t="s">
        <v>63</v>
      </c>
      <c r="AG167">
        <v>24.84</v>
      </c>
      <c r="AH167">
        <v>2</v>
      </c>
      <c r="AI167">
        <v>28925763</v>
      </c>
      <c r="AJ167">
        <v>163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 x14ac:dyDescent="0.2">
      <c r="A168">
        <f>ROW(Source!A86)</f>
        <v>86</v>
      </c>
      <c r="B168">
        <v>28925783</v>
      </c>
      <c r="C168">
        <v>28925762</v>
      </c>
      <c r="D168">
        <v>28419515</v>
      </c>
      <c r="E168">
        <v>1</v>
      </c>
      <c r="F168">
        <v>1</v>
      </c>
      <c r="G168">
        <v>1</v>
      </c>
      <c r="H168">
        <v>1</v>
      </c>
      <c r="I168" t="s">
        <v>361</v>
      </c>
      <c r="J168" t="s">
        <v>719</v>
      </c>
      <c r="K168" t="s">
        <v>362</v>
      </c>
      <c r="L168">
        <v>1191</v>
      </c>
      <c r="N168">
        <v>1013</v>
      </c>
      <c r="O168" t="s">
        <v>360</v>
      </c>
      <c r="P168" t="s">
        <v>360</v>
      </c>
      <c r="Q168">
        <v>1</v>
      </c>
      <c r="X168">
        <v>3.72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2</v>
      </c>
      <c r="AF168" t="s">
        <v>63</v>
      </c>
      <c r="AG168">
        <v>2.2320000000000002</v>
      </c>
      <c r="AH168">
        <v>2</v>
      </c>
      <c r="AI168">
        <v>28925764</v>
      </c>
      <c r="AJ168">
        <v>164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 x14ac:dyDescent="0.2">
      <c r="A169">
        <f>ROW(Source!A86)</f>
        <v>86</v>
      </c>
      <c r="B169">
        <v>28925784</v>
      </c>
      <c r="C169">
        <v>28925762</v>
      </c>
      <c r="D169">
        <v>28336687</v>
      </c>
      <c r="E169">
        <v>1</v>
      </c>
      <c r="F169">
        <v>1</v>
      </c>
      <c r="G169">
        <v>1</v>
      </c>
      <c r="H169">
        <v>2</v>
      </c>
      <c r="I169" t="s">
        <v>479</v>
      </c>
      <c r="J169" t="s">
        <v>480</v>
      </c>
      <c r="K169" t="s">
        <v>481</v>
      </c>
      <c r="L169">
        <v>1368</v>
      </c>
      <c r="N169">
        <v>1011</v>
      </c>
      <c r="O169" t="s">
        <v>366</v>
      </c>
      <c r="P169" t="s">
        <v>366</v>
      </c>
      <c r="Q169">
        <v>1</v>
      </c>
      <c r="X169">
        <v>3.42</v>
      </c>
      <c r="Y169">
        <v>0</v>
      </c>
      <c r="Z169">
        <v>113.19</v>
      </c>
      <c r="AA169">
        <v>11.84</v>
      </c>
      <c r="AB169">
        <v>0</v>
      </c>
      <c r="AC169">
        <v>0</v>
      </c>
      <c r="AD169">
        <v>1</v>
      </c>
      <c r="AE169">
        <v>0</v>
      </c>
      <c r="AF169" t="s">
        <v>63</v>
      </c>
      <c r="AG169">
        <v>2.052</v>
      </c>
      <c r="AH169">
        <v>2</v>
      </c>
      <c r="AI169">
        <v>28925765</v>
      </c>
      <c r="AJ169">
        <v>165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 x14ac:dyDescent="0.2">
      <c r="A170">
        <f>ROW(Source!A86)</f>
        <v>86</v>
      </c>
      <c r="B170">
        <v>28925785</v>
      </c>
      <c r="C170">
        <v>28925762</v>
      </c>
      <c r="D170">
        <v>28336862</v>
      </c>
      <c r="E170">
        <v>1</v>
      </c>
      <c r="F170">
        <v>1</v>
      </c>
      <c r="G170">
        <v>1</v>
      </c>
      <c r="H170">
        <v>2</v>
      </c>
      <c r="I170" t="s">
        <v>482</v>
      </c>
      <c r="J170" t="s">
        <v>483</v>
      </c>
      <c r="K170" t="s">
        <v>484</v>
      </c>
      <c r="L170">
        <v>1368</v>
      </c>
      <c r="N170">
        <v>1011</v>
      </c>
      <c r="O170" t="s">
        <v>366</v>
      </c>
      <c r="P170" t="s">
        <v>366</v>
      </c>
      <c r="Q170">
        <v>1</v>
      </c>
      <c r="X170">
        <v>0.09</v>
      </c>
      <c r="Y170">
        <v>0</v>
      </c>
      <c r="Z170">
        <v>6.99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63</v>
      </c>
      <c r="AG170">
        <v>5.3999999999999999E-2</v>
      </c>
      <c r="AH170">
        <v>2</v>
      </c>
      <c r="AI170">
        <v>28925766</v>
      </c>
      <c r="AJ170">
        <v>166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 x14ac:dyDescent="0.2">
      <c r="A171">
        <f>ROW(Source!A86)</f>
        <v>86</v>
      </c>
      <c r="B171">
        <v>28925786</v>
      </c>
      <c r="C171">
        <v>28925762</v>
      </c>
      <c r="D171">
        <v>28337603</v>
      </c>
      <c r="E171">
        <v>1</v>
      </c>
      <c r="F171">
        <v>1</v>
      </c>
      <c r="G171">
        <v>1</v>
      </c>
      <c r="H171">
        <v>2</v>
      </c>
      <c r="I171" t="s">
        <v>485</v>
      </c>
      <c r="J171" t="s">
        <v>486</v>
      </c>
      <c r="K171" t="s">
        <v>487</v>
      </c>
      <c r="L171">
        <v>1368</v>
      </c>
      <c r="N171">
        <v>1011</v>
      </c>
      <c r="O171" t="s">
        <v>366</v>
      </c>
      <c r="P171" t="s">
        <v>366</v>
      </c>
      <c r="Q171">
        <v>1</v>
      </c>
      <c r="X171">
        <v>0.06</v>
      </c>
      <c r="Y171">
        <v>0</v>
      </c>
      <c r="Z171">
        <v>156.78</v>
      </c>
      <c r="AA171">
        <v>12.63</v>
      </c>
      <c r="AB171">
        <v>0</v>
      </c>
      <c r="AC171">
        <v>0</v>
      </c>
      <c r="AD171">
        <v>1</v>
      </c>
      <c r="AE171">
        <v>0</v>
      </c>
      <c r="AF171" t="s">
        <v>63</v>
      </c>
      <c r="AG171">
        <v>3.5999999999999997E-2</v>
      </c>
      <c r="AH171">
        <v>2</v>
      </c>
      <c r="AI171">
        <v>28925767</v>
      </c>
      <c r="AJ171">
        <v>167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 x14ac:dyDescent="0.2">
      <c r="A172">
        <f>ROW(Source!A86)</f>
        <v>86</v>
      </c>
      <c r="B172">
        <v>28925787</v>
      </c>
      <c r="C172">
        <v>28925762</v>
      </c>
      <c r="D172">
        <v>28337857</v>
      </c>
      <c r="E172">
        <v>1</v>
      </c>
      <c r="F172">
        <v>1</v>
      </c>
      <c r="G172">
        <v>1</v>
      </c>
      <c r="H172">
        <v>2</v>
      </c>
      <c r="I172" t="s">
        <v>488</v>
      </c>
      <c r="J172" t="s">
        <v>489</v>
      </c>
      <c r="K172" t="s">
        <v>490</v>
      </c>
      <c r="L172">
        <v>1368</v>
      </c>
      <c r="N172">
        <v>1011</v>
      </c>
      <c r="O172" t="s">
        <v>366</v>
      </c>
      <c r="P172" t="s">
        <v>366</v>
      </c>
      <c r="Q172">
        <v>1</v>
      </c>
      <c r="X172">
        <v>0.13</v>
      </c>
      <c r="Y172">
        <v>0</v>
      </c>
      <c r="Z172">
        <v>127.86</v>
      </c>
      <c r="AA172">
        <v>11.84</v>
      </c>
      <c r="AB172">
        <v>0</v>
      </c>
      <c r="AC172">
        <v>0</v>
      </c>
      <c r="AD172">
        <v>1</v>
      </c>
      <c r="AE172">
        <v>0</v>
      </c>
      <c r="AF172" t="s">
        <v>63</v>
      </c>
      <c r="AG172">
        <v>7.8E-2</v>
      </c>
      <c r="AH172">
        <v>2</v>
      </c>
      <c r="AI172">
        <v>28925768</v>
      </c>
      <c r="AJ172">
        <v>168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 x14ac:dyDescent="0.2">
      <c r="A173">
        <f>ROW(Source!A86)</f>
        <v>86</v>
      </c>
      <c r="B173">
        <v>28925788</v>
      </c>
      <c r="C173">
        <v>28925762</v>
      </c>
      <c r="D173">
        <v>28337866</v>
      </c>
      <c r="E173">
        <v>1</v>
      </c>
      <c r="F173">
        <v>1</v>
      </c>
      <c r="G173">
        <v>1</v>
      </c>
      <c r="H173">
        <v>2</v>
      </c>
      <c r="I173" t="s">
        <v>491</v>
      </c>
      <c r="J173" t="s">
        <v>492</v>
      </c>
      <c r="K173" t="s">
        <v>493</v>
      </c>
      <c r="L173">
        <v>1368</v>
      </c>
      <c r="N173">
        <v>1011</v>
      </c>
      <c r="O173" t="s">
        <v>366</v>
      </c>
      <c r="P173" t="s">
        <v>366</v>
      </c>
      <c r="Q173">
        <v>1</v>
      </c>
      <c r="X173">
        <v>0.13</v>
      </c>
      <c r="Y173">
        <v>0</v>
      </c>
      <c r="Z173">
        <v>12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63</v>
      </c>
      <c r="AG173">
        <v>7.8E-2</v>
      </c>
      <c r="AH173">
        <v>2</v>
      </c>
      <c r="AI173">
        <v>28925769</v>
      </c>
      <c r="AJ173">
        <v>169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 x14ac:dyDescent="0.2">
      <c r="A174">
        <f>ROW(Source!A86)</f>
        <v>86</v>
      </c>
      <c r="B174">
        <v>28925789</v>
      </c>
      <c r="C174">
        <v>28925762</v>
      </c>
      <c r="D174">
        <v>28337996</v>
      </c>
      <c r="E174">
        <v>1</v>
      </c>
      <c r="F174">
        <v>1</v>
      </c>
      <c r="G174">
        <v>1</v>
      </c>
      <c r="H174">
        <v>2</v>
      </c>
      <c r="I174" t="s">
        <v>494</v>
      </c>
      <c r="J174" t="s">
        <v>495</v>
      </c>
      <c r="K174" t="s">
        <v>496</v>
      </c>
      <c r="L174">
        <v>1368</v>
      </c>
      <c r="N174">
        <v>1011</v>
      </c>
      <c r="O174" t="s">
        <v>366</v>
      </c>
      <c r="P174" t="s">
        <v>366</v>
      </c>
      <c r="Q174">
        <v>1</v>
      </c>
      <c r="X174">
        <v>0.11</v>
      </c>
      <c r="Y174">
        <v>0</v>
      </c>
      <c r="Z174">
        <v>7.52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63</v>
      </c>
      <c r="AG174">
        <v>6.6000000000000003E-2</v>
      </c>
      <c r="AH174">
        <v>2</v>
      </c>
      <c r="AI174">
        <v>28925770</v>
      </c>
      <c r="AJ174">
        <v>170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 x14ac:dyDescent="0.2">
      <c r="A175">
        <f>ROW(Source!A86)</f>
        <v>86</v>
      </c>
      <c r="B175">
        <v>28925790</v>
      </c>
      <c r="C175">
        <v>28925762</v>
      </c>
      <c r="D175">
        <v>28338136</v>
      </c>
      <c r="E175">
        <v>1</v>
      </c>
      <c r="F175">
        <v>1</v>
      </c>
      <c r="G175">
        <v>1</v>
      </c>
      <c r="H175">
        <v>2</v>
      </c>
      <c r="I175" t="s">
        <v>401</v>
      </c>
      <c r="J175" t="s">
        <v>402</v>
      </c>
      <c r="K175" t="s">
        <v>403</v>
      </c>
      <c r="L175">
        <v>1368</v>
      </c>
      <c r="N175">
        <v>1011</v>
      </c>
      <c r="O175" t="s">
        <v>366</v>
      </c>
      <c r="P175" t="s">
        <v>366</v>
      </c>
      <c r="Q175">
        <v>1</v>
      </c>
      <c r="X175">
        <v>9.35</v>
      </c>
      <c r="Y175">
        <v>0</v>
      </c>
      <c r="Z175">
        <v>8.68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63</v>
      </c>
      <c r="AG175">
        <v>5.61</v>
      </c>
      <c r="AH175">
        <v>2</v>
      </c>
      <c r="AI175">
        <v>28925771</v>
      </c>
      <c r="AJ175">
        <v>171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 x14ac:dyDescent="0.2">
      <c r="A176">
        <f>ROW(Source!A86)</f>
        <v>86</v>
      </c>
      <c r="B176">
        <v>28925791</v>
      </c>
      <c r="C176">
        <v>28925762</v>
      </c>
      <c r="D176">
        <v>28338781</v>
      </c>
      <c r="E176">
        <v>1</v>
      </c>
      <c r="F176">
        <v>1</v>
      </c>
      <c r="G176">
        <v>1</v>
      </c>
      <c r="H176">
        <v>2</v>
      </c>
      <c r="I176" t="s">
        <v>497</v>
      </c>
      <c r="J176" t="s">
        <v>498</v>
      </c>
      <c r="K176" t="s">
        <v>499</v>
      </c>
      <c r="L176">
        <v>1368</v>
      </c>
      <c r="N176">
        <v>1011</v>
      </c>
      <c r="O176" t="s">
        <v>366</v>
      </c>
      <c r="P176" t="s">
        <v>366</v>
      </c>
      <c r="Q176">
        <v>1</v>
      </c>
      <c r="X176">
        <v>0.11</v>
      </c>
      <c r="Y176">
        <v>0</v>
      </c>
      <c r="Z176">
        <v>18.489999999999998</v>
      </c>
      <c r="AA176">
        <v>10.130000000000001</v>
      </c>
      <c r="AB176">
        <v>0</v>
      </c>
      <c r="AC176">
        <v>0</v>
      </c>
      <c r="AD176">
        <v>1</v>
      </c>
      <c r="AE176">
        <v>0</v>
      </c>
      <c r="AF176" t="s">
        <v>63</v>
      </c>
      <c r="AG176">
        <v>6.6000000000000003E-2</v>
      </c>
      <c r="AH176">
        <v>2</v>
      </c>
      <c r="AI176">
        <v>28925772</v>
      </c>
      <c r="AJ176">
        <v>172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 x14ac:dyDescent="0.2">
      <c r="A177">
        <f>ROW(Source!A86)</f>
        <v>86</v>
      </c>
      <c r="B177">
        <v>28925792</v>
      </c>
      <c r="C177">
        <v>28925762</v>
      </c>
      <c r="D177">
        <v>28251457</v>
      </c>
      <c r="E177">
        <v>1</v>
      </c>
      <c r="F177">
        <v>1</v>
      </c>
      <c r="G177">
        <v>1</v>
      </c>
      <c r="H177">
        <v>3</v>
      </c>
      <c r="I177" t="s">
        <v>500</v>
      </c>
      <c r="J177" t="s">
        <v>501</v>
      </c>
      <c r="K177" t="s">
        <v>502</v>
      </c>
      <c r="L177">
        <v>1339</v>
      </c>
      <c r="N177">
        <v>1007</v>
      </c>
      <c r="O177" t="s">
        <v>742</v>
      </c>
      <c r="P177" t="s">
        <v>742</v>
      </c>
      <c r="Q177">
        <v>1</v>
      </c>
      <c r="X177">
        <v>0.61</v>
      </c>
      <c r="Y177">
        <v>23.41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758</v>
      </c>
      <c r="AG177">
        <v>0</v>
      </c>
      <c r="AH177">
        <v>2</v>
      </c>
      <c r="AI177">
        <v>28925773</v>
      </c>
      <c r="AJ177">
        <v>173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 x14ac:dyDescent="0.2">
      <c r="A178">
        <f>ROW(Source!A86)</f>
        <v>86</v>
      </c>
      <c r="B178">
        <v>28925793</v>
      </c>
      <c r="C178">
        <v>28925762</v>
      </c>
      <c r="D178">
        <v>28251479</v>
      </c>
      <c r="E178">
        <v>1</v>
      </c>
      <c r="F178">
        <v>1</v>
      </c>
      <c r="G178">
        <v>1</v>
      </c>
      <c r="H178">
        <v>3</v>
      </c>
      <c r="I178" t="s">
        <v>503</v>
      </c>
      <c r="J178" t="s">
        <v>504</v>
      </c>
      <c r="K178" t="s">
        <v>505</v>
      </c>
      <c r="L178">
        <v>1339</v>
      </c>
      <c r="N178">
        <v>1007</v>
      </c>
      <c r="O178" t="s">
        <v>742</v>
      </c>
      <c r="P178" t="s">
        <v>742</v>
      </c>
      <c r="Q178">
        <v>1</v>
      </c>
      <c r="X178">
        <v>1.95</v>
      </c>
      <c r="Y178">
        <v>8.7899999999999991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758</v>
      </c>
      <c r="AG178">
        <v>0</v>
      </c>
      <c r="AH178">
        <v>2</v>
      </c>
      <c r="AI178">
        <v>28925774</v>
      </c>
      <c r="AJ178">
        <v>174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 x14ac:dyDescent="0.2">
      <c r="A179">
        <f>ROW(Source!A86)</f>
        <v>86</v>
      </c>
      <c r="B179">
        <v>28925794</v>
      </c>
      <c r="C179">
        <v>28925762</v>
      </c>
      <c r="D179">
        <v>28251486</v>
      </c>
      <c r="E179">
        <v>1</v>
      </c>
      <c r="F179">
        <v>1</v>
      </c>
      <c r="G179">
        <v>1</v>
      </c>
      <c r="H179">
        <v>3</v>
      </c>
      <c r="I179" t="s">
        <v>506</v>
      </c>
      <c r="J179" t="s">
        <v>507</v>
      </c>
      <c r="K179" t="s">
        <v>508</v>
      </c>
      <c r="L179">
        <v>1346</v>
      </c>
      <c r="N179">
        <v>1009</v>
      </c>
      <c r="O179" t="s">
        <v>509</v>
      </c>
      <c r="P179" t="s">
        <v>509</v>
      </c>
      <c r="Q179">
        <v>1</v>
      </c>
      <c r="X179">
        <v>0.55000000000000004</v>
      </c>
      <c r="Y179">
        <v>4.47</v>
      </c>
      <c r="Z179">
        <v>0</v>
      </c>
      <c r="AA179">
        <v>0</v>
      </c>
      <c r="AB179">
        <v>0</v>
      </c>
      <c r="AC179">
        <v>0</v>
      </c>
      <c r="AD179">
        <v>1</v>
      </c>
      <c r="AE179">
        <v>0</v>
      </c>
      <c r="AF179" t="s">
        <v>758</v>
      </c>
      <c r="AG179">
        <v>0</v>
      </c>
      <c r="AH179">
        <v>2</v>
      </c>
      <c r="AI179">
        <v>28925775</v>
      </c>
      <c r="AJ179">
        <v>175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 x14ac:dyDescent="0.2">
      <c r="A180">
        <f>ROW(Source!A86)</f>
        <v>86</v>
      </c>
      <c r="B180">
        <v>28925795</v>
      </c>
      <c r="C180">
        <v>28925762</v>
      </c>
      <c r="D180">
        <v>28254721</v>
      </c>
      <c r="E180">
        <v>1</v>
      </c>
      <c r="F180">
        <v>1</v>
      </c>
      <c r="G180">
        <v>1</v>
      </c>
      <c r="H180">
        <v>3</v>
      </c>
      <c r="I180" t="s">
        <v>510</v>
      </c>
      <c r="J180" t="s">
        <v>511</v>
      </c>
      <c r="K180" t="s">
        <v>512</v>
      </c>
      <c r="L180">
        <v>1348</v>
      </c>
      <c r="N180">
        <v>1009</v>
      </c>
      <c r="O180" t="s">
        <v>61</v>
      </c>
      <c r="P180" t="s">
        <v>61</v>
      </c>
      <c r="Q180">
        <v>1000</v>
      </c>
      <c r="X180">
        <v>1.1999999999999999E-3</v>
      </c>
      <c r="Y180">
        <v>12824.48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0</v>
      </c>
      <c r="AF180" t="s">
        <v>758</v>
      </c>
      <c r="AG180">
        <v>0</v>
      </c>
      <c r="AH180">
        <v>2</v>
      </c>
      <c r="AI180">
        <v>28925776</v>
      </c>
      <c r="AJ180">
        <v>176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 x14ac:dyDescent="0.2">
      <c r="A181">
        <f>ROW(Source!A86)</f>
        <v>86</v>
      </c>
      <c r="B181">
        <v>28925796</v>
      </c>
      <c r="C181">
        <v>28925762</v>
      </c>
      <c r="D181">
        <v>28276411</v>
      </c>
      <c r="E181">
        <v>1</v>
      </c>
      <c r="F181">
        <v>1</v>
      </c>
      <c r="G181">
        <v>1</v>
      </c>
      <c r="H181">
        <v>3</v>
      </c>
      <c r="I181" t="s">
        <v>513</v>
      </c>
      <c r="J181" t="s">
        <v>514</v>
      </c>
      <c r="K181" t="s">
        <v>515</v>
      </c>
      <c r="L181">
        <v>1348</v>
      </c>
      <c r="N181">
        <v>1009</v>
      </c>
      <c r="O181" t="s">
        <v>61</v>
      </c>
      <c r="P181" t="s">
        <v>61</v>
      </c>
      <c r="Q181">
        <v>1000</v>
      </c>
      <c r="X181">
        <v>0.01</v>
      </c>
      <c r="Y181">
        <v>10175.83</v>
      </c>
      <c r="Z181">
        <v>0</v>
      </c>
      <c r="AA181">
        <v>0</v>
      </c>
      <c r="AB181">
        <v>0</v>
      </c>
      <c r="AC181">
        <v>0</v>
      </c>
      <c r="AD181">
        <v>1</v>
      </c>
      <c r="AE181">
        <v>0</v>
      </c>
      <c r="AF181" t="s">
        <v>758</v>
      </c>
      <c r="AG181">
        <v>0</v>
      </c>
      <c r="AH181">
        <v>2</v>
      </c>
      <c r="AI181">
        <v>28925777</v>
      </c>
      <c r="AJ181">
        <v>177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 x14ac:dyDescent="0.2">
      <c r="A182">
        <f>ROW(Source!A86)</f>
        <v>86</v>
      </c>
      <c r="B182">
        <v>28925797</v>
      </c>
      <c r="C182">
        <v>28925762</v>
      </c>
      <c r="D182">
        <v>28279355</v>
      </c>
      <c r="E182">
        <v>1</v>
      </c>
      <c r="F182">
        <v>1</v>
      </c>
      <c r="G182">
        <v>1</v>
      </c>
      <c r="H182">
        <v>3</v>
      </c>
      <c r="I182" t="s">
        <v>516</v>
      </c>
      <c r="J182" t="s">
        <v>517</v>
      </c>
      <c r="K182" t="s">
        <v>526</v>
      </c>
      <c r="L182">
        <v>1348</v>
      </c>
      <c r="N182">
        <v>1009</v>
      </c>
      <c r="O182" t="s">
        <v>61</v>
      </c>
      <c r="P182" t="s">
        <v>61</v>
      </c>
      <c r="Q182">
        <v>1000</v>
      </c>
      <c r="X182">
        <v>0.01</v>
      </c>
      <c r="Y182">
        <v>7439.08</v>
      </c>
      <c r="Z182">
        <v>0</v>
      </c>
      <c r="AA182">
        <v>0</v>
      </c>
      <c r="AB182">
        <v>0</v>
      </c>
      <c r="AC182">
        <v>0</v>
      </c>
      <c r="AD182">
        <v>1</v>
      </c>
      <c r="AE182">
        <v>0</v>
      </c>
      <c r="AF182" t="s">
        <v>758</v>
      </c>
      <c r="AG182">
        <v>0</v>
      </c>
      <c r="AH182">
        <v>2</v>
      </c>
      <c r="AI182">
        <v>28925778</v>
      </c>
      <c r="AJ182">
        <v>178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 x14ac:dyDescent="0.2">
      <c r="A183">
        <f>ROW(Source!A86)</f>
        <v>86</v>
      </c>
      <c r="B183">
        <v>28925798</v>
      </c>
      <c r="C183">
        <v>28925762</v>
      </c>
      <c r="D183">
        <v>28279427</v>
      </c>
      <c r="E183">
        <v>1</v>
      </c>
      <c r="F183">
        <v>1</v>
      </c>
      <c r="G183">
        <v>1</v>
      </c>
      <c r="H183">
        <v>3</v>
      </c>
      <c r="I183" t="s">
        <v>527</v>
      </c>
      <c r="J183" t="s">
        <v>528</v>
      </c>
      <c r="K183" t="s">
        <v>529</v>
      </c>
      <c r="L183">
        <v>1348</v>
      </c>
      <c r="N183">
        <v>1009</v>
      </c>
      <c r="O183" t="s">
        <v>61</v>
      </c>
      <c r="P183" t="s">
        <v>61</v>
      </c>
      <c r="Q183">
        <v>1000</v>
      </c>
      <c r="X183">
        <v>0.01</v>
      </c>
      <c r="Y183">
        <v>5343.1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758</v>
      </c>
      <c r="AG183">
        <v>0</v>
      </c>
      <c r="AH183">
        <v>2</v>
      </c>
      <c r="AI183">
        <v>28925779</v>
      </c>
      <c r="AJ183">
        <v>179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 x14ac:dyDescent="0.2">
      <c r="A184">
        <f>ROW(Source!A86)</f>
        <v>86</v>
      </c>
      <c r="B184">
        <v>28925799</v>
      </c>
      <c r="C184">
        <v>28925762</v>
      </c>
      <c r="D184">
        <v>28324742</v>
      </c>
      <c r="E184">
        <v>1</v>
      </c>
      <c r="F184">
        <v>1</v>
      </c>
      <c r="G184">
        <v>1</v>
      </c>
      <c r="H184">
        <v>3</v>
      </c>
      <c r="I184" t="s">
        <v>530</v>
      </c>
      <c r="J184" t="s">
        <v>531</v>
      </c>
      <c r="K184" t="s">
        <v>532</v>
      </c>
      <c r="L184">
        <v>1354</v>
      </c>
      <c r="N184">
        <v>1010</v>
      </c>
      <c r="O184" t="s">
        <v>106</v>
      </c>
      <c r="P184" t="s">
        <v>106</v>
      </c>
      <c r="Q184">
        <v>1</v>
      </c>
      <c r="X184">
        <v>1</v>
      </c>
      <c r="Y184">
        <v>50.93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758</v>
      </c>
      <c r="AG184">
        <v>0</v>
      </c>
      <c r="AH184">
        <v>2</v>
      </c>
      <c r="AI184">
        <v>28925780</v>
      </c>
      <c r="AJ184">
        <v>180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 x14ac:dyDescent="0.2">
      <c r="A185">
        <f>ROW(Source!A86)</f>
        <v>86</v>
      </c>
      <c r="B185">
        <v>28925800</v>
      </c>
      <c r="C185">
        <v>28925762</v>
      </c>
      <c r="D185">
        <v>28247531</v>
      </c>
      <c r="E185">
        <v>21</v>
      </c>
      <c r="F185">
        <v>1</v>
      </c>
      <c r="G185">
        <v>1</v>
      </c>
      <c r="H185">
        <v>3</v>
      </c>
      <c r="I185" t="s">
        <v>533</v>
      </c>
      <c r="J185" t="s">
        <v>719</v>
      </c>
      <c r="K185" t="s">
        <v>534</v>
      </c>
      <c r="L185">
        <v>1374</v>
      </c>
      <c r="N185">
        <v>1013</v>
      </c>
      <c r="O185" t="s">
        <v>535</v>
      </c>
      <c r="P185" t="s">
        <v>535</v>
      </c>
      <c r="Q185">
        <v>1</v>
      </c>
      <c r="X185">
        <v>8.09</v>
      </c>
      <c r="Y185">
        <v>1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758</v>
      </c>
      <c r="AG185">
        <v>0</v>
      </c>
      <c r="AH185">
        <v>2</v>
      </c>
      <c r="AI185">
        <v>28925781</v>
      </c>
      <c r="AJ185">
        <v>181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 x14ac:dyDescent="0.2">
      <c r="A186">
        <f>ROW(Source!A87)</f>
        <v>87</v>
      </c>
      <c r="B186">
        <v>28925782</v>
      </c>
      <c r="C186">
        <v>28925762</v>
      </c>
      <c r="D186">
        <v>28424815</v>
      </c>
      <c r="E186">
        <v>1</v>
      </c>
      <c r="F186">
        <v>1</v>
      </c>
      <c r="G186">
        <v>1</v>
      </c>
      <c r="H186">
        <v>1</v>
      </c>
      <c r="I186" t="s">
        <v>477</v>
      </c>
      <c r="J186" t="s">
        <v>719</v>
      </c>
      <c r="K186" t="s">
        <v>478</v>
      </c>
      <c r="L186">
        <v>1191</v>
      </c>
      <c r="N186">
        <v>1013</v>
      </c>
      <c r="O186" t="s">
        <v>360</v>
      </c>
      <c r="P186" t="s">
        <v>360</v>
      </c>
      <c r="Q186">
        <v>1</v>
      </c>
      <c r="X186">
        <v>41.4</v>
      </c>
      <c r="Y186">
        <v>0</v>
      </c>
      <c r="Z186">
        <v>0</v>
      </c>
      <c r="AA186">
        <v>0</v>
      </c>
      <c r="AB186">
        <v>9.77</v>
      </c>
      <c r="AC186">
        <v>0</v>
      </c>
      <c r="AD186">
        <v>1</v>
      </c>
      <c r="AE186">
        <v>1</v>
      </c>
      <c r="AF186" t="s">
        <v>63</v>
      </c>
      <c r="AG186">
        <v>24.84</v>
      </c>
      <c r="AH186">
        <v>2</v>
      </c>
      <c r="AI186">
        <v>28925763</v>
      </c>
      <c r="AJ186">
        <v>182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 x14ac:dyDescent="0.2">
      <c r="A187">
        <f>ROW(Source!A87)</f>
        <v>87</v>
      </c>
      <c r="B187">
        <v>28925783</v>
      </c>
      <c r="C187">
        <v>28925762</v>
      </c>
      <c r="D187">
        <v>28419515</v>
      </c>
      <c r="E187">
        <v>1</v>
      </c>
      <c r="F187">
        <v>1</v>
      </c>
      <c r="G187">
        <v>1</v>
      </c>
      <c r="H187">
        <v>1</v>
      </c>
      <c r="I187" t="s">
        <v>361</v>
      </c>
      <c r="J187" t="s">
        <v>719</v>
      </c>
      <c r="K187" t="s">
        <v>362</v>
      </c>
      <c r="L187">
        <v>1191</v>
      </c>
      <c r="N187">
        <v>1013</v>
      </c>
      <c r="O187" t="s">
        <v>360</v>
      </c>
      <c r="P187" t="s">
        <v>360</v>
      </c>
      <c r="Q187">
        <v>1</v>
      </c>
      <c r="X187">
        <v>3.72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2</v>
      </c>
      <c r="AF187" t="s">
        <v>63</v>
      </c>
      <c r="AG187">
        <v>2.2320000000000002</v>
      </c>
      <c r="AH187">
        <v>2</v>
      </c>
      <c r="AI187">
        <v>28925764</v>
      </c>
      <c r="AJ187">
        <v>183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 x14ac:dyDescent="0.2">
      <c r="A188">
        <f>ROW(Source!A87)</f>
        <v>87</v>
      </c>
      <c r="B188">
        <v>28925784</v>
      </c>
      <c r="C188">
        <v>28925762</v>
      </c>
      <c r="D188">
        <v>28336687</v>
      </c>
      <c r="E188">
        <v>1</v>
      </c>
      <c r="F188">
        <v>1</v>
      </c>
      <c r="G188">
        <v>1</v>
      </c>
      <c r="H188">
        <v>2</v>
      </c>
      <c r="I188" t="s">
        <v>479</v>
      </c>
      <c r="J188" t="s">
        <v>480</v>
      </c>
      <c r="K188" t="s">
        <v>481</v>
      </c>
      <c r="L188">
        <v>1368</v>
      </c>
      <c r="N188">
        <v>1011</v>
      </c>
      <c r="O188" t="s">
        <v>366</v>
      </c>
      <c r="P188" t="s">
        <v>366</v>
      </c>
      <c r="Q188">
        <v>1</v>
      </c>
      <c r="X188">
        <v>3.42</v>
      </c>
      <c r="Y188">
        <v>0</v>
      </c>
      <c r="Z188">
        <v>113.19</v>
      </c>
      <c r="AA188">
        <v>11.84</v>
      </c>
      <c r="AB188">
        <v>0</v>
      </c>
      <c r="AC188">
        <v>0</v>
      </c>
      <c r="AD188">
        <v>1</v>
      </c>
      <c r="AE188">
        <v>0</v>
      </c>
      <c r="AF188" t="s">
        <v>63</v>
      </c>
      <c r="AG188">
        <v>2.052</v>
      </c>
      <c r="AH188">
        <v>2</v>
      </c>
      <c r="AI188">
        <v>28925765</v>
      </c>
      <c r="AJ188">
        <v>184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 x14ac:dyDescent="0.2">
      <c r="A189">
        <f>ROW(Source!A87)</f>
        <v>87</v>
      </c>
      <c r="B189">
        <v>28925785</v>
      </c>
      <c r="C189">
        <v>28925762</v>
      </c>
      <c r="D189">
        <v>28336862</v>
      </c>
      <c r="E189">
        <v>1</v>
      </c>
      <c r="F189">
        <v>1</v>
      </c>
      <c r="G189">
        <v>1</v>
      </c>
      <c r="H189">
        <v>2</v>
      </c>
      <c r="I189" t="s">
        <v>482</v>
      </c>
      <c r="J189" t="s">
        <v>483</v>
      </c>
      <c r="K189" t="s">
        <v>484</v>
      </c>
      <c r="L189">
        <v>1368</v>
      </c>
      <c r="N189">
        <v>1011</v>
      </c>
      <c r="O189" t="s">
        <v>366</v>
      </c>
      <c r="P189" t="s">
        <v>366</v>
      </c>
      <c r="Q189">
        <v>1</v>
      </c>
      <c r="X189">
        <v>0.09</v>
      </c>
      <c r="Y189">
        <v>0</v>
      </c>
      <c r="Z189">
        <v>6.99</v>
      </c>
      <c r="AA189">
        <v>0</v>
      </c>
      <c r="AB189">
        <v>0</v>
      </c>
      <c r="AC189">
        <v>0</v>
      </c>
      <c r="AD189">
        <v>1</v>
      </c>
      <c r="AE189">
        <v>0</v>
      </c>
      <c r="AF189" t="s">
        <v>63</v>
      </c>
      <c r="AG189">
        <v>5.3999999999999999E-2</v>
      </c>
      <c r="AH189">
        <v>2</v>
      </c>
      <c r="AI189">
        <v>28925766</v>
      </c>
      <c r="AJ189">
        <v>185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 x14ac:dyDescent="0.2">
      <c r="A190">
        <f>ROW(Source!A87)</f>
        <v>87</v>
      </c>
      <c r="B190">
        <v>28925786</v>
      </c>
      <c r="C190">
        <v>28925762</v>
      </c>
      <c r="D190">
        <v>28337603</v>
      </c>
      <c r="E190">
        <v>1</v>
      </c>
      <c r="F190">
        <v>1</v>
      </c>
      <c r="G190">
        <v>1</v>
      </c>
      <c r="H190">
        <v>2</v>
      </c>
      <c r="I190" t="s">
        <v>485</v>
      </c>
      <c r="J190" t="s">
        <v>486</v>
      </c>
      <c r="K190" t="s">
        <v>487</v>
      </c>
      <c r="L190">
        <v>1368</v>
      </c>
      <c r="N190">
        <v>1011</v>
      </c>
      <c r="O190" t="s">
        <v>366</v>
      </c>
      <c r="P190" t="s">
        <v>366</v>
      </c>
      <c r="Q190">
        <v>1</v>
      </c>
      <c r="X190">
        <v>0.06</v>
      </c>
      <c r="Y190">
        <v>0</v>
      </c>
      <c r="Z190">
        <v>156.78</v>
      </c>
      <c r="AA190">
        <v>12.63</v>
      </c>
      <c r="AB190">
        <v>0</v>
      </c>
      <c r="AC190">
        <v>0</v>
      </c>
      <c r="AD190">
        <v>1</v>
      </c>
      <c r="AE190">
        <v>0</v>
      </c>
      <c r="AF190" t="s">
        <v>63</v>
      </c>
      <c r="AG190">
        <v>3.5999999999999997E-2</v>
      </c>
      <c r="AH190">
        <v>2</v>
      </c>
      <c r="AI190">
        <v>28925767</v>
      </c>
      <c r="AJ190">
        <v>186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 x14ac:dyDescent="0.2">
      <c r="A191">
        <f>ROW(Source!A87)</f>
        <v>87</v>
      </c>
      <c r="B191">
        <v>28925787</v>
      </c>
      <c r="C191">
        <v>28925762</v>
      </c>
      <c r="D191">
        <v>28337857</v>
      </c>
      <c r="E191">
        <v>1</v>
      </c>
      <c r="F191">
        <v>1</v>
      </c>
      <c r="G191">
        <v>1</v>
      </c>
      <c r="H191">
        <v>2</v>
      </c>
      <c r="I191" t="s">
        <v>488</v>
      </c>
      <c r="J191" t="s">
        <v>489</v>
      </c>
      <c r="K191" t="s">
        <v>490</v>
      </c>
      <c r="L191">
        <v>1368</v>
      </c>
      <c r="N191">
        <v>1011</v>
      </c>
      <c r="O191" t="s">
        <v>366</v>
      </c>
      <c r="P191" t="s">
        <v>366</v>
      </c>
      <c r="Q191">
        <v>1</v>
      </c>
      <c r="X191">
        <v>0.13</v>
      </c>
      <c r="Y191">
        <v>0</v>
      </c>
      <c r="Z191">
        <v>127.86</v>
      </c>
      <c r="AA191">
        <v>11.84</v>
      </c>
      <c r="AB191">
        <v>0</v>
      </c>
      <c r="AC191">
        <v>0</v>
      </c>
      <c r="AD191">
        <v>1</v>
      </c>
      <c r="AE191">
        <v>0</v>
      </c>
      <c r="AF191" t="s">
        <v>63</v>
      </c>
      <c r="AG191">
        <v>7.8E-2</v>
      </c>
      <c r="AH191">
        <v>2</v>
      </c>
      <c r="AI191">
        <v>28925768</v>
      </c>
      <c r="AJ191">
        <v>187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 x14ac:dyDescent="0.2">
      <c r="A192">
        <f>ROW(Source!A87)</f>
        <v>87</v>
      </c>
      <c r="B192">
        <v>28925788</v>
      </c>
      <c r="C192">
        <v>28925762</v>
      </c>
      <c r="D192">
        <v>28337866</v>
      </c>
      <c r="E192">
        <v>1</v>
      </c>
      <c r="F192">
        <v>1</v>
      </c>
      <c r="G192">
        <v>1</v>
      </c>
      <c r="H192">
        <v>2</v>
      </c>
      <c r="I192" t="s">
        <v>491</v>
      </c>
      <c r="J192" t="s">
        <v>492</v>
      </c>
      <c r="K192" t="s">
        <v>493</v>
      </c>
      <c r="L192">
        <v>1368</v>
      </c>
      <c r="N192">
        <v>1011</v>
      </c>
      <c r="O192" t="s">
        <v>366</v>
      </c>
      <c r="P192" t="s">
        <v>366</v>
      </c>
      <c r="Q192">
        <v>1</v>
      </c>
      <c r="X192">
        <v>0.13</v>
      </c>
      <c r="Y192">
        <v>0</v>
      </c>
      <c r="Z192">
        <v>12</v>
      </c>
      <c r="AA192">
        <v>0</v>
      </c>
      <c r="AB192">
        <v>0</v>
      </c>
      <c r="AC192">
        <v>0</v>
      </c>
      <c r="AD192">
        <v>1</v>
      </c>
      <c r="AE192">
        <v>0</v>
      </c>
      <c r="AF192" t="s">
        <v>63</v>
      </c>
      <c r="AG192">
        <v>7.8E-2</v>
      </c>
      <c r="AH192">
        <v>2</v>
      </c>
      <c r="AI192">
        <v>28925769</v>
      </c>
      <c r="AJ192">
        <v>188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 x14ac:dyDescent="0.2">
      <c r="A193">
        <f>ROW(Source!A87)</f>
        <v>87</v>
      </c>
      <c r="B193">
        <v>28925789</v>
      </c>
      <c r="C193">
        <v>28925762</v>
      </c>
      <c r="D193">
        <v>28337996</v>
      </c>
      <c r="E193">
        <v>1</v>
      </c>
      <c r="F193">
        <v>1</v>
      </c>
      <c r="G193">
        <v>1</v>
      </c>
      <c r="H193">
        <v>2</v>
      </c>
      <c r="I193" t="s">
        <v>494</v>
      </c>
      <c r="J193" t="s">
        <v>495</v>
      </c>
      <c r="K193" t="s">
        <v>496</v>
      </c>
      <c r="L193">
        <v>1368</v>
      </c>
      <c r="N193">
        <v>1011</v>
      </c>
      <c r="O193" t="s">
        <v>366</v>
      </c>
      <c r="P193" t="s">
        <v>366</v>
      </c>
      <c r="Q193">
        <v>1</v>
      </c>
      <c r="X193">
        <v>0.11</v>
      </c>
      <c r="Y193">
        <v>0</v>
      </c>
      <c r="Z193">
        <v>7.52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63</v>
      </c>
      <c r="AG193">
        <v>6.6000000000000003E-2</v>
      </c>
      <c r="AH193">
        <v>2</v>
      </c>
      <c r="AI193">
        <v>28925770</v>
      </c>
      <c r="AJ193">
        <v>189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 x14ac:dyDescent="0.2">
      <c r="A194">
        <f>ROW(Source!A87)</f>
        <v>87</v>
      </c>
      <c r="B194">
        <v>28925790</v>
      </c>
      <c r="C194">
        <v>28925762</v>
      </c>
      <c r="D194">
        <v>28338136</v>
      </c>
      <c r="E194">
        <v>1</v>
      </c>
      <c r="F194">
        <v>1</v>
      </c>
      <c r="G194">
        <v>1</v>
      </c>
      <c r="H194">
        <v>2</v>
      </c>
      <c r="I194" t="s">
        <v>401</v>
      </c>
      <c r="J194" t="s">
        <v>402</v>
      </c>
      <c r="K194" t="s">
        <v>403</v>
      </c>
      <c r="L194">
        <v>1368</v>
      </c>
      <c r="N194">
        <v>1011</v>
      </c>
      <c r="O194" t="s">
        <v>366</v>
      </c>
      <c r="P194" t="s">
        <v>366</v>
      </c>
      <c r="Q194">
        <v>1</v>
      </c>
      <c r="X194">
        <v>9.35</v>
      </c>
      <c r="Y194">
        <v>0</v>
      </c>
      <c r="Z194">
        <v>8.68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63</v>
      </c>
      <c r="AG194">
        <v>5.61</v>
      </c>
      <c r="AH194">
        <v>2</v>
      </c>
      <c r="AI194">
        <v>28925771</v>
      </c>
      <c r="AJ194">
        <v>190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 x14ac:dyDescent="0.2">
      <c r="A195">
        <f>ROW(Source!A87)</f>
        <v>87</v>
      </c>
      <c r="B195">
        <v>28925791</v>
      </c>
      <c r="C195">
        <v>28925762</v>
      </c>
      <c r="D195">
        <v>28338781</v>
      </c>
      <c r="E195">
        <v>1</v>
      </c>
      <c r="F195">
        <v>1</v>
      </c>
      <c r="G195">
        <v>1</v>
      </c>
      <c r="H195">
        <v>2</v>
      </c>
      <c r="I195" t="s">
        <v>497</v>
      </c>
      <c r="J195" t="s">
        <v>498</v>
      </c>
      <c r="K195" t="s">
        <v>499</v>
      </c>
      <c r="L195">
        <v>1368</v>
      </c>
      <c r="N195">
        <v>1011</v>
      </c>
      <c r="O195" t="s">
        <v>366</v>
      </c>
      <c r="P195" t="s">
        <v>366</v>
      </c>
      <c r="Q195">
        <v>1</v>
      </c>
      <c r="X195">
        <v>0.11</v>
      </c>
      <c r="Y195">
        <v>0</v>
      </c>
      <c r="Z195">
        <v>18.489999999999998</v>
      </c>
      <c r="AA195">
        <v>10.130000000000001</v>
      </c>
      <c r="AB195">
        <v>0</v>
      </c>
      <c r="AC195">
        <v>0</v>
      </c>
      <c r="AD195">
        <v>1</v>
      </c>
      <c r="AE195">
        <v>0</v>
      </c>
      <c r="AF195" t="s">
        <v>63</v>
      </c>
      <c r="AG195">
        <v>6.6000000000000003E-2</v>
      </c>
      <c r="AH195">
        <v>2</v>
      </c>
      <c r="AI195">
        <v>28925772</v>
      </c>
      <c r="AJ195">
        <v>191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 x14ac:dyDescent="0.2">
      <c r="A196">
        <f>ROW(Source!A87)</f>
        <v>87</v>
      </c>
      <c r="B196">
        <v>28925792</v>
      </c>
      <c r="C196">
        <v>28925762</v>
      </c>
      <c r="D196">
        <v>28251457</v>
      </c>
      <c r="E196">
        <v>1</v>
      </c>
      <c r="F196">
        <v>1</v>
      </c>
      <c r="G196">
        <v>1</v>
      </c>
      <c r="H196">
        <v>3</v>
      </c>
      <c r="I196" t="s">
        <v>500</v>
      </c>
      <c r="J196" t="s">
        <v>501</v>
      </c>
      <c r="K196" t="s">
        <v>502</v>
      </c>
      <c r="L196">
        <v>1339</v>
      </c>
      <c r="N196">
        <v>1007</v>
      </c>
      <c r="O196" t="s">
        <v>742</v>
      </c>
      <c r="P196" t="s">
        <v>742</v>
      </c>
      <c r="Q196">
        <v>1</v>
      </c>
      <c r="X196">
        <v>0.61</v>
      </c>
      <c r="Y196">
        <v>23.41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758</v>
      </c>
      <c r="AG196">
        <v>0</v>
      </c>
      <c r="AH196">
        <v>2</v>
      </c>
      <c r="AI196">
        <v>28925773</v>
      </c>
      <c r="AJ196">
        <v>192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 x14ac:dyDescent="0.2">
      <c r="A197">
        <f>ROW(Source!A87)</f>
        <v>87</v>
      </c>
      <c r="B197">
        <v>28925793</v>
      </c>
      <c r="C197">
        <v>28925762</v>
      </c>
      <c r="D197">
        <v>28251479</v>
      </c>
      <c r="E197">
        <v>1</v>
      </c>
      <c r="F197">
        <v>1</v>
      </c>
      <c r="G197">
        <v>1</v>
      </c>
      <c r="H197">
        <v>3</v>
      </c>
      <c r="I197" t="s">
        <v>503</v>
      </c>
      <c r="J197" t="s">
        <v>504</v>
      </c>
      <c r="K197" t="s">
        <v>505</v>
      </c>
      <c r="L197">
        <v>1339</v>
      </c>
      <c r="N197">
        <v>1007</v>
      </c>
      <c r="O197" t="s">
        <v>742</v>
      </c>
      <c r="P197" t="s">
        <v>742</v>
      </c>
      <c r="Q197">
        <v>1</v>
      </c>
      <c r="X197">
        <v>1.95</v>
      </c>
      <c r="Y197">
        <v>8.7899999999999991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758</v>
      </c>
      <c r="AG197">
        <v>0</v>
      </c>
      <c r="AH197">
        <v>2</v>
      </c>
      <c r="AI197">
        <v>28925774</v>
      </c>
      <c r="AJ197">
        <v>193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 x14ac:dyDescent="0.2">
      <c r="A198">
        <f>ROW(Source!A87)</f>
        <v>87</v>
      </c>
      <c r="B198">
        <v>28925794</v>
      </c>
      <c r="C198">
        <v>28925762</v>
      </c>
      <c r="D198">
        <v>28251486</v>
      </c>
      <c r="E198">
        <v>1</v>
      </c>
      <c r="F198">
        <v>1</v>
      </c>
      <c r="G198">
        <v>1</v>
      </c>
      <c r="H198">
        <v>3</v>
      </c>
      <c r="I198" t="s">
        <v>506</v>
      </c>
      <c r="J198" t="s">
        <v>507</v>
      </c>
      <c r="K198" t="s">
        <v>508</v>
      </c>
      <c r="L198">
        <v>1346</v>
      </c>
      <c r="N198">
        <v>1009</v>
      </c>
      <c r="O198" t="s">
        <v>509</v>
      </c>
      <c r="P198" t="s">
        <v>509</v>
      </c>
      <c r="Q198">
        <v>1</v>
      </c>
      <c r="X198">
        <v>0.55000000000000004</v>
      </c>
      <c r="Y198">
        <v>4.47</v>
      </c>
      <c r="Z198">
        <v>0</v>
      </c>
      <c r="AA198">
        <v>0</v>
      </c>
      <c r="AB198">
        <v>0</v>
      </c>
      <c r="AC198">
        <v>0</v>
      </c>
      <c r="AD198">
        <v>1</v>
      </c>
      <c r="AE198">
        <v>0</v>
      </c>
      <c r="AF198" t="s">
        <v>758</v>
      </c>
      <c r="AG198">
        <v>0</v>
      </c>
      <c r="AH198">
        <v>2</v>
      </c>
      <c r="AI198">
        <v>28925775</v>
      </c>
      <c r="AJ198">
        <v>194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 x14ac:dyDescent="0.2">
      <c r="A199">
        <f>ROW(Source!A87)</f>
        <v>87</v>
      </c>
      <c r="B199">
        <v>28925795</v>
      </c>
      <c r="C199">
        <v>28925762</v>
      </c>
      <c r="D199">
        <v>28254721</v>
      </c>
      <c r="E199">
        <v>1</v>
      </c>
      <c r="F199">
        <v>1</v>
      </c>
      <c r="G199">
        <v>1</v>
      </c>
      <c r="H199">
        <v>3</v>
      </c>
      <c r="I199" t="s">
        <v>510</v>
      </c>
      <c r="J199" t="s">
        <v>511</v>
      </c>
      <c r="K199" t="s">
        <v>512</v>
      </c>
      <c r="L199">
        <v>1348</v>
      </c>
      <c r="N199">
        <v>1009</v>
      </c>
      <c r="O199" t="s">
        <v>61</v>
      </c>
      <c r="P199" t="s">
        <v>61</v>
      </c>
      <c r="Q199">
        <v>1000</v>
      </c>
      <c r="X199">
        <v>1.1999999999999999E-3</v>
      </c>
      <c r="Y199">
        <v>12824.48</v>
      </c>
      <c r="Z199">
        <v>0</v>
      </c>
      <c r="AA199">
        <v>0</v>
      </c>
      <c r="AB199">
        <v>0</v>
      </c>
      <c r="AC199">
        <v>0</v>
      </c>
      <c r="AD199">
        <v>1</v>
      </c>
      <c r="AE199">
        <v>0</v>
      </c>
      <c r="AF199" t="s">
        <v>758</v>
      </c>
      <c r="AG199">
        <v>0</v>
      </c>
      <c r="AH199">
        <v>2</v>
      </c>
      <c r="AI199">
        <v>28925776</v>
      </c>
      <c r="AJ199">
        <v>195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 x14ac:dyDescent="0.2">
      <c r="A200">
        <f>ROW(Source!A87)</f>
        <v>87</v>
      </c>
      <c r="B200">
        <v>28925796</v>
      </c>
      <c r="C200">
        <v>28925762</v>
      </c>
      <c r="D200">
        <v>28276411</v>
      </c>
      <c r="E200">
        <v>1</v>
      </c>
      <c r="F200">
        <v>1</v>
      </c>
      <c r="G200">
        <v>1</v>
      </c>
      <c r="H200">
        <v>3</v>
      </c>
      <c r="I200" t="s">
        <v>513</v>
      </c>
      <c r="J200" t="s">
        <v>514</v>
      </c>
      <c r="K200" t="s">
        <v>515</v>
      </c>
      <c r="L200">
        <v>1348</v>
      </c>
      <c r="N200">
        <v>1009</v>
      </c>
      <c r="O200" t="s">
        <v>61</v>
      </c>
      <c r="P200" t="s">
        <v>61</v>
      </c>
      <c r="Q200">
        <v>1000</v>
      </c>
      <c r="X200">
        <v>0.01</v>
      </c>
      <c r="Y200">
        <v>10175.83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0</v>
      </c>
      <c r="AF200" t="s">
        <v>758</v>
      </c>
      <c r="AG200">
        <v>0</v>
      </c>
      <c r="AH200">
        <v>2</v>
      </c>
      <c r="AI200">
        <v>28925777</v>
      </c>
      <c r="AJ200">
        <v>196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 x14ac:dyDescent="0.2">
      <c r="A201">
        <f>ROW(Source!A87)</f>
        <v>87</v>
      </c>
      <c r="B201">
        <v>28925797</v>
      </c>
      <c r="C201">
        <v>28925762</v>
      </c>
      <c r="D201">
        <v>28279355</v>
      </c>
      <c r="E201">
        <v>1</v>
      </c>
      <c r="F201">
        <v>1</v>
      </c>
      <c r="G201">
        <v>1</v>
      </c>
      <c r="H201">
        <v>3</v>
      </c>
      <c r="I201" t="s">
        <v>516</v>
      </c>
      <c r="J201" t="s">
        <v>517</v>
      </c>
      <c r="K201" t="s">
        <v>526</v>
      </c>
      <c r="L201">
        <v>1348</v>
      </c>
      <c r="N201">
        <v>1009</v>
      </c>
      <c r="O201" t="s">
        <v>61</v>
      </c>
      <c r="P201" t="s">
        <v>61</v>
      </c>
      <c r="Q201">
        <v>1000</v>
      </c>
      <c r="X201">
        <v>0.01</v>
      </c>
      <c r="Y201">
        <v>7439.08</v>
      </c>
      <c r="Z201">
        <v>0</v>
      </c>
      <c r="AA201">
        <v>0</v>
      </c>
      <c r="AB201">
        <v>0</v>
      </c>
      <c r="AC201">
        <v>0</v>
      </c>
      <c r="AD201">
        <v>1</v>
      </c>
      <c r="AE201">
        <v>0</v>
      </c>
      <c r="AF201" t="s">
        <v>758</v>
      </c>
      <c r="AG201">
        <v>0</v>
      </c>
      <c r="AH201">
        <v>2</v>
      </c>
      <c r="AI201">
        <v>28925778</v>
      </c>
      <c r="AJ201">
        <v>197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 x14ac:dyDescent="0.2">
      <c r="A202">
        <f>ROW(Source!A87)</f>
        <v>87</v>
      </c>
      <c r="B202">
        <v>28925798</v>
      </c>
      <c r="C202">
        <v>28925762</v>
      </c>
      <c r="D202">
        <v>28279427</v>
      </c>
      <c r="E202">
        <v>1</v>
      </c>
      <c r="F202">
        <v>1</v>
      </c>
      <c r="G202">
        <v>1</v>
      </c>
      <c r="H202">
        <v>3</v>
      </c>
      <c r="I202" t="s">
        <v>527</v>
      </c>
      <c r="J202" t="s">
        <v>528</v>
      </c>
      <c r="K202" t="s">
        <v>529</v>
      </c>
      <c r="L202">
        <v>1348</v>
      </c>
      <c r="N202">
        <v>1009</v>
      </c>
      <c r="O202" t="s">
        <v>61</v>
      </c>
      <c r="P202" t="s">
        <v>61</v>
      </c>
      <c r="Q202">
        <v>1000</v>
      </c>
      <c r="X202">
        <v>0.01</v>
      </c>
      <c r="Y202">
        <v>5343.1</v>
      </c>
      <c r="Z202">
        <v>0</v>
      </c>
      <c r="AA202">
        <v>0</v>
      </c>
      <c r="AB202">
        <v>0</v>
      </c>
      <c r="AC202">
        <v>0</v>
      </c>
      <c r="AD202">
        <v>1</v>
      </c>
      <c r="AE202">
        <v>0</v>
      </c>
      <c r="AF202" t="s">
        <v>758</v>
      </c>
      <c r="AG202">
        <v>0</v>
      </c>
      <c r="AH202">
        <v>2</v>
      </c>
      <c r="AI202">
        <v>28925779</v>
      </c>
      <c r="AJ202">
        <v>198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 x14ac:dyDescent="0.2">
      <c r="A203">
        <f>ROW(Source!A87)</f>
        <v>87</v>
      </c>
      <c r="B203">
        <v>28925799</v>
      </c>
      <c r="C203">
        <v>28925762</v>
      </c>
      <c r="D203">
        <v>28324742</v>
      </c>
      <c r="E203">
        <v>1</v>
      </c>
      <c r="F203">
        <v>1</v>
      </c>
      <c r="G203">
        <v>1</v>
      </c>
      <c r="H203">
        <v>3</v>
      </c>
      <c r="I203" t="s">
        <v>530</v>
      </c>
      <c r="J203" t="s">
        <v>531</v>
      </c>
      <c r="K203" t="s">
        <v>532</v>
      </c>
      <c r="L203">
        <v>1354</v>
      </c>
      <c r="N203">
        <v>1010</v>
      </c>
      <c r="O203" t="s">
        <v>106</v>
      </c>
      <c r="P203" t="s">
        <v>106</v>
      </c>
      <c r="Q203">
        <v>1</v>
      </c>
      <c r="X203">
        <v>1</v>
      </c>
      <c r="Y203">
        <v>50.93</v>
      </c>
      <c r="Z203">
        <v>0</v>
      </c>
      <c r="AA203">
        <v>0</v>
      </c>
      <c r="AB203">
        <v>0</v>
      </c>
      <c r="AC203">
        <v>0</v>
      </c>
      <c r="AD203">
        <v>1</v>
      </c>
      <c r="AE203">
        <v>0</v>
      </c>
      <c r="AF203" t="s">
        <v>758</v>
      </c>
      <c r="AG203">
        <v>0</v>
      </c>
      <c r="AH203">
        <v>2</v>
      </c>
      <c r="AI203">
        <v>28925780</v>
      </c>
      <c r="AJ203">
        <v>199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 x14ac:dyDescent="0.2">
      <c r="A204">
        <f>ROW(Source!A87)</f>
        <v>87</v>
      </c>
      <c r="B204">
        <v>28925800</v>
      </c>
      <c r="C204">
        <v>28925762</v>
      </c>
      <c r="D204">
        <v>28247531</v>
      </c>
      <c r="E204">
        <v>21</v>
      </c>
      <c r="F204">
        <v>1</v>
      </c>
      <c r="G204">
        <v>1</v>
      </c>
      <c r="H204">
        <v>3</v>
      </c>
      <c r="I204" t="s">
        <v>533</v>
      </c>
      <c r="J204" t="s">
        <v>719</v>
      </c>
      <c r="K204" t="s">
        <v>534</v>
      </c>
      <c r="L204">
        <v>1374</v>
      </c>
      <c r="N204">
        <v>1013</v>
      </c>
      <c r="O204" t="s">
        <v>535</v>
      </c>
      <c r="P204" t="s">
        <v>535</v>
      </c>
      <c r="Q204">
        <v>1</v>
      </c>
      <c r="X204">
        <v>8.09</v>
      </c>
      <c r="Y204">
        <v>1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0</v>
      </c>
      <c r="AF204" t="s">
        <v>758</v>
      </c>
      <c r="AG204">
        <v>0</v>
      </c>
      <c r="AH204">
        <v>2</v>
      </c>
      <c r="AI204">
        <v>28925781</v>
      </c>
      <c r="AJ204">
        <v>200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 x14ac:dyDescent="0.2">
      <c r="A205">
        <f>ROW(Source!A88)</f>
        <v>88</v>
      </c>
      <c r="B205">
        <v>28925819</v>
      </c>
      <c r="C205">
        <v>28925801</v>
      </c>
      <c r="D205">
        <v>28425676</v>
      </c>
      <c r="E205">
        <v>1</v>
      </c>
      <c r="F205">
        <v>1</v>
      </c>
      <c r="G205">
        <v>1</v>
      </c>
      <c r="H205">
        <v>1</v>
      </c>
      <c r="I205" t="s">
        <v>536</v>
      </c>
      <c r="J205" t="s">
        <v>719</v>
      </c>
      <c r="K205" t="s">
        <v>537</v>
      </c>
      <c r="L205">
        <v>1191</v>
      </c>
      <c r="N205">
        <v>1013</v>
      </c>
      <c r="O205" t="s">
        <v>360</v>
      </c>
      <c r="P205" t="s">
        <v>360</v>
      </c>
      <c r="Q205">
        <v>1</v>
      </c>
      <c r="X205">
        <v>18.5</v>
      </c>
      <c r="Y205">
        <v>0</v>
      </c>
      <c r="Z205">
        <v>0</v>
      </c>
      <c r="AA205">
        <v>0</v>
      </c>
      <c r="AB205">
        <v>8.59</v>
      </c>
      <c r="AC205">
        <v>0</v>
      </c>
      <c r="AD205">
        <v>1</v>
      </c>
      <c r="AE205">
        <v>1</v>
      </c>
      <c r="AF205" t="s">
        <v>63</v>
      </c>
      <c r="AG205">
        <v>11.1</v>
      </c>
      <c r="AH205">
        <v>2</v>
      </c>
      <c r="AI205">
        <v>28925802</v>
      </c>
      <c r="AJ205">
        <v>201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 x14ac:dyDescent="0.2">
      <c r="A206">
        <f>ROW(Source!A88)</f>
        <v>88</v>
      </c>
      <c r="B206">
        <v>28925820</v>
      </c>
      <c r="C206">
        <v>28925801</v>
      </c>
      <c r="D206">
        <v>28419515</v>
      </c>
      <c r="E206">
        <v>1</v>
      </c>
      <c r="F206">
        <v>1</v>
      </c>
      <c r="G206">
        <v>1</v>
      </c>
      <c r="H206">
        <v>1</v>
      </c>
      <c r="I206" t="s">
        <v>361</v>
      </c>
      <c r="J206" t="s">
        <v>719</v>
      </c>
      <c r="K206" t="s">
        <v>362</v>
      </c>
      <c r="L206">
        <v>1191</v>
      </c>
      <c r="N206">
        <v>1013</v>
      </c>
      <c r="O206" t="s">
        <v>360</v>
      </c>
      <c r="P206" t="s">
        <v>360</v>
      </c>
      <c r="Q206">
        <v>1</v>
      </c>
      <c r="X206">
        <v>2.95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1</v>
      </c>
      <c r="AE206">
        <v>2</v>
      </c>
      <c r="AF206" t="s">
        <v>63</v>
      </c>
      <c r="AG206">
        <v>1.77</v>
      </c>
      <c r="AH206">
        <v>2</v>
      </c>
      <c r="AI206">
        <v>28925803</v>
      </c>
      <c r="AJ206">
        <v>202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 x14ac:dyDescent="0.2">
      <c r="A207">
        <f>ROW(Source!A88)</f>
        <v>88</v>
      </c>
      <c r="B207">
        <v>28925821</v>
      </c>
      <c r="C207">
        <v>28925801</v>
      </c>
      <c r="D207">
        <v>28336687</v>
      </c>
      <c r="E207">
        <v>1</v>
      </c>
      <c r="F207">
        <v>1</v>
      </c>
      <c r="G207">
        <v>1</v>
      </c>
      <c r="H207">
        <v>2</v>
      </c>
      <c r="I207" t="s">
        <v>479</v>
      </c>
      <c r="J207" t="s">
        <v>480</v>
      </c>
      <c r="K207" t="s">
        <v>481</v>
      </c>
      <c r="L207">
        <v>1368</v>
      </c>
      <c r="N207">
        <v>1011</v>
      </c>
      <c r="O207" t="s">
        <v>366</v>
      </c>
      <c r="P207" t="s">
        <v>366</v>
      </c>
      <c r="Q207">
        <v>1</v>
      </c>
      <c r="X207">
        <v>2.73</v>
      </c>
      <c r="Y207">
        <v>0</v>
      </c>
      <c r="Z207">
        <v>113.19</v>
      </c>
      <c r="AA207">
        <v>11.84</v>
      </c>
      <c r="AB207">
        <v>0</v>
      </c>
      <c r="AC207">
        <v>0</v>
      </c>
      <c r="AD207">
        <v>1</v>
      </c>
      <c r="AE207">
        <v>0</v>
      </c>
      <c r="AF207" t="s">
        <v>63</v>
      </c>
      <c r="AG207">
        <v>1.6379999999999999</v>
      </c>
      <c r="AH207">
        <v>2</v>
      </c>
      <c r="AI207">
        <v>28925804</v>
      </c>
      <c r="AJ207">
        <v>203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 x14ac:dyDescent="0.2">
      <c r="A208">
        <f>ROW(Source!A88)</f>
        <v>88</v>
      </c>
      <c r="B208">
        <v>28925822</v>
      </c>
      <c r="C208">
        <v>28925801</v>
      </c>
      <c r="D208">
        <v>28337857</v>
      </c>
      <c r="E208">
        <v>1</v>
      </c>
      <c r="F208">
        <v>1</v>
      </c>
      <c r="G208">
        <v>1</v>
      </c>
      <c r="H208">
        <v>2</v>
      </c>
      <c r="I208" t="s">
        <v>488</v>
      </c>
      <c r="J208" t="s">
        <v>489</v>
      </c>
      <c r="K208" t="s">
        <v>490</v>
      </c>
      <c r="L208">
        <v>1368</v>
      </c>
      <c r="N208">
        <v>1011</v>
      </c>
      <c r="O208" t="s">
        <v>366</v>
      </c>
      <c r="P208" t="s">
        <v>366</v>
      </c>
      <c r="Q208">
        <v>1</v>
      </c>
      <c r="X208">
        <v>0.15</v>
      </c>
      <c r="Y208">
        <v>0</v>
      </c>
      <c r="Z208">
        <v>127.86</v>
      </c>
      <c r="AA208">
        <v>11.84</v>
      </c>
      <c r="AB208">
        <v>0</v>
      </c>
      <c r="AC208">
        <v>0</v>
      </c>
      <c r="AD208">
        <v>1</v>
      </c>
      <c r="AE208">
        <v>0</v>
      </c>
      <c r="AF208" t="s">
        <v>63</v>
      </c>
      <c r="AG208">
        <v>0.09</v>
      </c>
      <c r="AH208">
        <v>2</v>
      </c>
      <c r="AI208">
        <v>28925805</v>
      </c>
      <c r="AJ208">
        <v>204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 x14ac:dyDescent="0.2">
      <c r="A209">
        <f>ROW(Source!A88)</f>
        <v>88</v>
      </c>
      <c r="B209">
        <v>28925823</v>
      </c>
      <c r="C209">
        <v>28925801</v>
      </c>
      <c r="D209">
        <v>28337866</v>
      </c>
      <c r="E209">
        <v>1</v>
      </c>
      <c r="F209">
        <v>1</v>
      </c>
      <c r="G209">
        <v>1</v>
      </c>
      <c r="H209">
        <v>2</v>
      </c>
      <c r="I209" t="s">
        <v>491</v>
      </c>
      <c r="J209" t="s">
        <v>492</v>
      </c>
      <c r="K209" t="s">
        <v>493</v>
      </c>
      <c r="L209">
        <v>1368</v>
      </c>
      <c r="N209">
        <v>1011</v>
      </c>
      <c r="O209" t="s">
        <v>366</v>
      </c>
      <c r="P209" t="s">
        <v>366</v>
      </c>
      <c r="Q209">
        <v>1</v>
      </c>
      <c r="X209">
        <v>0.15</v>
      </c>
      <c r="Y209">
        <v>0</v>
      </c>
      <c r="Z209">
        <v>12</v>
      </c>
      <c r="AA209">
        <v>0</v>
      </c>
      <c r="AB209">
        <v>0</v>
      </c>
      <c r="AC209">
        <v>0</v>
      </c>
      <c r="AD209">
        <v>1</v>
      </c>
      <c r="AE209">
        <v>0</v>
      </c>
      <c r="AF209" t="s">
        <v>63</v>
      </c>
      <c r="AG209">
        <v>0.09</v>
      </c>
      <c r="AH209">
        <v>2</v>
      </c>
      <c r="AI209">
        <v>28925806</v>
      </c>
      <c r="AJ209">
        <v>205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 x14ac:dyDescent="0.2">
      <c r="A210">
        <f>ROW(Source!A88)</f>
        <v>88</v>
      </c>
      <c r="B210">
        <v>28925824</v>
      </c>
      <c r="C210">
        <v>28925801</v>
      </c>
      <c r="D210">
        <v>28337996</v>
      </c>
      <c r="E210">
        <v>1</v>
      </c>
      <c r="F210">
        <v>1</v>
      </c>
      <c r="G210">
        <v>1</v>
      </c>
      <c r="H210">
        <v>2</v>
      </c>
      <c r="I210" t="s">
        <v>494</v>
      </c>
      <c r="J210" t="s">
        <v>495</v>
      </c>
      <c r="K210" t="s">
        <v>496</v>
      </c>
      <c r="L210">
        <v>1368</v>
      </c>
      <c r="N210">
        <v>1011</v>
      </c>
      <c r="O210" t="s">
        <v>366</v>
      </c>
      <c r="P210" t="s">
        <v>366</v>
      </c>
      <c r="Q210">
        <v>1</v>
      </c>
      <c r="X210">
        <v>0.14000000000000001</v>
      </c>
      <c r="Y210">
        <v>0</v>
      </c>
      <c r="Z210">
        <v>7.52</v>
      </c>
      <c r="AA210">
        <v>0</v>
      </c>
      <c r="AB210">
        <v>0</v>
      </c>
      <c r="AC210">
        <v>0</v>
      </c>
      <c r="AD210">
        <v>1</v>
      </c>
      <c r="AE210">
        <v>0</v>
      </c>
      <c r="AF210" t="s">
        <v>63</v>
      </c>
      <c r="AG210">
        <v>8.4000000000000005E-2</v>
      </c>
      <c r="AH210">
        <v>2</v>
      </c>
      <c r="AI210">
        <v>28925807</v>
      </c>
      <c r="AJ210">
        <v>206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 x14ac:dyDescent="0.2">
      <c r="A211">
        <f>ROW(Source!A88)</f>
        <v>88</v>
      </c>
      <c r="B211">
        <v>28925825</v>
      </c>
      <c r="C211">
        <v>28925801</v>
      </c>
      <c r="D211">
        <v>28338136</v>
      </c>
      <c r="E211">
        <v>1</v>
      </c>
      <c r="F211">
        <v>1</v>
      </c>
      <c r="G211">
        <v>1</v>
      </c>
      <c r="H211">
        <v>2</v>
      </c>
      <c r="I211" t="s">
        <v>401</v>
      </c>
      <c r="J211" t="s">
        <v>402</v>
      </c>
      <c r="K211" t="s">
        <v>403</v>
      </c>
      <c r="L211">
        <v>1368</v>
      </c>
      <c r="N211">
        <v>1011</v>
      </c>
      <c r="O211" t="s">
        <v>366</v>
      </c>
      <c r="P211" t="s">
        <v>366</v>
      </c>
      <c r="Q211">
        <v>1</v>
      </c>
      <c r="X211">
        <v>2.4900000000000002</v>
      </c>
      <c r="Y211">
        <v>0</v>
      </c>
      <c r="Z211">
        <v>8.68</v>
      </c>
      <c r="AA211">
        <v>0</v>
      </c>
      <c r="AB211">
        <v>0</v>
      </c>
      <c r="AC211">
        <v>0</v>
      </c>
      <c r="AD211">
        <v>1</v>
      </c>
      <c r="AE211">
        <v>0</v>
      </c>
      <c r="AF211" t="s">
        <v>63</v>
      </c>
      <c r="AG211">
        <v>1.494</v>
      </c>
      <c r="AH211">
        <v>2</v>
      </c>
      <c r="AI211">
        <v>28925808</v>
      </c>
      <c r="AJ211">
        <v>207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 x14ac:dyDescent="0.2">
      <c r="A212">
        <f>ROW(Source!A88)</f>
        <v>88</v>
      </c>
      <c r="B212">
        <v>28925826</v>
      </c>
      <c r="C212">
        <v>28925801</v>
      </c>
      <c r="D212">
        <v>28338781</v>
      </c>
      <c r="E212">
        <v>1</v>
      </c>
      <c r="F212">
        <v>1</v>
      </c>
      <c r="G212">
        <v>1</v>
      </c>
      <c r="H212">
        <v>2</v>
      </c>
      <c r="I212" t="s">
        <v>497</v>
      </c>
      <c r="J212" t="s">
        <v>498</v>
      </c>
      <c r="K212" t="s">
        <v>499</v>
      </c>
      <c r="L212">
        <v>1368</v>
      </c>
      <c r="N212">
        <v>1011</v>
      </c>
      <c r="O212" t="s">
        <v>366</v>
      </c>
      <c r="P212" t="s">
        <v>366</v>
      </c>
      <c r="Q212">
        <v>1</v>
      </c>
      <c r="X212">
        <v>7.0000000000000007E-2</v>
      </c>
      <c r="Y212">
        <v>0</v>
      </c>
      <c r="Z212">
        <v>18.489999999999998</v>
      </c>
      <c r="AA212">
        <v>10.130000000000001</v>
      </c>
      <c r="AB212">
        <v>0</v>
      </c>
      <c r="AC212">
        <v>0</v>
      </c>
      <c r="AD212">
        <v>1</v>
      </c>
      <c r="AE212">
        <v>0</v>
      </c>
      <c r="AF212" t="s">
        <v>63</v>
      </c>
      <c r="AG212">
        <v>4.2000000000000003E-2</v>
      </c>
      <c r="AH212">
        <v>2</v>
      </c>
      <c r="AI212">
        <v>28925809</v>
      </c>
      <c r="AJ212">
        <v>208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 x14ac:dyDescent="0.2">
      <c r="A213">
        <f>ROW(Source!A88)</f>
        <v>88</v>
      </c>
      <c r="B213">
        <v>28925827</v>
      </c>
      <c r="C213">
        <v>28925801</v>
      </c>
      <c r="D213">
        <v>28251457</v>
      </c>
      <c r="E213">
        <v>1</v>
      </c>
      <c r="F213">
        <v>1</v>
      </c>
      <c r="G213">
        <v>1</v>
      </c>
      <c r="H213">
        <v>3</v>
      </c>
      <c r="I213" t="s">
        <v>500</v>
      </c>
      <c r="J213" t="s">
        <v>501</v>
      </c>
      <c r="K213" t="s">
        <v>502</v>
      </c>
      <c r="L213">
        <v>1339</v>
      </c>
      <c r="N213">
        <v>1007</v>
      </c>
      <c r="O213" t="s">
        <v>742</v>
      </c>
      <c r="P213" t="s">
        <v>742</v>
      </c>
      <c r="Q213">
        <v>1</v>
      </c>
      <c r="X213">
        <v>0.08</v>
      </c>
      <c r="Y213">
        <v>23.41</v>
      </c>
      <c r="Z213">
        <v>0</v>
      </c>
      <c r="AA213">
        <v>0</v>
      </c>
      <c r="AB213">
        <v>0</v>
      </c>
      <c r="AC213">
        <v>0</v>
      </c>
      <c r="AD213">
        <v>1</v>
      </c>
      <c r="AE213">
        <v>0</v>
      </c>
      <c r="AF213" t="s">
        <v>758</v>
      </c>
      <c r="AG213">
        <v>0</v>
      </c>
      <c r="AH213">
        <v>2</v>
      </c>
      <c r="AI213">
        <v>28925810</v>
      </c>
      <c r="AJ213">
        <v>209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 x14ac:dyDescent="0.2">
      <c r="A214">
        <f>ROW(Source!A88)</f>
        <v>88</v>
      </c>
      <c r="B214">
        <v>28925828</v>
      </c>
      <c r="C214">
        <v>28925801</v>
      </c>
      <c r="D214">
        <v>28251479</v>
      </c>
      <c r="E214">
        <v>1</v>
      </c>
      <c r="F214">
        <v>1</v>
      </c>
      <c r="G214">
        <v>1</v>
      </c>
      <c r="H214">
        <v>3</v>
      </c>
      <c r="I214" t="s">
        <v>503</v>
      </c>
      <c r="J214" t="s">
        <v>504</v>
      </c>
      <c r="K214" t="s">
        <v>505</v>
      </c>
      <c r="L214">
        <v>1339</v>
      </c>
      <c r="N214">
        <v>1007</v>
      </c>
      <c r="O214" t="s">
        <v>742</v>
      </c>
      <c r="P214" t="s">
        <v>742</v>
      </c>
      <c r="Q214">
        <v>1</v>
      </c>
      <c r="X214">
        <v>1.64</v>
      </c>
      <c r="Y214">
        <v>8.7899999999999991</v>
      </c>
      <c r="Z214">
        <v>0</v>
      </c>
      <c r="AA214">
        <v>0</v>
      </c>
      <c r="AB214">
        <v>0</v>
      </c>
      <c r="AC214">
        <v>0</v>
      </c>
      <c r="AD214">
        <v>1</v>
      </c>
      <c r="AE214">
        <v>0</v>
      </c>
      <c r="AF214" t="s">
        <v>758</v>
      </c>
      <c r="AG214">
        <v>0</v>
      </c>
      <c r="AH214">
        <v>2</v>
      </c>
      <c r="AI214">
        <v>28925811</v>
      </c>
      <c r="AJ214">
        <v>210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 x14ac:dyDescent="0.2">
      <c r="A215">
        <f>ROW(Source!A88)</f>
        <v>88</v>
      </c>
      <c r="B215">
        <v>28925829</v>
      </c>
      <c r="C215">
        <v>28925801</v>
      </c>
      <c r="D215">
        <v>28251486</v>
      </c>
      <c r="E215">
        <v>1</v>
      </c>
      <c r="F215">
        <v>1</v>
      </c>
      <c r="G215">
        <v>1</v>
      </c>
      <c r="H215">
        <v>3</v>
      </c>
      <c r="I215" t="s">
        <v>506</v>
      </c>
      <c r="J215" t="s">
        <v>507</v>
      </c>
      <c r="K215" t="s">
        <v>508</v>
      </c>
      <c r="L215">
        <v>1346</v>
      </c>
      <c r="N215">
        <v>1009</v>
      </c>
      <c r="O215" t="s">
        <v>509</v>
      </c>
      <c r="P215" t="s">
        <v>509</v>
      </c>
      <c r="Q215">
        <v>1</v>
      </c>
      <c r="X215">
        <v>0.47</v>
      </c>
      <c r="Y215">
        <v>4.47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0</v>
      </c>
      <c r="AF215" t="s">
        <v>758</v>
      </c>
      <c r="AG215">
        <v>0</v>
      </c>
      <c r="AH215">
        <v>2</v>
      </c>
      <c r="AI215">
        <v>28925812</v>
      </c>
      <c r="AJ215">
        <v>211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 x14ac:dyDescent="0.2">
      <c r="A216">
        <f>ROW(Source!A88)</f>
        <v>88</v>
      </c>
      <c r="B216">
        <v>28925830</v>
      </c>
      <c r="C216">
        <v>28925801</v>
      </c>
      <c r="D216">
        <v>28254721</v>
      </c>
      <c r="E216">
        <v>1</v>
      </c>
      <c r="F216">
        <v>1</v>
      </c>
      <c r="G216">
        <v>1</v>
      </c>
      <c r="H216">
        <v>3</v>
      </c>
      <c r="I216" t="s">
        <v>510</v>
      </c>
      <c r="J216" t="s">
        <v>511</v>
      </c>
      <c r="K216" t="s">
        <v>512</v>
      </c>
      <c r="L216">
        <v>1348</v>
      </c>
      <c r="N216">
        <v>1009</v>
      </c>
      <c r="O216" t="s">
        <v>61</v>
      </c>
      <c r="P216" t="s">
        <v>61</v>
      </c>
      <c r="Q216">
        <v>1000</v>
      </c>
      <c r="X216">
        <v>1.24E-3</v>
      </c>
      <c r="Y216">
        <v>12824.48</v>
      </c>
      <c r="Z216">
        <v>0</v>
      </c>
      <c r="AA216">
        <v>0</v>
      </c>
      <c r="AB216">
        <v>0</v>
      </c>
      <c r="AC216">
        <v>0</v>
      </c>
      <c r="AD216">
        <v>1</v>
      </c>
      <c r="AE216">
        <v>0</v>
      </c>
      <c r="AF216" t="s">
        <v>758</v>
      </c>
      <c r="AG216">
        <v>0</v>
      </c>
      <c r="AH216">
        <v>2</v>
      </c>
      <c r="AI216">
        <v>28925813</v>
      </c>
      <c r="AJ216">
        <v>212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 x14ac:dyDescent="0.2">
      <c r="A217">
        <f>ROW(Source!A88)</f>
        <v>88</v>
      </c>
      <c r="B217">
        <v>28925831</v>
      </c>
      <c r="C217">
        <v>28925801</v>
      </c>
      <c r="D217">
        <v>28276411</v>
      </c>
      <c r="E217">
        <v>1</v>
      </c>
      <c r="F217">
        <v>1</v>
      </c>
      <c r="G217">
        <v>1</v>
      </c>
      <c r="H217">
        <v>3</v>
      </c>
      <c r="I217" t="s">
        <v>513</v>
      </c>
      <c r="J217" t="s">
        <v>514</v>
      </c>
      <c r="K217" t="s">
        <v>515</v>
      </c>
      <c r="L217">
        <v>1348</v>
      </c>
      <c r="N217">
        <v>1009</v>
      </c>
      <c r="O217" t="s">
        <v>61</v>
      </c>
      <c r="P217" t="s">
        <v>61</v>
      </c>
      <c r="Q217">
        <v>1000</v>
      </c>
      <c r="X217">
        <v>0.01</v>
      </c>
      <c r="Y217">
        <v>10175.83</v>
      </c>
      <c r="Z217">
        <v>0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758</v>
      </c>
      <c r="AG217">
        <v>0</v>
      </c>
      <c r="AH217">
        <v>2</v>
      </c>
      <c r="AI217">
        <v>28925814</v>
      </c>
      <c r="AJ217">
        <v>213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 x14ac:dyDescent="0.2">
      <c r="A218">
        <f>ROW(Source!A88)</f>
        <v>88</v>
      </c>
      <c r="B218">
        <v>28925832</v>
      </c>
      <c r="C218">
        <v>28925801</v>
      </c>
      <c r="D218">
        <v>28279355</v>
      </c>
      <c r="E218">
        <v>1</v>
      </c>
      <c r="F218">
        <v>1</v>
      </c>
      <c r="G218">
        <v>1</v>
      </c>
      <c r="H218">
        <v>3</v>
      </c>
      <c r="I218" t="s">
        <v>516</v>
      </c>
      <c r="J218" t="s">
        <v>517</v>
      </c>
      <c r="K218" t="s">
        <v>526</v>
      </c>
      <c r="L218">
        <v>1348</v>
      </c>
      <c r="N218">
        <v>1009</v>
      </c>
      <c r="O218" t="s">
        <v>61</v>
      </c>
      <c r="P218" t="s">
        <v>61</v>
      </c>
      <c r="Q218">
        <v>1000</v>
      </c>
      <c r="X218">
        <v>0.01</v>
      </c>
      <c r="Y218">
        <v>7439.08</v>
      </c>
      <c r="Z218">
        <v>0</v>
      </c>
      <c r="AA218">
        <v>0</v>
      </c>
      <c r="AB218">
        <v>0</v>
      </c>
      <c r="AC218">
        <v>0</v>
      </c>
      <c r="AD218">
        <v>1</v>
      </c>
      <c r="AE218">
        <v>0</v>
      </c>
      <c r="AF218" t="s">
        <v>758</v>
      </c>
      <c r="AG218">
        <v>0</v>
      </c>
      <c r="AH218">
        <v>2</v>
      </c>
      <c r="AI218">
        <v>28925815</v>
      </c>
      <c r="AJ218">
        <v>214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 x14ac:dyDescent="0.2">
      <c r="A219">
        <f>ROW(Source!A88)</f>
        <v>88</v>
      </c>
      <c r="B219">
        <v>28925833</v>
      </c>
      <c r="C219">
        <v>28925801</v>
      </c>
      <c r="D219">
        <v>28279427</v>
      </c>
      <c r="E219">
        <v>1</v>
      </c>
      <c r="F219">
        <v>1</v>
      </c>
      <c r="G219">
        <v>1</v>
      </c>
      <c r="H219">
        <v>3</v>
      </c>
      <c r="I219" t="s">
        <v>527</v>
      </c>
      <c r="J219" t="s">
        <v>528</v>
      </c>
      <c r="K219" t="s">
        <v>529</v>
      </c>
      <c r="L219">
        <v>1348</v>
      </c>
      <c r="N219">
        <v>1009</v>
      </c>
      <c r="O219" t="s">
        <v>61</v>
      </c>
      <c r="P219" t="s">
        <v>61</v>
      </c>
      <c r="Q219">
        <v>1000</v>
      </c>
      <c r="X219">
        <v>0.01</v>
      </c>
      <c r="Y219">
        <v>5343.1</v>
      </c>
      <c r="Z219">
        <v>0</v>
      </c>
      <c r="AA219">
        <v>0</v>
      </c>
      <c r="AB219">
        <v>0</v>
      </c>
      <c r="AC219">
        <v>0</v>
      </c>
      <c r="AD219">
        <v>1</v>
      </c>
      <c r="AE219">
        <v>0</v>
      </c>
      <c r="AF219" t="s">
        <v>758</v>
      </c>
      <c r="AG219">
        <v>0</v>
      </c>
      <c r="AH219">
        <v>2</v>
      </c>
      <c r="AI219">
        <v>28925816</v>
      </c>
      <c r="AJ219">
        <v>215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 x14ac:dyDescent="0.2">
      <c r="A220">
        <f>ROW(Source!A88)</f>
        <v>88</v>
      </c>
      <c r="B220">
        <v>28925834</v>
      </c>
      <c r="C220">
        <v>28925801</v>
      </c>
      <c r="D220">
        <v>28324742</v>
      </c>
      <c r="E220">
        <v>1</v>
      </c>
      <c r="F220">
        <v>1</v>
      </c>
      <c r="G220">
        <v>1</v>
      </c>
      <c r="H220">
        <v>3</v>
      </c>
      <c r="I220" t="s">
        <v>530</v>
      </c>
      <c r="J220" t="s">
        <v>531</v>
      </c>
      <c r="K220" t="s">
        <v>532</v>
      </c>
      <c r="L220">
        <v>1354</v>
      </c>
      <c r="N220">
        <v>1010</v>
      </c>
      <c r="O220" t="s">
        <v>106</v>
      </c>
      <c r="P220" t="s">
        <v>106</v>
      </c>
      <c r="Q220">
        <v>1</v>
      </c>
      <c r="X220">
        <v>9</v>
      </c>
      <c r="Y220">
        <v>50.93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0</v>
      </c>
      <c r="AF220" t="s">
        <v>758</v>
      </c>
      <c r="AG220">
        <v>0</v>
      </c>
      <c r="AH220">
        <v>2</v>
      </c>
      <c r="AI220">
        <v>28925817</v>
      </c>
      <c r="AJ220">
        <v>216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 x14ac:dyDescent="0.2">
      <c r="A221">
        <f>ROW(Source!A88)</f>
        <v>88</v>
      </c>
      <c r="B221">
        <v>28925835</v>
      </c>
      <c r="C221">
        <v>28925801</v>
      </c>
      <c r="D221">
        <v>28247531</v>
      </c>
      <c r="E221">
        <v>21</v>
      </c>
      <c r="F221">
        <v>1</v>
      </c>
      <c r="G221">
        <v>1</v>
      </c>
      <c r="H221">
        <v>3</v>
      </c>
      <c r="I221" t="s">
        <v>533</v>
      </c>
      <c r="J221" t="s">
        <v>719</v>
      </c>
      <c r="K221" t="s">
        <v>534</v>
      </c>
      <c r="L221">
        <v>1374</v>
      </c>
      <c r="N221">
        <v>1013</v>
      </c>
      <c r="O221" t="s">
        <v>535</v>
      </c>
      <c r="P221" t="s">
        <v>535</v>
      </c>
      <c r="Q221">
        <v>1</v>
      </c>
      <c r="X221">
        <v>3.18</v>
      </c>
      <c r="Y221">
        <v>1</v>
      </c>
      <c r="Z221">
        <v>0</v>
      </c>
      <c r="AA221">
        <v>0</v>
      </c>
      <c r="AB221">
        <v>0</v>
      </c>
      <c r="AC221">
        <v>0</v>
      </c>
      <c r="AD221">
        <v>1</v>
      </c>
      <c r="AE221">
        <v>0</v>
      </c>
      <c r="AF221" t="s">
        <v>758</v>
      </c>
      <c r="AG221">
        <v>0</v>
      </c>
      <c r="AH221">
        <v>2</v>
      </c>
      <c r="AI221">
        <v>28925818</v>
      </c>
      <c r="AJ221">
        <v>217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 x14ac:dyDescent="0.2">
      <c r="A222">
        <f>ROW(Source!A89)</f>
        <v>89</v>
      </c>
      <c r="B222">
        <v>28925819</v>
      </c>
      <c r="C222">
        <v>28925801</v>
      </c>
      <c r="D222">
        <v>28425676</v>
      </c>
      <c r="E222">
        <v>1</v>
      </c>
      <c r="F222">
        <v>1</v>
      </c>
      <c r="G222">
        <v>1</v>
      </c>
      <c r="H222">
        <v>1</v>
      </c>
      <c r="I222" t="s">
        <v>536</v>
      </c>
      <c r="J222" t="s">
        <v>719</v>
      </c>
      <c r="K222" t="s">
        <v>537</v>
      </c>
      <c r="L222">
        <v>1191</v>
      </c>
      <c r="N222">
        <v>1013</v>
      </c>
      <c r="O222" t="s">
        <v>360</v>
      </c>
      <c r="P222" t="s">
        <v>360</v>
      </c>
      <c r="Q222">
        <v>1</v>
      </c>
      <c r="X222">
        <v>18.5</v>
      </c>
      <c r="Y222">
        <v>0</v>
      </c>
      <c r="Z222">
        <v>0</v>
      </c>
      <c r="AA222">
        <v>0</v>
      </c>
      <c r="AB222">
        <v>8.59</v>
      </c>
      <c r="AC222">
        <v>0</v>
      </c>
      <c r="AD222">
        <v>1</v>
      </c>
      <c r="AE222">
        <v>1</v>
      </c>
      <c r="AF222" t="s">
        <v>63</v>
      </c>
      <c r="AG222">
        <v>11.1</v>
      </c>
      <c r="AH222">
        <v>2</v>
      </c>
      <c r="AI222">
        <v>28925802</v>
      </c>
      <c r="AJ222">
        <v>218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 x14ac:dyDescent="0.2">
      <c r="A223">
        <f>ROW(Source!A89)</f>
        <v>89</v>
      </c>
      <c r="B223">
        <v>28925820</v>
      </c>
      <c r="C223">
        <v>28925801</v>
      </c>
      <c r="D223">
        <v>28419515</v>
      </c>
      <c r="E223">
        <v>1</v>
      </c>
      <c r="F223">
        <v>1</v>
      </c>
      <c r="G223">
        <v>1</v>
      </c>
      <c r="H223">
        <v>1</v>
      </c>
      <c r="I223" t="s">
        <v>361</v>
      </c>
      <c r="J223" t="s">
        <v>719</v>
      </c>
      <c r="K223" t="s">
        <v>362</v>
      </c>
      <c r="L223">
        <v>1191</v>
      </c>
      <c r="N223">
        <v>1013</v>
      </c>
      <c r="O223" t="s">
        <v>360</v>
      </c>
      <c r="P223" t="s">
        <v>360</v>
      </c>
      <c r="Q223">
        <v>1</v>
      </c>
      <c r="X223">
        <v>2.95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1</v>
      </c>
      <c r="AE223">
        <v>2</v>
      </c>
      <c r="AF223" t="s">
        <v>63</v>
      </c>
      <c r="AG223">
        <v>1.77</v>
      </c>
      <c r="AH223">
        <v>2</v>
      </c>
      <c r="AI223">
        <v>28925803</v>
      </c>
      <c r="AJ223">
        <v>219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 x14ac:dyDescent="0.2">
      <c r="A224">
        <f>ROW(Source!A89)</f>
        <v>89</v>
      </c>
      <c r="B224">
        <v>28925821</v>
      </c>
      <c r="C224">
        <v>28925801</v>
      </c>
      <c r="D224">
        <v>28336687</v>
      </c>
      <c r="E224">
        <v>1</v>
      </c>
      <c r="F224">
        <v>1</v>
      </c>
      <c r="G224">
        <v>1</v>
      </c>
      <c r="H224">
        <v>2</v>
      </c>
      <c r="I224" t="s">
        <v>479</v>
      </c>
      <c r="J224" t="s">
        <v>480</v>
      </c>
      <c r="K224" t="s">
        <v>481</v>
      </c>
      <c r="L224">
        <v>1368</v>
      </c>
      <c r="N224">
        <v>1011</v>
      </c>
      <c r="O224" t="s">
        <v>366</v>
      </c>
      <c r="P224" t="s">
        <v>366</v>
      </c>
      <c r="Q224">
        <v>1</v>
      </c>
      <c r="X224">
        <v>2.73</v>
      </c>
      <c r="Y224">
        <v>0</v>
      </c>
      <c r="Z224">
        <v>113.19</v>
      </c>
      <c r="AA224">
        <v>11.84</v>
      </c>
      <c r="AB224">
        <v>0</v>
      </c>
      <c r="AC224">
        <v>0</v>
      </c>
      <c r="AD224">
        <v>1</v>
      </c>
      <c r="AE224">
        <v>0</v>
      </c>
      <c r="AF224" t="s">
        <v>63</v>
      </c>
      <c r="AG224">
        <v>1.6379999999999999</v>
      </c>
      <c r="AH224">
        <v>2</v>
      </c>
      <c r="AI224">
        <v>28925804</v>
      </c>
      <c r="AJ224">
        <v>220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 x14ac:dyDescent="0.2">
      <c r="A225">
        <f>ROW(Source!A89)</f>
        <v>89</v>
      </c>
      <c r="B225">
        <v>28925822</v>
      </c>
      <c r="C225">
        <v>28925801</v>
      </c>
      <c r="D225">
        <v>28337857</v>
      </c>
      <c r="E225">
        <v>1</v>
      </c>
      <c r="F225">
        <v>1</v>
      </c>
      <c r="G225">
        <v>1</v>
      </c>
      <c r="H225">
        <v>2</v>
      </c>
      <c r="I225" t="s">
        <v>488</v>
      </c>
      <c r="J225" t="s">
        <v>489</v>
      </c>
      <c r="K225" t="s">
        <v>490</v>
      </c>
      <c r="L225">
        <v>1368</v>
      </c>
      <c r="N225">
        <v>1011</v>
      </c>
      <c r="O225" t="s">
        <v>366</v>
      </c>
      <c r="P225" t="s">
        <v>366</v>
      </c>
      <c r="Q225">
        <v>1</v>
      </c>
      <c r="X225">
        <v>0.15</v>
      </c>
      <c r="Y225">
        <v>0</v>
      </c>
      <c r="Z225">
        <v>127.86</v>
      </c>
      <c r="AA225">
        <v>11.84</v>
      </c>
      <c r="AB225">
        <v>0</v>
      </c>
      <c r="AC225">
        <v>0</v>
      </c>
      <c r="AD225">
        <v>1</v>
      </c>
      <c r="AE225">
        <v>0</v>
      </c>
      <c r="AF225" t="s">
        <v>63</v>
      </c>
      <c r="AG225">
        <v>0.09</v>
      </c>
      <c r="AH225">
        <v>2</v>
      </c>
      <c r="AI225">
        <v>28925805</v>
      </c>
      <c r="AJ225">
        <v>221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 x14ac:dyDescent="0.2">
      <c r="A226">
        <f>ROW(Source!A89)</f>
        <v>89</v>
      </c>
      <c r="B226">
        <v>28925823</v>
      </c>
      <c r="C226">
        <v>28925801</v>
      </c>
      <c r="D226">
        <v>28337866</v>
      </c>
      <c r="E226">
        <v>1</v>
      </c>
      <c r="F226">
        <v>1</v>
      </c>
      <c r="G226">
        <v>1</v>
      </c>
      <c r="H226">
        <v>2</v>
      </c>
      <c r="I226" t="s">
        <v>491</v>
      </c>
      <c r="J226" t="s">
        <v>492</v>
      </c>
      <c r="K226" t="s">
        <v>493</v>
      </c>
      <c r="L226">
        <v>1368</v>
      </c>
      <c r="N226">
        <v>1011</v>
      </c>
      <c r="O226" t="s">
        <v>366</v>
      </c>
      <c r="P226" t="s">
        <v>366</v>
      </c>
      <c r="Q226">
        <v>1</v>
      </c>
      <c r="X226">
        <v>0.15</v>
      </c>
      <c r="Y226">
        <v>0</v>
      </c>
      <c r="Z226">
        <v>12</v>
      </c>
      <c r="AA226">
        <v>0</v>
      </c>
      <c r="AB226">
        <v>0</v>
      </c>
      <c r="AC226">
        <v>0</v>
      </c>
      <c r="AD226">
        <v>1</v>
      </c>
      <c r="AE226">
        <v>0</v>
      </c>
      <c r="AF226" t="s">
        <v>63</v>
      </c>
      <c r="AG226">
        <v>0.09</v>
      </c>
      <c r="AH226">
        <v>2</v>
      </c>
      <c r="AI226">
        <v>28925806</v>
      </c>
      <c r="AJ226">
        <v>222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 x14ac:dyDescent="0.2">
      <c r="A227">
        <f>ROW(Source!A89)</f>
        <v>89</v>
      </c>
      <c r="B227">
        <v>28925824</v>
      </c>
      <c r="C227">
        <v>28925801</v>
      </c>
      <c r="D227">
        <v>28337996</v>
      </c>
      <c r="E227">
        <v>1</v>
      </c>
      <c r="F227">
        <v>1</v>
      </c>
      <c r="G227">
        <v>1</v>
      </c>
      <c r="H227">
        <v>2</v>
      </c>
      <c r="I227" t="s">
        <v>494</v>
      </c>
      <c r="J227" t="s">
        <v>495</v>
      </c>
      <c r="K227" t="s">
        <v>496</v>
      </c>
      <c r="L227">
        <v>1368</v>
      </c>
      <c r="N227">
        <v>1011</v>
      </c>
      <c r="O227" t="s">
        <v>366</v>
      </c>
      <c r="P227" t="s">
        <v>366</v>
      </c>
      <c r="Q227">
        <v>1</v>
      </c>
      <c r="X227">
        <v>0.14000000000000001</v>
      </c>
      <c r="Y227">
        <v>0</v>
      </c>
      <c r="Z227">
        <v>7.52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63</v>
      </c>
      <c r="AG227">
        <v>8.4000000000000005E-2</v>
      </c>
      <c r="AH227">
        <v>2</v>
      </c>
      <c r="AI227">
        <v>28925807</v>
      </c>
      <c r="AJ227">
        <v>223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 x14ac:dyDescent="0.2">
      <c r="A228">
        <f>ROW(Source!A89)</f>
        <v>89</v>
      </c>
      <c r="B228">
        <v>28925825</v>
      </c>
      <c r="C228">
        <v>28925801</v>
      </c>
      <c r="D228">
        <v>28338136</v>
      </c>
      <c r="E228">
        <v>1</v>
      </c>
      <c r="F228">
        <v>1</v>
      </c>
      <c r="G228">
        <v>1</v>
      </c>
      <c r="H228">
        <v>2</v>
      </c>
      <c r="I228" t="s">
        <v>401</v>
      </c>
      <c r="J228" t="s">
        <v>402</v>
      </c>
      <c r="K228" t="s">
        <v>403</v>
      </c>
      <c r="L228">
        <v>1368</v>
      </c>
      <c r="N228">
        <v>1011</v>
      </c>
      <c r="O228" t="s">
        <v>366</v>
      </c>
      <c r="P228" t="s">
        <v>366</v>
      </c>
      <c r="Q228">
        <v>1</v>
      </c>
      <c r="X228">
        <v>2.4900000000000002</v>
      </c>
      <c r="Y228">
        <v>0</v>
      </c>
      <c r="Z228">
        <v>8.68</v>
      </c>
      <c r="AA228">
        <v>0</v>
      </c>
      <c r="AB228">
        <v>0</v>
      </c>
      <c r="AC228">
        <v>0</v>
      </c>
      <c r="AD228">
        <v>1</v>
      </c>
      <c r="AE228">
        <v>0</v>
      </c>
      <c r="AF228" t="s">
        <v>63</v>
      </c>
      <c r="AG228">
        <v>1.494</v>
      </c>
      <c r="AH228">
        <v>2</v>
      </c>
      <c r="AI228">
        <v>28925808</v>
      </c>
      <c r="AJ228">
        <v>224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 x14ac:dyDescent="0.2">
      <c r="A229">
        <f>ROW(Source!A89)</f>
        <v>89</v>
      </c>
      <c r="B229">
        <v>28925826</v>
      </c>
      <c r="C229">
        <v>28925801</v>
      </c>
      <c r="D229">
        <v>28338781</v>
      </c>
      <c r="E229">
        <v>1</v>
      </c>
      <c r="F229">
        <v>1</v>
      </c>
      <c r="G229">
        <v>1</v>
      </c>
      <c r="H229">
        <v>2</v>
      </c>
      <c r="I229" t="s">
        <v>497</v>
      </c>
      <c r="J229" t="s">
        <v>498</v>
      </c>
      <c r="K229" t="s">
        <v>499</v>
      </c>
      <c r="L229">
        <v>1368</v>
      </c>
      <c r="N229">
        <v>1011</v>
      </c>
      <c r="O229" t="s">
        <v>366</v>
      </c>
      <c r="P229" t="s">
        <v>366</v>
      </c>
      <c r="Q229">
        <v>1</v>
      </c>
      <c r="X229">
        <v>7.0000000000000007E-2</v>
      </c>
      <c r="Y229">
        <v>0</v>
      </c>
      <c r="Z229">
        <v>18.489999999999998</v>
      </c>
      <c r="AA229">
        <v>10.130000000000001</v>
      </c>
      <c r="AB229">
        <v>0</v>
      </c>
      <c r="AC229">
        <v>0</v>
      </c>
      <c r="AD229">
        <v>1</v>
      </c>
      <c r="AE229">
        <v>0</v>
      </c>
      <c r="AF229" t="s">
        <v>63</v>
      </c>
      <c r="AG229">
        <v>4.2000000000000003E-2</v>
      </c>
      <c r="AH229">
        <v>2</v>
      </c>
      <c r="AI229">
        <v>28925809</v>
      </c>
      <c r="AJ229">
        <v>225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 x14ac:dyDescent="0.2">
      <c r="A230">
        <f>ROW(Source!A89)</f>
        <v>89</v>
      </c>
      <c r="B230">
        <v>28925827</v>
      </c>
      <c r="C230">
        <v>28925801</v>
      </c>
      <c r="D230">
        <v>28251457</v>
      </c>
      <c r="E230">
        <v>1</v>
      </c>
      <c r="F230">
        <v>1</v>
      </c>
      <c r="G230">
        <v>1</v>
      </c>
      <c r="H230">
        <v>3</v>
      </c>
      <c r="I230" t="s">
        <v>500</v>
      </c>
      <c r="J230" t="s">
        <v>501</v>
      </c>
      <c r="K230" t="s">
        <v>502</v>
      </c>
      <c r="L230">
        <v>1339</v>
      </c>
      <c r="N230">
        <v>1007</v>
      </c>
      <c r="O230" t="s">
        <v>742</v>
      </c>
      <c r="P230" t="s">
        <v>742</v>
      </c>
      <c r="Q230">
        <v>1</v>
      </c>
      <c r="X230">
        <v>0.08</v>
      </c>
      <c r="Y230">
        <v>23.41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0</v>
      </c>
      <c r="AF230" t="s">
        <v>758</v>
      </c>
      <c r="AG230">
        <v>0</v>
      </c>
      <c r="AH230">
        <v>2</v>
      </c>
      <c r="AI230">
        <v>28925810</v>
      </c>
      <c r="AJ230">
        <v>226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 x14ac:dyDescent="0.2">
      <c r="A231">
        <f>ROW(Source!A89)</f>
        <v>89</v>
      </c>
      <c r="B231">
        <v>28925828</v>
      </c>
      <c r="C231">
        <v>28925801</v>
      </c>
      <c r="D231">
        <v>28251479</v>
      </c>
      <c r="E231">
        <v>1</v>
      </c>
      <c r="F231">
        <v>1</v>
      </c>
      <c r="G231">
        <v>1</v>
      </c>
      <c r="H231">
        <v>3</v>
      </c>
      <c r="I231" t="s">
        <v>503</v>
      </c>
      <c r="J231" t="s">
        <v>504</v>
      </c>
      <c r="K231" t="s">
        <v>505</v>
      </c>
      <c r="L231">
        <v>1339</v>
      </c>
      <c r="N231">
        <v>1007</v>
      </c>
      <c r="O231" t="s">
        <v>742</v>
      </c>
      <c r="P231" t="s">
        <v>742</v>
      </c>
      <c r="Q231">
        <v>1</v>
      </c>
      <c r="X231">
        <v>1.64</v>
      </c>
      <c r="Y231">
        <v>8.7899999999999991</v>
      </c>
      <c r="Z231">
        <v>0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758</v>
      </c>
      <c r="AG231">
        <v>0</v>
      </c>
      <c r="AH231">
        <v>2</v>
      </c>
      <c r="AI231">
        <v>28925811</v>
      </c>
      <c r="AJ231">
        <v>227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 x14ac:dyDescent="0.2">
      <c r="A232">
        <f>ROW(Source!A89)</f>
        <v>89</v>
      </c>
      <c r="B232">
        <v>28925829</v>
      </c>
      <c r="C232">
        <v>28925801</v>
      </c>
      <c r="D232">
        <v>28251486</v>
      </c>
      <c r="E232">
        <v>1</v>
      </c>
      <c r="F232">
        <v>1</v>
      </c>
      <c r="G232">
        <v>1</v>
      </c>
      <c r="H232">
        <v>3</v>
      </c>
      <c r="I232" t="s">
        <v>506</v>
      </c>
      <c r="J232" t="s">
        <v>507</v>
      </c>
      <c r="K232" t="s">
        <v>508</v>
      </c>
      <c r="L232">
        <v>1346</v>
      </c>
      <c r="N232">
        <v>1009</v>
      </c>
      <c r="O232" t="s">
        <v>509</v>
      </c>
      <c r="P232" t="s">
        <v>509</v>
      </c>
      <c r="Q232">
        <v>1</v>
      </c>
      <c r="X232">
        <v>0.47</v>
      </c>
      <c r="Y232">
        <v>4.47</v>
      </c>
      <c r="Z232">
        <v>0</v>
      </c>
      <c r="AA232">
        <v>0</v>
      </c>
      <c r="AB232">
        <v>0</v>
      </c>
      <c r="AC232">
        <v>0</v>
      </c>
      <c r="AD232">
        <v>1</v>
      </c>
      <c r="AE232">
        <v>0</v>
      </c>
      <c r="AF232" t="s">
        <v>758</v>
      </c>
      <c r="AG232">
        <v>0</v>
      </c>
      <c r="AH232">
        <v>2</v>
      </c>
      <c r="AI232">
        <v>28925812</v>
      </c>
      <c r="AJ232">
        <v>228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 x14ac:dyDescent="0.2">
      <c r="A233">
        <f>ROW(Source!A89)</f>
        <v>89</v>
      </c>
      <c r="B233">
        <v>28925830</v>
      </c>
      <c r="C233">
        <v>28925801</v>
      </c>
      <c r="D233">
        <v>28254721</v>
      </c>
      <c r="E233">
        <v>1</v>
      </c>
      <c r="F233">
        <v>1</v>
      </c>
      <c r="G233">
        <v>1</v>
      </c>
      <c r="H233">
        <v>3</v>
      </c>
      <c r="I233" t="s">
        <v>510</v>
      </c>
      <c r="J233" t="s">
        <v>511</v>
      </c>
      <c r="K233" t="s">
        <v>512</v>
      </c>
      <c r="L233">
        <v>1348</v>
      </c>
      <c r="N233">
        <v>1009</v>
      </c>
      <c r="O233" t="s">
        <v>61</v>
      </c>
      <c r="P233" t="s">
        <v>61</v>
      </c>
      <c r="Q233">
        <v>1000</v>
      </c>
      <c r="X233">
        <v>1.24E-3</v>
      </c>
      <c r="Y233">
        <v>12824.48</v>
      </c>
      <c r="Z233">
        <v>0</v>
      </c>
      <c r="AA233">
        <v>0</v>
      </c>
      <c r="AB233">
        <v>0</v>
      </c>
      <c r="AC233">
        <v>0</v>
      </c>
      <c r="AD233">
        <v>1</v>
      </c>
      <c r="AE233">
        <v>0</v>
      </c>
      <c r="AF233" t="s">
        <v>758</v>
      </c>
      <c r="AG233">
        <v>0</v>
      </c>
      <c r="AH233">
        <v>2</v>
      </c>
      <c r="AI233">
        <v>28925813</v>
      </c>
      <c r="AJ233">
        <v>229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 x14ac:dyDescent="0.2">
      <c r="A234">
        <f>ROW(Source!A89)</f>
        <v>89</v>
      </c>
      <c r="B234">
        <v>28925831</v>
      </c>
      <c r="C234">
        <v>28925801</v>
      </c>
      <c r="D234">
        <v>28276411</v>
      </c>
      <c r="E234">
        <v>1</v>
      </c>
      <c r="F234">
        <v>1</v>
      </c>
      <c r="G234">
        <v>1</v>
      </c>
      <c r="H234">
        <v>3</v>
      </c>
      <c r="I234" t="s">
        <v>513</v>
      </c>
      <c r="J234" t="s">
        <v>514</v>
      </c>
      <c r="K234" t="s">
        <v>515</v>
      </c>
      <c r="L234">
        <v>1348</v>
      </c>
      <c r="N234">
        <v>1009</v>
      </c>
      <c r="O234" t="s">
        <v>61</v>
      </c>
      <c r="P234" t="s">
        <v>61</v>
      </c>
      <c r="Q234">
        <v>1000</v>
      </c>
      <c r="X234">
        <v>0.01</v>
      </c>
      <c r="Y234">
        <v>10175.83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0</v>
      </c>
      <c r="AF234" t="s">
        <v>758</v>
      </c>
      <c r="AG234">
        <v>0</v>
      </c>
      <c r="AH234">
        <v>2</v>
      </c>
      <c r="AI234">
        <v>28925814</v>
      </c>
      <c r="AJ234">
        <v>230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 x14ac:dyDescent="0.2">
      <c r="A235">
        <f>ROW(Source!A89)</f>
        <v>89</v>
      </c>
      <c r="B235">
        <v>28925832</v>
      </c>
      <c r="C235">
        <v>28925801</v>
      </c>
      <c r="D235">
        <v>28279355</v>
      </c>
      <c r="E235">
        <v>1</v>
      </c>
      <c r="F235">
        <v>1</v>
      </c>
      <c r="G235">
        <v>1</v>
      </c>
      <c r="H235">
        <v>3</v>
      </c>
      <c r="I235" t="s">
        <v>516</v>
      </c>
      <c r="J235" t="s">
        <v>517</v>
      </c>
      <c r="K235" t="s">
        <v>526</v>
      </c>
      <c r="L235">
        <v>1348</v>
      </c>
      <c r="N235">
        <v>1009</v>
      </c>
      <c r="O235" t="s">
        <v>61</v>
      </c>
      <c r="P235" t="s">
        <v>61</v>
      </c>
      <c r="Q235">
        <v>1000</v>
      </c>
      <c r="X235">
        <v>0.01</v>
      </c>
      <c r="Y235">
        <v>7439.08</v>
      </c>
      <c r="Z235">
        <v>0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758</v>
      </c>
      <c r="AG235">
        <v>0</v>
      </c>
      <c r="AH235">
        <v>2</v>
      </c>
      <c r="AI235">
        <v>28925815</v>
      </c>
      <c r="AJ235">
        <v>231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 x14ac:dyDescent="0.2">
      <c r="A236">
        <f>ROW(Source!A89)</f>
        <v>89</v>
      </c>
      <c r="B236">
        <v>28925833</v>
      </c>
      <c r="C236">
        <v>28925801</v>
      </c>
      <c r="D236">
        <v>28279427</v>
      </c>
      <c r="E236">
        <v>1</v>
      </c>
      <c r="F236">
        <v>1</v>
      </c>
      <c r="G236">
        <v>1</v>
      </c>
      <c r="H236">
        <v>3</v>
      </c>
      <c r="I236" t="s">
        <v>527</v>
      </c>
      <c r="J236" t="s">
        <v>528</v>
      </c>
      <c r="K236" t="s">
        <v>529</v>
      </c>
      <c r="L236">
        <v>1348</v>
      </c>
      <c r="N236">
        <v>1009</v>
      </c>
      <c r="O236" t="s">
        <v>61</v>
      </c>
      <c r="P236" t="s">
        <v>61</v>
      </c>
      <c r="Q236">
        <v>1000</v>
      </c>
      <c r="X236">
        <v>0.01</v>
      </c>
      <c r="Y236">
        <v>5343.1</v>
      </c>
      <c r="Z236">
        <v>0</v>
      </c>
      <c r="AA236">
        <v>0</v>
      </c>
      <c r="AB236">
        <v>0</v>
      </c>
      <c r="AC236">
        <v>0</v>
      </c>
      <c r="AD236">
        <v>1</v>
      </c>
      <c r="AE236">
        <v>0</v>
      </c>
      <c r="AF236" t="s">
        <v>758</v>
      </c>
      <c r="AG236">
        <v>0</v>
      </c>
      <c r="AH236">
        <v>2</v>
      </c>
      <c r="AI236">
        <v>28925816</v>
      </c>
      <c r="AJ236">
        <v>232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 x14ac:dyDescent="0.2">
      <c r="A237">
        <f>ROW(Source!A89)</f>
        <v>89</v>
      </c>
      <c r="B237">
        <v>28925834</v>
      </c>
      <c r="C237">
        <v>28925801</v>
      </c>
      <c r="D237">
        <v>28324742</v>
      </c>
      <c r="E237">
        <v>1</v>
      </c>
      <c r="F237">
        <v>1</v>
      </c>
      <c r="G237">
        <v>1</v>
      </c>
      <c r="H237">
        <v>3</v>
      </c>
      <c r="I237" t="s">
        <v>530</v>
      </c>
      <c r="J237" t="s">
        <v>531</v>
      </c>
      <c r="K237" t="s">
        <v>532</v>
      </c>
      <c r="L237">
        <v>1354</v>
      </c>
      <c r="N237">
        <v>1010</v>
      </c>
      <c r="O237" t="s">
        <v>106</v>
      </c>
      <c r="P237" t="s">
        <v>106</v>
      </c>
      <c r="Q237">
        <v>1</v>
      </c>
      <c r="X237">
        <v>9</v>
      </c>
      <c r="Y237">
        <v>50.93</v>
      </c>
      <c r="Z237">
        <v>0</v>
      </c>
      <c r="AA237">
        <v>0</v>
      </c>
      <c r="AB237">
        <v>0</v>
      </c>
      <c r="AC237">
        <v>0</v>
      </c>
      <c r="AD237">
        <v>1</v>
      </c>
      <c r="AE237">
        <v>0</v>
      </c>
      <c r="AF237" t="s">
        <v>758</v>
      </c>
      <c r="AG237">
        <v>0</v>
      </c>
      <c r="AH237">
        <v>2</v>
      </c>
      <c r="AI237">
        <v>28925817</v>
      </c>
      <c r="AJ237">
        <v>233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 x14ac:dyDescent="0.2">
      <c r="A238">
        <f>ROW(Source!A89)</f>
        <v>89</v>
      </c>
      <c r="B238">
        <v>28925835</v>
      </c>
      <c r="C238">
        <v>28925801</v>
      </c>
      <c r="D238">
        <v>28247531</v>
      </c>
      <c r="E238">
        <v>21</v>
      </c>
      <c r="F238">
        <v>1</v>
      </c>
      <c r="G238">
        <v>1</v>
      </c>
      <c r="H238">
        <v>3</v>
      </c>
      <c r="I238" t="s">
        <v>533</v>
      </c>
      <c r="J238" t="s">
        <v>719</v>
      </c>
      <c r="K238" t="s">
        <v>534</v>
      </c>
      <c r="L238">
        <v>1374</v>
      </c>
      <c r="N238">
        <v>1013</v>
      </c>
      <c r="O238" t="s">
        <v>535</v>
      </c>
      <c r="P238" t="s">
        <v>535</v>
      </c>
      <c r="Q238">
        <v>1</v>
      </c>
      <c r="X238">
        <v>3.18</v>
      </c>
      <c r="Y238">
        <v>1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0</v>
      </c>
      <c r="AF238" t="s">
        <v>758</v>
      </c>
      <c r="AG238">
        <v>0</v>
      </c>
      <c r="AH238">
        <v>2</v>
      </c>
      <c r="AI238">
        <v>28925818</v>
      </c>
      <c r="AJ238">
        <v>234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 x14ac:dyDescent="0.2">
      <c r="A239">
        <f>ROW(Source!A90)</f>
        <v>90</v>
      </c>
      <c r="B239">
        <v>28925854</v>
      </c>
      <c r="C239">
        <v>28925836</v>
      </c>
      <c r="D239">
        <v>28425676</v>
      </c>
      <c r="E239">
        <v>1</v>
      </c>
      <c r="F239">
        <v>1</v>
      </c>
      <c r="G239">
        <v>1</v>
      </c>
      <c r="H239">
        <v>1</v>
      </c>
      <c r="I239" t="s">
        <v>536</v>
      </c>
      <c r="J239" t="s">
        <v>719</v>
      </c>
      <c r="K239" t="s">
        <v>537</v>
      </c>
      <c r="L239">
        <v>1191</v>
      </c>
      <c r="N239">
        <v>1013</v>
      </c>
      <c r="O239" t="s">
        <v>360</v>
      </c>
      <c r="P239" t="s">
        <v>360</v>
      </c>
      <c r="Q239">
        <v>1</v>
      </c>
      <c r="X239">
        <v>18.5</v>
      </c>
      <c r="Y239">
        <v>0</v>
      </c>
      <c r="Z239">
        <v>0</v>
      </c>
      <c r="AA239">
        <v>0</v>
      </c>
      <c r="AB239">
        <v>8.59</v>
      </c>
      <c r="AC239">
        <v>0</v>
      </c>
      <c r="AD239">
        <v>1</v>
      </c>
      <c r="AE239">
        <v>1</v>
      </c>
      <c r="AF239" t="s">
        <v>63</v>
      </c>
      <c r="AG239">
        <v>11.1</v>
      </c>
      <c r="AH239">
        <v>2</v>
      </c>
      <c r="AI239">
        <v>28925837</v>
      </c>
      <c r="AJ239">
        <v>235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 x14ac:dyDescent="0.2">
      <c r="A240">
        <f>ROW(Source!A90)</f>
        <v>90</v>
      </c>
      <c r="B240">
        <v>28925855</v>
      </c>
      <c r="C240">
        <v>28925836</v>
      </c>
      <c r="D240">
        <v>28419515</v>
      </c>
      <c r="E240">
        <v>1</v>
      </c>
      <c r="F240">
        <v>1</v>
      </c>
      <c r="G240">
        <v>1</v>
      </c>
      <c r="H240">
        <v>1</v>
      </c>
      <c r="I240" t="s">
        <v>361</v>
      </c>
      <c r="J240" t="s">
        <v>719</v>
      </c>
      <c r="K240" t="s">
        <v>362</v>
      </c>
      <c r="L240">
        <v>1191</v>
      </c>
      <c r="N240">
        <v>1013</v>
      </c>
      <c r="O240" t="s">
        <v>360</v>
      </c>
      <c r="P240" t="s">
        <v>360</v>
      </c>
      <c r="Q240">
        <v>1</v>
      </c>
      <c r="X240">
        <v>2.95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1</v>
      </c>
      <c r="AE240">
        <v>2</v>
      </c>
      <c r="AF240" t="s">
        <v>63</v>
      </c>
      <c r="AG240">
        <v>1.77</v>
      </c>
      <c r="AH240">
        <v>2</v>
      </c>
      <c r="AI240">
        <v>28925838</v>
      </c>
      <c r="AJ240">
        <v>236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 x14ac:dyDescent="0.2">
      <c r="A241">
        <f>ROW(Source!A90)</f>
        <v>90</v>
      </c>
      <c r="B241">
        <v>28925856</v>
      </c>
      <c r="C241">
        <v>28925836</v>
      </c>
      <c r="D241">
        <v>28336687</v>
      </c>
      <c r="E241">
        <v>1</v>
      </c>
      <c r="F241">
        <v>1</v>
      </c>
      <c r="G241">
        <v>1</v>
      </c>
      <c r="H241">
        <v>2</v>
      </c>
      <c r="I241" t="s">
        <v>479</v>
      </c>
      <c r="J241" t="s">
        <v>480</v>
      </c>
      <c r="K241" t="s">
        <v>481</v>
      </c>
      <c r="L241">
        <v>1368</v>
      </c>
      <c r="N241">
        <v>1011</v>
      </c>
      <c r="O241" t="s">
        <v>366</v>
      </c>
      <c r="P241" t="s">
        <v>366</v>
      </c>
      <c r="Q241">
        <v>1</v>
      </c>
      <c r="X241">
        <v>2.73</v>
      </c>
      <c r="Y241">
        <v>0</v>
      </c>
      <c r="Z241">
        <v>113.19</v>
      </c>
      <c r="AA241">
        <v>11.84</v>
      </c>
      <c r="AB241">
        <v>0</v>
      </c>
      <c r="AC241">
        <v>0</v>
      </c>
      <c r="AD241">
        <v>1</v>
      </c>
      <c r="AE241">
        <v>0</v>
      </c>
      <c r="AF241" t="s">
        <v>63</v>
      </c>
      <c r="AG241">
        <v>1.6379999999999999</v>
      </c>
      <c r="AH241">
        <v>2</v>
      </c>
      <c r="AI241">
        <v>28925839</v>
      </c>
      <c r="AJ241">
        <v>237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 x14ac:dyDescent="0.2">
      <c r="A242">
        <f>ROW(Source!A90)</f>
        <v>90</v>
      </c>
      <c r="B242">
        <v>28925857</v>
      </c>
      <c r="C242">
        <v>28925836</v>
      </c>
      <c r="D242">
        <v>28337857</v>
      </c>
      <c r="E242">
        <v>1</v>
      </c>
      <c r="F242">
        <v>1</v>
      </c>
      <c r="G242">
        <v>1</v>
      </c>
      <c r="H242">
        <v>2</v>
      </c>
      <c r="I242" t="s">
        <v>488</v>
      </c>
      <c r="J242" t="s">
        <v>489</v>
      </c>
      <c r="K242" t="s">
        <v>490</v>
      </c>
      <c r="L242">
        <v>1368</v>
      </c>
      <c r="N242">
        <v>1011</v>
      </c>
      <c r="O242" t="s">
        <v>366</v>
      </c>
      <c r="P242" t="s">
        <v>366</v>
      </c>
      <c r="Q242">
        <v>1</v>
      </c>
      <c r="X242">
        <v>0.15</v>
      </c>
      <c r="Y242">
        <v>0</v>
      </c>
      <c r="Z242">
        <v>127.86</v>
      </c>
      <c r="AA242">
        <v>11.84</v>
      </c>
      <c r="AB242">
        <v>0</v>
      </c>
      <c r="AC242">
        <v>0</v>
      </c>
      <c r="AD242">
        <v>1</v>
      </c>
      <c r="AE242">
        <v>0</v>
      </c>
      <c r="AF242" t="s">
        <v>63</v>
      </c>
      <c r="AG242">
        <v>0.09</v>
      </c>
      <c r="AH242">
        <v>2</v>
      </c>
      <c r="AI242">
        <v>28925840</v>
      </c>
      <c r="AJ242">
        <v>238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 x14ac:dyDescent="0.2">
      <c r="A243">
        <f>ROW(Source!A90)</f>
        <v>90</v>
      </c>
      <c r="B243">
        <v>28925858</v>
      </c>
      <c r="C243">
        <v>28925836</v>
      </c>
      <c r="D243">
        <v>28337866</v>
      </c>
      <c r="E243">
        <v>1</v>
      </c>
      <c r="F243">
        <v>1</v>
      </c>
      <c r="G243">
        <v>1</v>
      </c>
      <c r="H243">
        <v>2</v>
      </c>
      <c r="I243" t="s">
        <v>491</v>
      </c>
      <c r="J243" t="s">
        <v>492</v>
      </c>
      <c r="K243" t="s">
        <v>493</v>
      </c>
      <c r="L243">
        <v>1368</v>
      </c>
      <c r="N243">
        <v>1011</v>
      </c>
      <c r="O243" t="s">
        <v>366</v>
      </c>
      <c r="P243" t="s">
        <v>366</v>
      </c>
      <c r="Q243">
        <v>1</v>
      </c>
      <c r="X243">
        <v>0.15</v>
      </c>
      <c r="Y243">
        <v>0</v>
      </c>
      <c r="Z243">
        <v>12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63</v>
      </c>
      <c r="AG243">
        <v>0.09</v>
      </c>
      <c r="AH243">
        <v>2</v>
      </c>
      <c r="AI243">
        <v>28925841</v>
      </c>
      <c r="AJ243">
        <v>239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 x14ac:dyDescent="0.2">
      <c r="A244">
        <f>ROW(Source!A90)</f>
        <v>90</v>
      </c>
      <c r="B244">
        <v>28925859</v>
      </c>
      <c r="C244">
        <v>28925836</v>
      </c>
      <c r="D244">
        <v>28337996</v>
      </c>
      <c r="E244">
        <v>1</v>
      </c>
      <c r="F244">
        <v>1</v>
      </c>
      <c r="G244">
        <v>1</v>
      </c>
      <c r="H244">
        <v>2</v>
      </c>
      <c r="I244" t="s">
        <v>494</v>
      </c>
      <c r="J244" t="s">
        <v>495</v>
      </c>
      <c r="K244" t="s">
        <v>496</v>
      </c>
      <c r="L244">
        <v>1368</v>
      </c>
      <c r="N244">
        <v>1011</v>
      </c>
      <c r="O244" t="s">
        <v>366</v>
      </c>
      <c r="P244" t="s">
        <v>366</v>
      </c>
      <c r="Q244">
        <v>1</v>
      </c>
      <c r="X244">
        <v>0.14000000000000001</v>
      </c>
      <c r="Y244">
        <v>0</v>
      </c>
      <c r="Z244">
        <v>7.52</v>
      </c>
      <c r="AA244">
        <v>0</v>
      </c>
      <c r="AB244">
        <v>0</v>
      </c>
      <c r="AC244">
        <v>0</v>
      </c>
      <c r="AD244">
        <v>1</v>
      </c>
      <c r="AE244">
        <v>0</v>
      </c>
      <c r="AF244" t="s">
        <v>63</v>
      </c>
      <c r="AG244">
        <v>8.4000000000000005E-2</v>
      </c>
      <c r="AH244">
        <v>2</v>
      </c>
      <c r="AI244">
        <v>28925842</v>
      </c>
      <c r="AJ244">
        <v>240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 x14ac:dyDescent="0.2">
      <c r="A245">
        <f>ROW(Source!A90)</f>
        <v>90</v>
      </c>
      <c r="B245">
        <v>28925860</v>
      </c>
      <c r="C245">
        <v>28925836</v>
      </c>
      <c r="D245">
        <v>28338136</v>
      </c>
      <c r="E245">
        <v>1</v>
      </c>
      <c r="F245">
        <v>1</v>
      </c>
      <c r="G245">
        <v>1</v>
      </c>
      <c r="H245">
        <v>2</v>
      </c>
      <c r="I245" t="s">
        <v>401</v>
      </c>
      <c r="J245" t="s">
        <v>402</v>
      </c>
      <c r="K245" t="s">
        <v>403</v>
      </c>
      <c r="L245">
        <v>1368</v>
      </c>
      <c r="N245">
        <v>1011</v>
      </c>
      <c r="O245" t="s">
        <v>366</v>
      </c>
      <c r="P245" t="s">
        <v>366</v>
      </c>
      <c r="Q245">
        <v>1</v>
      </c>
      <c r="X245">
        <v>2.4900000000000002</v>
      </c>
      <c r="Y245">
        <v>0</v>
      </c>
      <c r="Z245">
        <v>8.68</v>
      </c>
      <c r="AA245">
        <v>0</v>
      </c>
      <c r="AB245">
        <v>0</v>
      </c>
      <c r="AC245">
        <v>0</v>
      </c>
      <c r="AD245">
        <v>1</v>
      </c>
      <c r="AE245">
        <v>0</v>
      </c>
      <c r="AF245" t="s">
        <v>63</v>
      </c>
      <c r="AG245">
        <v>1.494</v>
      </c>
      <c r="AH245">
        <v>2</v>
      </c>
      <c r="AI245">
        <v>28925843</v>
      </c>
      <c r="AJ245">
        <v>241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 x14ac:dyDescent="0.2">
      <c r="A246">
        <f>ROW(Source!A90)</f>
        <v>90</v>
      </c>
      <c r="B246">
        <v>28925861</v>
      </c>
      <c r="C246">
        <v>28925836</v>
      </c>
      <c r="D246">
        <v>28338781</v>
      </c>
      <c r="E246">
        <v>1</v>
      </c>
      <c r="F246">
        <v>1</v>
      </c>
      <c r="G246">
        <v>1</v>
      </c>
      <c r="H246">
        <v>2</v>
      </c>
      <c r="I246" t="s">
        <v>497</v>
      </c>
      <c r="J246" t="s">
        <v>498</v>
      </c>
      <c r="K246" t="s">
        <v>499</v>
      </c>
      <c r="L246">
        <v>1368</v>
      </c>
      <c r="N246">
        <v>1011</v>
      </c>
      <c r="O246" t="s">
        <v>366</v>
      </c>
      <c r="P246" t="s">
        <v>366</v>
      </c>
      <c r="Q246">
        <v>1</v>
      </c>
      <c r="X246">
        <v>7.0000000000000007E-2</v>
      </c>
      <c r="Y246">
        <v>0</v>
      </c>
      <c r="Z246">
        <v>18.489999999999998</v>
      </c>
      <c r="AA246">
        <v>10.130000000000001</v>
      </c>
      <c r="AB246">
        <v>0</v>
      </c>
      <c r="AC246">
        <v>0</v>
      </c>
      <c r="AD246">
        <v>1</v>
      </c>
      <c r="AE246">
        <v>0</v>
      </c>
      <c r="AF246" t="s">
        <v>63</v>
      </c>
      <c r="AG246">
        <v>4.2000000000000003E-2</v>
      </c>
      <c r="AH246">
        <v>2</v>
      </c>
      <c r="AI246">
        <v>28925844</v>
      </c>
      <c r="AJ246">
        <v>242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 x14ac:dyDescent="0.2">
      <c r="A247">
        <f>ROW(Source!A90)</f>
        <v>90</v>
      </c>
      <c r="B247">
        <v>28925862</v>
      </c>
      <c r="C247">
        <v>28925836</v>
      </c>
      <c r="D247">
        <v>28251457</v>
      </c>
      <c r="E247">
        <v>1</v>
      </c>
      <c r="F247">
        <v>1</v>
      </c>
      <c r="G247">
        <v>1</v>
      </c>
      <c r="H247">
        <v>3</v>
      </c>
      <c r="I247" t="s">
        <v>500</v>
      </c>
      <c r="J247" t="s">
        <v>501</v>
      </c>
      <c r="K247" t="s">
        <v>502</v>
      </c>
      <c r="L247">
        <v>1339</v>
      </c>
      <c r="N247">
        <v>1007</v>
      </c>
      <c r="O247" t="s">
        <v>742</v>
      </c>
      <c r="P247" t="s">
        <v>742</v>
      </c>
      <c r="Q247">
        <v>1</v>
      </c>
      <c r="X247">
        <v>0.08</v>
      </c>
      <c r="Y247">
        <v>23.41</v>
      </c>
      <c r="Z247">
        <v>0</v>
      </c>
      <c r="AA247">
        <v>0</v>
      </c>
      <c r="AB247">
        <v>0</v>
      </c>
      <c r="AC247">
        <v>0</v>
      </c>
      <c r="AD247">
        <v>1</v>
      </c>
      <c r="AE247">
        <v>0</v>
      </c>
      <c r="AF247" t="s">
        <v>758</v>
      </c>
      <c r="AG247">
        <v>0</v>
      </c>
      <c r="AH247">
        <v>2</v>
      </c>
      <c r="AI247">
        <v>28925845</v>
      </c>
      <c r="AJ247">
        <v>243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 x14ac:dyDescent="0.2">
      <c r="A248">
        <f>ROW(Source!A90)</f>
        <v>90</v>
      </c>
      <c r="B248">
        <v>28925863</v>
      </c>
      <c r="C248">
        <v>28925836</v>
      </c>
      <c r="D248">
        <v>28251479</v>
      </c>
      <c r="E248">
        <v>1</v>
      </c>
      <c r="F248">
        <v>1</v>
      </c>
      <c r="G248">
        <v>1</v>
      </c>
      <c r="H248">
        <v>3</v>
      </c>
      <c r="I248" t="s">
        <v>503</v>
      </c>
      <c r="J248" t="s">
        <v>504</v>
      </c>
      <c r="K248" t="s">
        <v>505</v>
      </c>
      <c r="L248">
        <v>1339</v>
      </c>
      <c r="N248">
        <v>1007</v>
      </c>
      <c r="O248" t="s">
        <v>742</v>
      </c>
      <c r="P248" t="s">
        <v>742</v>
      </c>
      <c r="Q248">
        <v>1</v>
      </c>
      <c r="X248">
        <v>1.64</v>
      </c>
      <c r="Y248">
        <v>8.7899999999999991</v>
      </c>
      <c r="Z248">
        <v>0</v>
      </c>
      <c r="AA248">
        <v>0</v>
      </c>
      <c r="AB248">
        <v>0</v>
      </c>
      <c r="AC248">
        <v>0</v>
      </c>
      <c r="AD248">
        <v>1</v>
      </c>
      <c r="AE248">
        <v>0</v>
      </c>
      <c r="AF248" t="s">
        <v>758</v>
      </c>
      <c r="AG248">
        <v>0</v>
      </c>
      <c r="AH248">
        <v>2</v>
      </c>
      <c r="AI248">
        <v>28925846</v>
      </c>
      <c r="AJ248">
        <v>244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 x14ac:dyDescent="0.2">
      <c r="A249">
        <f>ROW(Source!A90)</f>
        <v>90</v>
      </c>
      <c r="B249">
        <v>28925864</v>
      </c>
      <c r="C249">
        <v>28925836</v>
      </c>
      <c r="D249">
        <v>28251486</v>
      </c>
      <c r="E249">
        <v>1</v>
      </c>
      <c r="F249">
        <v>1</v>
      </c>
      <c r="G249">
        <v>1</v>
      </c>
      <c r="H249">
        <v>3</v>
      </c>
      <c r="I249" t="s">
        <v>506</v>
      </c>
      <c r="J249" t="s">
        <v>507</v>
      </c>
      <c r="K249" t="s">
        <v>508</v>
      </c>
      <c r="L249">
        <v>1346</v>
      </c>
      <c r="N249">
        <v>1009</v>
      </c>
      <c r="O249" t="s">
        <v>509</v>
      </c>
      <c r="P249" t="s">
        <v>509</v>
      </c>
      <c r="Q249">
        <v>1</v>
      </c>
      <c r="X249">
        <v>0.47</v>
      </c>
      <c r="Y249">
        <v>4.47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758</v>
      </c>
      <c r="AG249">
        <v>0</v>
      </c>
      <c r="AH249">
        <v>2</v>
      </c>
      <c r="AI249">
        <v>28925847</v>
      </c>
      <c r="AJ249">
        <v>245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 x14ac:dyDescent="0.2">
      <c r="A250">
        <f>ROW(Source!A90)</f>
        <v>90</v>
      </c>
      <c r="B250">
        <v>28925865</v>
      </c>
      <c r="C250">
        <v>28925836</v>
      </c>
      <c r="D250">
        <v>28254721</v>
      </c>
      <c r="E250">
        <v>1</v>
      </c>
      <c r="F250">
        <v>1</v>
      </c>
      <c r="G250">
        <v>1</v>
      </c>
      <c r="H250">
        <v>3</v>
      </c>
      <c r="I250" t="s">
        <v>510</v>
      </c>
      <c r="J250" t="s">
        <v>511</v>
      </c>
      <c r="K250" t="s">
        <v>512</v>
      </c>
      <c r="L250">
        <v>1348</v>
      </c>
      <c r="N250">
        <v>1009</v>
      </c>
      <c r="O250" t="s">
        <v>61</v>
      </c>
      <c r="P250" t="s">
        <v>61</v>
      </c>
      <c r="Q250">
        <v>1000</v>
      </c>
      <c r="X250">
        <v>1.24E-3</v>
      </c>
      <c r="Y250">
        <v>12824.48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758</v>
      </c>
      <c r="AG250">
        <v>0</v>
      </c>
      <c r="AH250">
        <v>2</v>
      </c>
      <c r="AI250">
        <v>28925848</v>
      </c>
      <c r="AJ250">
        <v>246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 x14ac:dyDescent="0.2">
      <c r="A251">
        <f>ROW(Source!A90)</f>
        <v>90</v>
      </c>
      <c r="B251">
        <v>28925866</v>
      </c>
      <c r="C251">
        <v>28925836</v>
      </c>
      <c r="D251">
        <v>28276411</v>
      </c>
      <c r="E251">
        <v>1</v>
      </c>
      <c r="F251">
        <v>1</v>
      </c>
      <c r="G251">
        <v>1</v>
      </c>
      <c r="H251">
        <v>3</v>
      </c>
      <c r="I251" t="s">
        <v>513</v>
      </c>
      <c r="J251" t="s">
        <v>514</v>
      </c>
      <c r="K251" t="s">
        <v>515</v>
      </c>
      <c r="L251">
        <v>1348</v>
      </c>
      <c r="N251">
        <v>1009</v>
      </c>
      <c r="O251" t="s">
        <v>61</v>
      </c>
      <c r="P251" t="s">
        <v>61</v>
      </c>
      <c r="Q251">
        <v>1000</v>
      </c>
      <c r="X251">
        <v>0.01</v>
      </c>
      <c r="Y251">
        <v>10175.83</v>
      </c>
      <c r="Z251">
        <v>0</v>
      </c>
      <c r="AA251">
        <v>0</v>
      </c>
      <c r="AB251">
        <v>0</v>
      </c>
      <c r="AC251">
        <v>0</v>
      </c>
      <c r="AD251">
        <v>1</v>
      </c>
      <c r="AE251">
        <v>0</v>
      </c>
      <c r="AF251" t="s">
        <v>758</v>
      </c>
      <c r="AG251">
        <v>0</v>
      </c>
      <c r="AH251">
        <v>2</v>
      </c>
      <c r="AI251">
        <v>28925849</v>
      </c>
      <c r="AJ251">
        <v>247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 x14ac:dyDescent="0.2">
      <c r="A252">
        <f>ROW(Source!A90)</f>
        <v>90</v>
      </c>
      <c r="B252">
        <v>28925867</v>
      </c>
      <c r="C252">
        <v>28925836</v>
      </c>
      <c r="D252">
        <v>28279355</v>
      </c>
      <c r="E252">
        <v>1</v>
      </c>
      <c r="F252">
        <v>1</v>
      </c>
      <c r="G252">
        <v>1</v>
      </c>
      <c r="H252">
        <v>3</v>
      </c>
      <c r="I252" t="s">
        <v>516</v>
      </c>
      <c r="J252" t="s">
        <v>517</v>
      </c>
      <c r="K252" t="s">
        <v>526</v>
      </c>
      <c r="L252">
        <v>1348</v>
      </c>
      <c r="N252">
        <v>1009</v>
      </c>
      <c r="O252" t="s">
        <v>61</v>
      </c>
      <c r="P252" t="s">
        <v>61</v>
      </c>
      <c r="Q252">
        <v>1000</v>
      </c>
      <c r="X252">
        <v>0.01</v>
      </c>
      <c r="Y252">
        <v>7439.08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758</v>
      </c>
      <c r="AG252">
        <v>0</v>
      </c>
      <c r="AH252">
        <v>2</v>
      </c>
      <c r="AI252">
        <v>28925850</v>
      </c>
      <c r="AJ252">
        <v>248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 x14ac:dyDescent="0.2">
      <c r="A253">
        <f>ROW(Source!A90)</f>
        <v>90</v>
      </c>
      <c r="B253">
        <v>28925868</v>
      </c>
      <c r="C253">
        <v>28925836</v>
      </c>
      <c r="D253">
        <v>28279427</v>
      </c>
      <c r="E253">
        <v>1</v>
      </c>
      <c r="F253">
        <v>1</v>
      </c>
      <c r="G253">
        <v>1</v>
      </c>
      <c r="H253">
        <v>3</v>
      </c>
      <c r="I253" t="s">
        <v>527</v>
      </c>
      <c r="J253" t="s">
        <v>528</v>
      </c>
      <c r="K253" t="s">
        <v>529</v>
      </c>
      <c r="L253">
        <v>1348</v>
      </c>
      <c r="N253">
        <v>1009</v>
      </c>
      <c r="O253" t="s">
        <v>61</v>
      </c>
      <c r="P253" t="s">
        <v>61</v>
      </c>
      <c r="Q253">
        <v>1000</v>
      </c>
      <c r="X253">
        <v>0.01</v>
      </c>
      <c r="Y253">
        <v>5343.1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0</v>
      </c>
      <c r="AF253" t="s">
        <v>758</v>
      </c>
      <c r="AG253">
        <v>0</v>
      </c>
      <c r="AH253">
        <v>2</v>
      </c>
      <c r="AI253">
        <v>28925851</v>
      </c>
      <c r="AJ253">
        <v>249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 x14ac:dyDescent="0.2">
      <c r="A254">
        <f>ROW(Source!A90)</f>
        <v>90</v>
      </c>
      <c r="B254">
        <v>28925869</v>
      </c>
      <c r="C254">
        <v>28925836</v>
      </c>
      <c r="D254">
        <v>28324742</v>
      </c>
      <c r="E254">
        <v>1</v>
      </c>
      <c r="F254">
        <v>1</v>
      </c>
      <c r="G254">
        <v>1</v>
      </c>
      <c r="H254">
        <v>3</v>
      </c>
      <c r="I254" t="s">
        <v>530</v>
      </c>
      <c r="J254" t="s">
        <v>531</v>
      </c>
      <c r="K254" t="s">
        <v>532</v>
      </c>
      <c r="L254">
        <v>1354</v>
      </c>
      <c r="N254">
        <v>1010</v>
      </c>
      <c r="O254" t="s">
        <v>106</v>
      </c>
      <c r="P254" t="s">
        <v>106</v>
      </c>
      <c r="Q254">
        <v>1</v>
      </c>
      <c r="X254">
        <v>9</v>
      </c>
      <c r="Y254">
        <v>50.93</v>
      </c>
      <c r="Z254">
        <v>0</v>
      </c>
      <c r="AA254">
        <v>0</v>
      </c>
      <c r="AB254">
        <v>0</v>
      </c>
      <c r="AC254">
        <v>0</v>
      </c>
      <c r="AD254">
        <v>1</v>
      </c>
      <c r="AE254">
        <v>0</v>
      </c>
      <c r="AF254" t="s">
        <v>758</v>
      </c>
      <c r="AG254">
        <v>0</v>
      </c>
      <c r="AH254">
        <v>2</v>
      </c>
      <c r="AI254">
        <v>28925852</v>
      </c>
      <c r="AJ254">
        <v>250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 x14ac:dyDescent="0.2">
      <c r="A255">
        <f>ROW(Source!A90)</f>
        <v>90</v>
      </c>
      <c r="B255">
        <v>28925870</v>
      </c>
      <c r="C255">
        <v>28925836</v>
      </c>
      <c r="D255">
        <v>28247531</v>
      </c>
      <c r="E255">
        <v>21</v>
      </c>
      <c r="F255">
        <v>1</v>
      </c>
      <c r="G255">
        <v>1</v>
      </c>
      <c r="H255">
        <v>3</v>
      </c>
      <c r="I255" t="s">
        <v>533</v>
      </c>
      <c r="J255" t="s">
        <v>719</v>
      </c>
      <c r="K255" t="s">
        <v>534</v>
      </c>
      <c r="L255">
        <v>1374</v>
      </c>
      <c r="N255">
        <v>1013</v>
      </c>
      <c r="O255" t="s">
        <v>535</v>
      </c>
      <c r="P255" t="s">
        <v>535</v>
      </c>
      <c r="Q255">
        <v>1</v>
      </c>
      <c r="X255">
        <v>3.18</v>
      </c>
      <c r="Y255">
        <v>1</v>
      </c>
      <c r="Z255">
        <v>0</v>
      </c>
      <c r="AA255">
        <v>0</v>
      </c>
      <c r="AB255">
        <v>0</v>
      </c>
      <c r="AC255">
        <v>0</v>
      </c>
      <c r="AD255">
        <v>1</v>
      </c>
      <c r="AE255">
        <v>0</v>
      </c>
      <c r="AF255" t="s">
        <v>758</v>
      </c>
      <c r="AG255">
        <v>0</v>
      </c>
      <c r="AH255">
        <v>2</v>
      </c>
      <c r="AI255">
        <v>28925853</v>
      </c>
      <c r="AJ255">
        <v>251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 x14ac:dyDescent="0.2">
      <c r="A256">
        <f>ROW(Source!A91)</f>
        <v>91</v>
      </c>
      <c r="B256">
        <v>28925854</v>
      </c>
      <c r="C256">
        <v>28925836</v>
      </c>
      <c r="D256">
        <v>28425676</v>
      </c>
      <c r="E256">
        <v>1</v>
      </c>
      <c r="F256">
        <v>1</v>
      </c>
      <c r="G256">
        <v>1</v>
      </c>
      <c r="H256">
        <v>1</v>
      </c>
      <c r="I256" t="s">
        <v>536</v>
      </c>
      <c r="J256" t="s">
        <v>719</v>
      </c>
      <c r="K256" t="s">
        <v>537</v>
      </c>
      <c r="L256">
        <v>1191</v>
      </c>
      <c r="N256">
        <v>1013</v>
      </c>
      <c r="O256" t="s">
        <v>360</v>
      </c>
      <c r="P256" t="s">
        <v>360</v>
      </c>
      <c r="Q256">
        <v>1</v>
      </c>
      <c r="X256">
        <v>18.5</v>
      </c>
      <c r="Y256">
        <v>0</v>
      </c>
      <c r="Z256">
        <v>0</v>
      </c>
      <c r="AA256">
        <v>0</v>
      </c>
      <c r="AB256">
        <v>8.59</v>
      </c>
      <c r="AC256">
        <v>0</v>
      </c>
      <c r="AD256">
        <v>1</v>
      </c>
      <c r="AE256">
        <v>1</v>
      </c>
      <c r="AF256" t="s">
        <v>63</v>
      </c>
      <c r="AG256">
        <v>11.1</v>
      </c>
      <c r="AH256">
        <v>2</v>
      </c>
      <c r="AI256">
        <v>28925837</v>
      </c>
      <c r="AJ256">
        <v>252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 x14ac:dyDescent="0.2">
      <c r="A257">
        <f>ROW(Source!A91)</f>
        <v>91</v>
      </c>
      <c r="B257">
        <v>28925855</v>
      </c>
      <c r="C257">
        <v>28925836</v>
      </c>
      <c r="D257">
        <v>28419515</v>
      </c>
      <c r="E257">
        <v>1</v>
      </c>
      <c r="F257">
        <v>1</v>
      </c>
      <c r="G257">
        <v>1</v>
      </c>
      <c r="H257">
        <v>1</v>
      </c>
      <c r="I257" t="s">
        <v>361</v>
      </c>
      <c r="J257" t="s">
        <v>719</v>
      </c>
      <c r="K257" t="s">
        <v>362</v>
      </c>
      <c r="L257">
        <v>1191</v>
      </c>
      <c r="N257">
        <v>1013</v>
      </c>
      <c r="O257" t="s">
        <v>360</v>
      </c>
      <c r="P257" t="s">
        <v>360</v>
      </c>
      <c r="Q257">
        <v>1</v>
      </c>
      <c r="X257">
        <v>2.95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2</v>
      </c>
      <c r="AF257" t="s">
        <v>63</v>
      </c>
      <c r="AG257">
        <v>1.77</v>
      </c>
      <c r="AH257">
        <v>2</v>
      </c>
      <c r="AI257">
        <v>28925838</v>
      </c>
      <c r="AJ257">
        <v>253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 x14ac:dyDescent="0.2">
      <c r="A258">
        <f>ROW(Source!A91)</f>
        <v>91</v>
      </c>
      <c r="B258">
        <v>28925856</v>
      </c>
      <c r="C258">
        <v>28925836</v>
      </c>
      <c r="D258">
        <v>28336687</v>
      </c>
      <c r="E258">
        <v>1</v>
      </c>
      <c r="F258">
        <v>1</v>
      </c>
      <c r="G258">
        <v>1</v>
      </c>
      <c r="H258">
        <v>2</v>
      </c>
      <c r="I258" t="s">
        <v>479</v>
      </c>
      <c r="J258" t="s">
        <v>480</v>
      </c>
      <c r="K258" t="s">
        <v>481</v>
      </c>
      <c r="L258">
        <v>1368</v>
      </c>
      <c r="N258">
        <v>1011</v>
      </c>
      <c r="O258" t="s">
        <v>366</v>
      </c>
      <c r="P258" t="s">
        <v>366</v>
      </c>
      <c r="Q258">
        <v>1</v>
      </c>
      <c r="X258">
        <v>2.73</v>
      </c>
      <c r="Y258">
        <v>0</v>
      </c>
      <c r="Z258">
        <v>113.19</v>
      </c>
      <c r="AA258">
        <v>11.84</v>
      </c>
      <c r="AB258">
        <v>0</v>
      </c>
      <c r="AC258">
        <v>0</v>
      </c>
      <c r="AD258">
        <v>1</v>
      </c>
      <c r="AE258">
        <v>0</v>
      </c>
      <c r="AF258" t="s">
        <v>63</v>
      </c>
      <c r="AG258">
        <v>1.6379999999999999</v>
      </c>
      <c r="AH258">
        <v>2</v>
      </c>
      <c r="AI258">
        <v>28925839</v>
      </c>
      <c r="AJ258">
        <v>254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 x14ac:dyDescent="0.2">
      <c r="A259">
        <f>ROW(Source!A91)</f>
        <v>91</v>
      </c>
      <c r="B259">
        <v>28925857</v>
      </c>
      <c r="C259">
        <v>28925836</v>
      </c>
      <c r="D259">
        <v>28337857</v>
      </c>
      <c r="E259">
        <v>1</v>
      </c>
      <c r="F259">
        <v>1</v>
      </c>
      <c r="G259">
        <v>1</v>
      </c>
      <c r="H259">
        <v>2</v>
      </c>
      <c r="I259" t="s">
        <v>488</v>
      </c>
      <c r="J259" t="s">
        <v>489</v>
      </c>
      <c r="K259" t="s">
        <v>490</v>
      </c>
      <c r="L259">
        <v>1368</v>
      </c>
      <c r="N259">
        <v>1011</v>
      </c>
      <c r="O259" t="s">
        <v>366</v>
      </c>
      <c r="P259" t="s">
        <v>366</v>
      </c>
      <c r="Q259">
        <v>1</v>
      </c>
      <c r="X259">
        <v>0.15</v>
      </c>
      <c r="Y259">
        <v>0</v>
      </c>
      <c r="Z259">
        <v>127.86</v>
      </c>
      <c r="AA259">
        <v>11.84</v>
      </c>
      <c r="AB259">
        <v>0</v>
      </c>
      <c r="AC259">
        <v>0</v>
      </c>
      <c r="AD259">
        <v>1</v>
      </c>
      <c r="AE259">
        <v>0</v>
      </c>
      <c r="AF259" t="s">
        <v>63</v>
      </c>
      <c r="AG259">
        <v>0.09</v>
      </c>
      <c r="AH259">
        <v>2</v>
      </c>
      <c r="AI259">
        <v>28925840</v>
      </c>
      <c r="AJ259">
        <v>255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 x14ac:dyDescent="0.2">
      <c r="A260">
        <f>ROW(Source!A91)</f>
        <v>91</v>
      </c>
      <c r="B260">
        <v>28925858</v>
      </c>
      <c r="C260">
        <v>28925836</v>
      </c>
      <c r="D260">
        <v>28337866</v>
      </c>
      <c r="E260">
        <v>1</v>
      </c>
      <c r="F260">
        <v>1</v>
      </c>
      <c r="G260">
        <v>1</v>
      </c>
      <c r="H260">
        <v>2</v>
      </c>
      <c r="I260" t="s">
        <v>491</v>
      </c>
      <c r="J260" t="s">
        <v>492</v>
      </c>
      <c r="K260" t="s">
        <v>493</v>
      </c>
      <c r="L260">
        <v>1368</v>
      </c>
      <c r="N260">
        <v>1011</v>
      </c>
      <c r="O260" t="s">
        <v>366</v>
      </c>
      <c r="P260" t="s">
        <v>366</v>
      </c>
      <c r="Q260">
        <v>1</v>
      </c>
      <c r="X260">
        <v>0.15</v>
      </c>
      <c r="Y260">
        <v>0</v>
      </c>
      <c r="Z260">
        <v>12</v>
      </c>
      <c r="AA260">
        <v>0</v>
      </c>
      <c r="AB260">
        <v>0</v>
      </c>
      <c r="AC260">
        <v>0</v>
      </c>
      <c r="AD260">
        <v>1</v>
      </c>
      <c r="AE260">
        <v>0</v>
      </c>
      <c r="AF260" t="s">
        <v>63</v>
      </c>
      <c r="AG260">
        <v>0.09</v>
      </c>
      <c r="AH260">
        <v>2</v>
      </c>
      <c r="AI260">
        <v>28925841</v>
      </c>
      <c r="AJ260">
        <v>256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 x14ac:dyDescent="0.2">
      <c r="A261">
        <f>ROW(Source!A91)</f>
        <v>91</v>
      </c>
      <c r="B261">
        <v>28925859</v>
      </c>
      <c r="C261">
        <v>28925836</v>
      </c>
      <c r="D261">
        <v>28337996</v>
      </c>
      <c r="E261">
        <v>1</v>
      </c>
      <c r="F261">
        <v>1</v>
      </c>
      <c r="G261">
        <v>1</v>
      </c>
      <c r="H261">
        <v>2</v>
      </c>
      <c r="I261" t="s">
        <v>494</v>
      </c>
      <c r="J261" t="s">
        <v>495</v>
      </c>
      <c r="K261" t="s">
        <v>496</v>
      </c>
      <c r="L261">
        <v>1368</v>
      </c>
      <c r="N261">
        <v>1011</v>
      </c>
      <c r="O261" t="s">
        <v>366</v>
      </c>
      <c r="P261" t="s">
        <v>366</v>
      </c>
      <c r="Q261">
        <v>1</v>
      </c>
      <c r="X261">
        <v>0.14000000000000001</v>
      </c>
      <c r="Y261">
        <v>0</v>
      </c>
      <c r="Z261">
        <v>7.52</v>
      </c>
      <c r="AA261">
        <v>0</v>
      </c>
      <c r="AB261">
        <v>0</v>
      </c>
      <c r="AC261">
        <v>0</v>
      </c>
      <c r="AD261">
        <v>1</v>
      </c>
      <c r="AE261">
        <v>0</v>
      </c>
      <c r="AF261" t="s">
        <v>63</v>
      </c>
      <c r="AG261">
        <v>8.4000000000000005E-2</v>
      </c>
      <c r="AH261">
        <v>2</v>
      </c>
      <c r="AI261">
        <v>28925842</v>
      </c>
      <c r="AJ261">
        <v>257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 x14ac:dyDescent="0.2">
      <c r="A262">
        <f>ROW(Source!A91)</f>
        <v>91</v>
      </c>
      <c r="B262">
        <v>28925860</v>
      </c>
      <c r="C262">
        <v>28925836</v>
      </c>
      <c r="D262">
        <v>28338136</v>
      </c>
      <c r="E262">
        <v>1</v>
      </c>
      <c r="F262">
        <v>1</v>
      </c>
      <c r="G262">
        <v>1</v>
      </c>
      <c r="H262">
        <v>2</v>
      </c>
      <c r="I262" t="s">
        <v>401</v>
      </c>
      <c r="J262" t="s">
        <v>402</v>
      </c>
      <c r="K262" t="s">
        <v>403</v>
      </c>
      <c r="L262">
        <v>1368</v>
      </c>
      <c r="N262">
        <v>1011</v>
      </c>
      <c r="O262" t="s">
        <v>366</v>
      </c>
      <c r="P262" t="s">
        <v>366</v>
      </c>
      <c r="Q262">
        <v>1</v>
      </c>
      <c r="X262">
        <v>2.4900000000000002</v>
      </c>
      <c r="Y262">
        <v>0</v>
      </c>
      <c r="Z262">
        <v>8.68</v>
      </c>
      <c r="AA262">
        <v>0</v>
      </c>
      <c r="AB262">
        <v>0</v>
      </c>
      <c r="AC262">
        <v>0</v>
      </c>
      <c r="AD262">
        <v>1</v>
      </c>
      <c r="AE262">
        <v>0</v>
      </c>
      <c r="AF262" t="s">
        <v>63</v>
      </c>
      <c r="AG262">
        <v>1.494</v>
      </c>
      <c r="AH262">
        <v>2</v>
      </c>
      <c r="AI262">
        <v>28925843</v>
      </c>
      <c r="AJ262">
        <v>258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 x14ac:dyDescent="0.2">
      <c r="A263">
        <f>ROW(Source!A91)</f>
        <v>91</v>
      </c>
      <c r="B263">
        <v>28925861</v>
      </c>
      <c r="C263">
        <v>28925836</v>
      </c>
      <c r="D263">
        <v>28338781</v>
      </c>
      <c r="E263">
        <v>1</v>
      </c>
      <c r="F263">
        <v>1</v>
      </c>
      <c r="G263">
        <v>1</v>
      </c>
      <c r="H263">
        <v>2</v>
      </c>
      <c r="I263" t="s">
        <v>497</v>
      </c>
      <c r="J263" t="s">
        <v>498</v>
      </c>
      <c r="K263" t="s">
        <v>499</v>
      </c>
      <c r="L263">
        <v>1368</v>
      </c>
      <c r="N263">
        <v>1011</v>
      </c>
      <c r="O263" t="s">
        <v>366</v>
      </c>
      <c r="P263" t="s">
        <v>366</v>
      </c>
      <c r="Q263">
        <v>1</v>
      </c>
      <c r="X263">
        <v>7.0000000000000007E-2</v>
      </c>
      <c r="Y263">
        <v>0</v>
      </c>
      <c r="Z263">
        <v>18.489999999999998</v>
      </c>
      <c r="AA263">
        <v>10.130000000000001</v>
      </c>
      <c r="AB263">
        <v>0</v>
      </c>
      <c r="AC263">
        <v>0</v>
      </c>
      <c r="AD263">
        <v>1</v>
      </c>
      <c r="AE263">
        <v>0</v>
      </c>
      <c r="AF263" t="s">
        <v>63</v>
      </c>
      <c r="AG263">
        <v>4.2000000000000003E-2</v>
      </c>
      <c r="AH263">
        <v>2</v>
      </c>
      <c r="AI263">
        <v>28925844</v>
      </c>
      <c r="AJ263">
        <v>259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 x14ac:dyDescent="0.2">
      <c r="A264">
        <f>ROW(Source!A91)</f>
        <v>91</v>
      </c>
      <c r="B264">
        <v>28925862</v>
      </c>
      <c r="C264">
        <v>28925836</v>
      </c>
      <c r="D264">
        <v>28251457</v>
      </c>
      <c r="E264">
        <v>1</v>
      </c>
      <c r="F264">
        <v>1</v>
      </c>
      <c r="G264">
        <v>1</v>
      </c>
      <c r="H264">
        <v>3</v>
      </c>
      <c r="I264" t="s">
        <v>500</v>
      </c>
      <c r="J264" t="s">
        <v>501</v>
      </c>
      <c r="K264" t="s">
        <v>502</v>
      </c>
      <c r="L264">
        <v>1339</v>
      </c>
      <c r="N264">
        <v>1007</v>
      </c>
      <c r="O264" t="s">
        <v>742</v>
      </c>
      <c r="P264" t="s">
        <v>742</v>
      </c>
      <c r="Q264">
        <v>1</v>
      </c>
      <c r="X264">
        <v>0.08</v>
      </c>
      <c r="Y264">
        <v>23.41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0</v>
      </c>
      <c r="AF264" t="s">
        <v>758</v>
      </c>
      <c r="AG264">
        <v>0</v>
      </c>
      <c r="AH264">
        <v>2</v>
      </c>
      <c r="AI264">
        <v>28925845</v>
      </c>
      <c r="AJ264">
        <v>260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 x14ac:dyDescent="0.2">
      <c r="A265">
        <f>ROW(Source!A91)</f>
        <v>91</v>
      </c>
      <c r="B265">
        <v>28925863</v>
      </c>
      <c r="C265">
        <v>28925836</v>
      </c>
      <c r="D265">
        <v>28251479</v>
      </c>
      <c r="E265">
        <v>1</v>
      </c>
      <c r="F265">
        <v>1</v>
      </c>
      <c r="G265">
        <v>1</v>
      </c>
      <c r="H265">
        <v>3</v>
      </c>
      <c r="I265" t="s">
        <v>503</v>
      </c>
      <c r="J265" t="s">
        <v>504</v>
      </c>
      <c r="K265" t="s">
        <v>505</v>
      </c>
      <c r="L265">
        <v>1339</v>
      </c>
      <c r="N265">
        <v>1007</v>
      </c>
      <c r="O265" t="s">
        <v>742</v>
      </c>
      <c r="P265" t="s">
        <v>742</v>
      </c>
      <c r="Q265">
        <v>1</v>
      </c>
      <c r="X265">
        <v>1.64</v>
      </c>
      <c r="Y265">
        <v>8.7899999999999991</v>
      </c>
      <c r="Z265">
        <v>0</v>
      </c>
      <c r="AA265">
        <v>0</v>
      </c>
      <c r="AB265">
        <v>0</v>
      </c>
      <c r="AC265">
        <v>0</v>
      </c>
      <c r="AD265">
        <v>1</v>
      </c>
      <c r="AE265">
        <v>0</v>
      </c>
      <c r="AF265" t="s">
        <v>758</v>
      </c>
      <c r="AG265">
        <v>0</v>
      </c>
      <c r="AH265">
        <v>2</v>
      </c>
      <c r="AI265">
        <v>28925846</v>
      </c>
      <c r="AJ265">
        <v>261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 x14ac:dyDescent="0.2">
      <c r="A266">
        <f>ROW(Source!A91)</f>
        <v>91</v>
      </c>
      <c r="B266">
        <v>28925864</v>
      </c>
      <c r="C266">
        <v>28925836</v>
      </c>
      <c r="D266">
        <v>28251486</v>
      </c>
      <c r="E266">
        <v>1</v>
      </c>
      <c r="F266">
        <v>1</v>
      </c>
      <c r="G266">
        <v>1</v>
      </c>
      <c r="H266">
        <v>3</v>
      </c>
      <c r="I266" t="s">
        <v>506</v>
      </c>
      <c r="J266" t="s">
        <v>507</v>
      </c>
      <c r="K266" t="s">
        <v>508</v>
      </c>
      <c r="L266">
        <v>1346</v>
      </c>
      <c r="N266">
        <v>1009</v>
      </c>
      <c r="O266" t="s">
        <v>509</v>
      </c>
      <c r="P266" t="s">
        <v>509</v>
      </c>
      <c r="Q266">
        <v>1</v>
      </c>
      <c r="X266">
        <v>0.47</v>
      </c>
      <c r="Y266">
        <v>4.47</v>
      </c>
      <c r="Z266">
        <v>0</v>
      </c>
      <c r="AA266">
        <v>0</v>
      </c>
      <c r="AB266">
        <v>0</v>
      </c>
      <c r="AC266">
        <v>0</v>
      </c>
      <c r="AD266">
        <v>1</v>
      </c>
      <c r="AE266">
        <v>0</v>
      </c>
      <c r="AF266" t="s">
        <v>758</v>
      </c>
      <c r="AG266">
        <v>0</v>
      </c>
      <c r="AH266">
        <v>2</v>
      </c>
      <c r="AI266">
        <v>28925847</v>
      </c>
      <c r="AJ266">
        <v>262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 x14ac:dyDescent="0.2">
      <c r="A267">
        <f>ROW(Source!A91)</f>
        <v>91</v>
      </c>
      <c r="B267">
        <v>28925865</v>
      </c>
      <c r="C267">
        <v>28925836</v>
      </c>
      <c r="D267">
        <v>28254721</v>
      </c>
      <c r="E267">
        <v>1</v>
      </c>
      <c r="F267">
        <v>1</v>
      </c>
      <c r="G267">
        <v>1</v>
      </c>
      <c r="H267">
        <v>3</v>
      </c>
      <c r="I267" t="s">
        <v>510</v>
      </c>
      <c r="J267" t="s">
        <v>511</v>
      </c>
      <c r="K267" t="s">
        <v>512</v>
      </c>
      <c r="L267">
        <v>1348</v>
      </c>
      <c r="N267">
        <v>1009</v>
      </c>
      <c r="O267" t="s">
        <v>61</v>
      </c>
      <c r="P267" t="s">
        <v>61</v>
      </c>
      <c r="Q267">
        <v>1000</v>
      </c>
      <c r="X267">
        <v>1.24E-3</v>
      </c>
      <c r="Y267">
        <v>12824.48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758</v>
      </c>
      <c r="AG267">
        <v>0</v>
      </c>
      <c r="AH267">
        <v>2</v>
      </c>
      <c r="AI267">
        <v>28925848</v>
      </c>
      <c r="AJ267">
        <v>263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 x14ac:dyDescent="0.2">
      <c r="A268">
        <f>ROW(Source!A91)</f>
        <v>91</v>
      </c>
      <c r="B268">
        <v>28925866</v>
      </c>
      <c r="C268">
        <v>28925836</v>
      </c>
      <c r="D268">
        <v>28276411</v>
      </c>
      <c r="E268">
        <v>1</v>
      </c>
      <c r="F268">
        <v>1</v>
      </c>
      <c r="G268">
        <v>1</v>
      </c>
      <c r="H268">
        <v>3</v>
      </c>
      <c r="I268" t="s">
        <v>513</v>
      </c>
      <c r="J268" t="s">
        <v>514</v>
      </c>
      <c r="K268" t="s">
        <v>515</v>
      </c>
      <c r="L268">
        <v>1348</v>
      </c>
      <c r="N268">
        <v>1009</v>
      </c>
      <c r="O268" t="s">
        <v>61</v>
      </c>
      <c r="P268" t="s">
        <v>61</v>
      </c>
      <c r="Q268">
        <v>1000</v>
      </c>
      <c r="X268">
        <v>0.01</v>
      </c>
      <c r="Y268">
        <v>10175.83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758</v>
      </c>
      <c r="AG268">
        <v>0</v>
      </c>
      <c r="AH268">
        <v>2</v>
      </c>
      <c r="AI268">
        <v>28925849</v>
      </c>
      <c r="AJ268">
        <v>264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 x14ac:dyDescent="0.2">
      <c r="A269">
        <f>ROW(Source!A91)</f>
        <v>91</v>
      </c>
      <c r="B269">
        <v>28925867</v>
      </c>
      <c r="C269">
        <v>28925836</v>
      </c>
      <c r="D269">
        <v>28279355</v>
      </c>
      <c r="E269">
        <v>1</v>
      </c>
      <c r="F269">
        <v>1</v>
      </c>
      <c r="G269">
        <v>1</v>
      </c>
      <c r="H269">
        <v>3</v>
      </c>
      <c r="I269" t="s">
        <v>516</v>
      </c>
      <c r="J269" t="s">
        <v>517</v>
      </c>
      <c r="K269" t="s">
        <v>526</v>
      </c>
      <c r="L269">
        <v>1348</v>
      </c>
      <c r="N269">
        <v>1009</v>
      </c>
      <c r="O269" t="s">
        <v>61</v>
      </c>
      <c r="P269" t="s">
        <v>61</v>
      </c>
      <c r="Q269">
        <v>1000</v>
      </c>
      <c r="X269">
        <v>0.01</v>
      </c>
      <c r="Y269">
        <v>7439.08</v>
      </c>
      <c r="Z269">
        <v>0</v>
      </c>
      <c r="AA269">
        <v>0</v>
      </c>
      <c r="AB269">
        <v>0</v>
      </c>
      <c r="AC269">
        <v>0</v>
      </c>
      <c r="AD269">
        <v>1</v>
      </c>
      <c r="AE269">
        <v>0</v>
      </c>
      <c r="AF269" t="s">
        <v>758</v>
      </c>
      <c r="AG269">
        <v>0</v>
      </c>
      <c r="AH269">
        <v>2</v>
      </c>
      <c r="AI269">
        <v>28925850</v>
      </c>
      <c r="AJ269">
        <v>265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 x14ac:dyDescent="0.2">
      <c r="A270">
        <f>ROW(Source!A91)</f>
        <v>91</v>
      </c>
      <c r="B270">
        <v>28925868</v>
      </c>
      <c r="C270">
        <v>28925836</v>
      </c>
      <c r="D270">
        <v>28279427</v>
      </c>
      <c r="E270">
        <v>1</v>
      </c>
      <c r="F270">
        <v>1</v>
      </c>
      <c r="G270">
        <v>1</v>
      </c>
      <c r="H270">
        <v>3</v>
      </c>
      <c r="I270" t="s">
        <v>527</v>
      </c>
      <c r="J270" t="s">
        <v>528</v>
      </c>
      <c r="K270" t="s">
        <v>529</v>
      </c>
      <c r="L270">
        <v>1348</v>
      </c>
      <c r="N270">
        <v>1009</v>
      </c>
      <c r="O270" t="s">
        <v>61</v>
      </c>
      <c r="P270" t="s">
        <v>61</v>
      </c>
      <c r="Q270">
        <v>1000</v>
      </c>
      <c r="X270">
        <v>0.01</v>
      </c>
      <c r="Y270">
        <v>5343.1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758</v>
      </c>
      <c r="AG270">
        <v>0</v>
      </c>
      <c r="AH270">
        <v>2</v>
      </c>
      <c r="AI270">
        <v>28925851</v>
      </c>
      <c r="AJ270">
        <v>266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 x14ac:dyDescent="0.2">
      <c r="A271">
        <f>ROW(Source!A91)</f>
        <v>91</v>
      </c>
      <c r="B271">
        <v>28925869</v>
      </c>
      <c r="C271">
        <v>28925836</v>
      </c>
      <c r="D271">
        <v>28324742</v>
      </c>
      <c r="E271">
        <v>1</v>
      </c>
      <c r="F271">
        <v>1</v>
      </c>
      <c r="G271">
        <v>1</v>
      </c>
      <c r="H271">
        <v>3</v>
      </c>
      <c r="I271" t="s">
        <v>530</v>
      </c>
      <c r="J271" t="s">
        <v>531</v>
      </c>
      <c r="K271" t="s">
        <v>532</v>
      </c>
      <c r="L271">
        <v>1354</v>
      </c>
      <c r="N271">
        <v>1010</v>
      </c>
      <c r="O271" t="s">
        <v>106</v>
      </c>
      <c r="P271" t="s">
        <v>106</v>
      </c>
      <c r="Q271">
        <v>1</v>
      </c>
      <c r="X271">
        <v>9</v>
      </c>
      <c r="Y271">
        <v>50.93</v>
      </c>
      <c r="Z271">
        <v>0</v>
      </c>
      <c r="AA271">
        <v>0</v>
      </c>
      <c r="AB271">
        <v>0</v>
      </c>
      <c r="AC271">
        <v>0</v>
      </c>
      <c r="AD271">
        <v>1</v>
      </c>
      <c r="AE271">
        <v>0</v>
      </c>
      <c r="AF271" t="s">
        <v>758</v>
      </c>
      <c r="AG271">
        <v>0</v>
      </c>
      <c r="AH271">
        <v>2</v>
      </c>
      <c r="AI271">
        <v>28925852</v>
      </c>
      <c r="AJ271">
        <v>267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 x14ac:dyDescent="0.2">
      <c r="A272">
        <f>ROW(Source!A91)</f>
        <v>91</v>
      </c>
      <c r="B272">
        <v>28925870</v>
      </c>
      <c r="C272">
        <v>28925836</v>
      </c>
      <c r="D272">
        <v>28247531</v>
      </c>
      <c r="E272">
        <v>21</v>
      </c>
      <c r="F272">
        <v>1</v>
      </c>
      <c r="G272">
        <v>1</v>
      </c>
      <c r="H272">
        <v>3</v>
      </c>
      <c r="I272" t="s">
        <v>533</v>
      </c>
      <c r="J272" t="s">
        <v>719</v>
      </c>
      <c r="K272" t="s">
        <v>534</v>
      </c>
      <c r="L272">
        <v>1374</v>
      </c>
      <c r="N272">
        <v>1013</v>
      </c>
      <c r="O272" t="s">
        <v>535</v>
      </c>
      <c r="P272" t="s">
        <v>535</v>
      </c>
      <c r="Q272">
        <v>1</v>
      </c>
      <c r="X272">
        <v>3.18</v>
      </c>
      <c r="Y272">
        <v>1</v>
      </c>
      <c r="Z272">
        <v>0</v>
      </c>
      <c r="AA272">
        <v>0</v>
      </c>
      <c r="AB272">
        <v>0</v>
      </c>
      <c r="AC272">
        <v>0</v>
      </c>
      <c r="AD272">
        <v>1</v>
      </c>
      <c r="AE272">
        <v>0</v>
      </c>
      <c r="AF272" t="s">
        <v>758</v>
      </c>
      <c r="AG272">
        <v>0</v>
      </c>
      <c r="AH272">
        <v>2</v>
      </c>
      <c r="AI272">
        <v>28925853</v>
      </c>
      <c r="AJ272">
        <v>268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 x14ac:dyDescent="0.2">
      <c r="A273">
        <f>ROW(Source!A92)</f>
        <v>92</v>
      </c>
      <c r="B273">
        <v>28925889</v>
      </c>
      <c r="C273">
        <v>28925871</v>
      </c>
      <c r="D273">
        <v>28425676</v>
      </c>
      <c r="E273">
        <v>1</v>
      </c>
      <c r="F273">
        <v>1</v>
      </c>
      <c r="G273">
        <v>1</v>
      </c>
      <c r="H273">
        <v>1</v>
      </c>
      <c r="I273" t="s">
        <v>536</v>
      </c>
      <c r="J273" t="s">
        <v>719</v>
      </c>
      <c r="K273" t="s">
        <v>537</v>
      </c>
      <c r="L273">
        <v>1191</v>
      </c>
      <c r="N273">
        <v>1013</v>
      </c>
      <c r="O273" t="s">
        <v>360</v>
      </c>
      <c r="P273" t="s">
        <v>360</v>
      </c>
      <c r="Q273">
        <v>1</v>
      </c>
      <c r="X273">
        <v>18.5</v>
      </c>
      <c r="Y273">
        <v>0</v>
      </c>
      <c r="Z273">
        <v>0</v>
      </c>
      <c r="AA273">
        <v>0</v>
      </c>
      <c r="AB273">
        <v>8.59</v>
      </c>
      <c r="AC273">
        <v>0</v>
      </c>
      <c r="AD273">
        <v>1</v>
      </c>
      <c r="AE273">
        <v>1</v>
      </c>
      <c r="AF273" t="s">
        <v>63</v>
      </c>
      <c r="AG273">
        <v>11.1</v>
      </c>
      <c r="AH273">
        <v>2</v>
      </c>
      <c r="AI273">
        <v>28925872</v>
      </c>
      <c r="AJ273">
        <v>269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 x14ac:dyDescent="0.2">
      <c r="A274">
        <f>ROW(Source!A92)</f>
        <v>92</v>
      </c>
      <c r="B274">
        <v>28925890</v>
      </c>
      <c r="C274">
        <v>28925871</v>
      </c>
      <c r="D274">
        <v>28419515</v>
      </c>
      <c r="E274">
        <v>1</v>
      </c>
      <c r="F274">
        <v>1</v>
      </c>
      <c r="G274">
        <v>1</v>
      </c>
      <c r="H274">
        <v>1</v>
      </c>
      <c r="I274" t="s">
        <v>361</v>
      </c>
      <c r="J274" t="s">
        <v>719</v>
      </c>
      <c r="K274" t="s">
        <v>362</v>
      </c>
      <c r="L274">
        <v>1191</v>
      </c>
      <c r="N274">
        <v>1013</v>
      </c>
      <c r="O274" t="s">
        <v>360</v>
      </c>
      <c r="P274" t="s">
        <v>360</v>
      </c>
      <c r="Q274">
        <v>1</v>
      </c>
      <c r="X274">
        <v>2.95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1</v>
      </c>
      <c r="AE274">
        <v>2</v>
      </c>
      <c r="AF274" t="s">
        <v>63</v>
      </c>
      <c r="AG274">
        <v>1.77</v>
      </c>
      <c r="AH274">
        <v>2</v>
      </c>
      <c r="AI274">
        <v>28925873</v>
      </c>
      <c r="AJ274">
        <v>270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 x14ac:dyDescent="0.2">
      <c r="A275">
        <f>ROW(Source!A92)</f>
        <v>92</v>
      </c>
      <c r="B275">
        <v>28925891</v>
      </c>
      <c r="C275">
        <v>28925871</v>
      </c>
      <c r="D275">
        <v>28336687</v>
      </c>
      <c r="E275">
        <v>1</v>
      </c>
      <c r="F275">
        <v>1</v>
      </c>
      <c r="G275">
        <v>1</v>
      </c>
      <c r="H275">
        <v>2</v>
      </c>
      <c r="I275" t="s">
        <v>479</v>
      </c>
      <c r="J275" t="s">
        <v>480</v>
      </c>
      <c r="K275" t="s">
        <v>481</v>
      </c>
      <c r="L275">
        <v>1368</v>
      </c>
      <c r="N275">
        <v>1011</v>
      </c>
      <c r="O275" t="s">
        <v>366</v>
      </c>
      <c r="P275" t="s">
        <v>366</v>
      </c>
      <c r="Q275">
        <v>1</v>
      </c>
      <c r="X275">
        <v>2.73</v>
      </c>
      <c r="Y275">
        <v>0</v>
      </c>
      <c r="Z275">
        <v>113.19</v>
      </c>
      <c r="AA275">
        <v>11.84</v>
      </c>
      <c r="AB275">
        <v>0</v>
      </c>
      <c r="AC275">
        <v>0</v>
      </c>
      <c r="AD275">
        <v>1</v>
      </c>
      <c r="AE275">
        <v>0</v>
      </c>
      <c r="AF275" t="s">
        <v>63</v>
      </c>
      <c r="AG275">
        <v>1.6379999999999999</v>
      </c>
      <c r="AH275">
        <v>2</v>
      </c>
      <c r="AI275">
        <v>28925874</v>
      </c>
      <c r="AJ275">
        <v>271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 x14ac:dyDescent="0.2">
      <c r="A276">
        <f>ROW(Source!A92)</f>
        <v>92</v>
      </c>
      <c r="B276">
        <v>28925892</v>
      </c>
      <c r="C276">
        <v>28925871</v>
      </c>
      <c r="D276">
        <v>28337857</v>
      </c>
      <c r="E276">
        <v>1</v>
      </c>
      <c r="F276">
        <v>1</v>
      </c>
      <c r="G276">
        <v>1</v>
      </c>
      <c r="H276">
        <v>2</v>
      </c>
      <c r="I276" t="s">
        <v>488</v>
      </c>
      <c r="J276" t="s">
        <v>489</v>
      </c>
      <c r="K276" t="s">
        <v>490</v>
      </c>
      <c r="L276">
        <v>1368</v>
      </c>
      <c r="N276">
        <v>1011</v>
      </c>
      <c r="O276" t="s">
        <v>366</v>
      </c>
      <c r="P276" t="s">
        <v>366</v>
      </c>
      <c r="Q276">
        <v>1</v>
      </c>
      <c r="X276">
        <v>0.15</v>
      </c>
      <c r="Y276">
        <v>0</v>
      </c>
      <c r="Z276">
        <v>127.86</v>
      </c>
      <c r="AA276">
        <v>11.84</v>
      </c>
      <c r="AB276">
        <v>0</v>
      </c>
      <c r="AC276">
        <v>0</v>
      </c>
      <c r="AD276">
        <v>1</v>
      </c>
      <c r="AE276">
        <v>0</v>
      </c>
      <c r="AF276" t="s">
        <v>63</v>
      </c>
      <c r="AG276">
        <v>0.09</v>
      </c>
      <c r="AH276">
        <v>2</v>
      </c>
      <c r="AI276">
        <v>28925875</v>
      </c>
      <c r="AJ276">
        <v>272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 x14ac:dyDescent="0.2">
      <c r="A277">
        <f>ROW(Source!A92)</f>
        <v>92</v>
      </c>
      <c r="B277">
        <v>28925893</v>
      </c>
      <c r="C277">
        <v>28925871</v>
      </c>
      <c r="D277">
        <v>28337866</v>
      </c>
      <c r="E277">
        <v>1</v>
      </c>
      <c r="F277">
        <v>1</v>
      </c>
      <c r="G277">
        <v>1</v>
      </c>
      <c r="H277">
        <v>2</v>
      </c>
      <c r="I277" t="s">
        <v>491</v>
      </c>
      <c r="J277" t="s">
        <v>492</v>
      </c>
      <c r="K277" t="s">
        <v>493</v>
      </c>
      <c r="L277">
        <v>1368</v>
      </c>
      <c r="N277">
        <v>1011</v>
      </c>
      <c r="O277" t="s">
        <v>366</v>
      </c>
      <c r="P277" t="s">
        <v>366</v>
      </c>
      <c r="Q277">
        <v>1</v>
      </c>
      <c r="X277">
        <v>0.15</v>
      </c>
      <c r="Y277">
        <v>0</v>
      </c>
      <c r="Z277">
        <v>12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63</v>
      </c>
      <c r="AG277">
        <v>0.09</v>
      </c>
      <c r="AH277">
        <v>2</v>
      </c>
      <c r="AI277">
        <v>28925876</v>
      </c>
      <c r="AJ277">
        <v>273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 x14ac:dyDescent="0.2">
      <c r="A278">
        <f>ROW(Source!A92)</f>
        <v>92</v>
      </c>
      <c r="B278">
        <v>28925894</v>
      </c>
      <c r="C278">
        <v>28925871</v>
      </c>
      <c r="D278">
        <v>28337996</v>
      </c>
      <c r="E278">
        <v>1</v>
      </c>
      <c r="F278">
        <v>1</v>
      </c>
      <c r="G278">
        <v>1</v>
      </c>
      <c r="H278">
        <v>2</v>
      </c>
      <c r="I278" t="s">
        <v>494</v>
      </c>
      <c r="J278" t="s">
        <v>495</v>
      </c>
      <c r="K278" t="s">
        <v>496</v>
      </c>
      <c r="L278">
        <v>1368</v>
      </c>
      <c r="N278">
        <v>1011</v>
      </c>
      <c r="O278" t="s">
        <v>366</v>
      </c>
      <c r="P278" t="s">
        <v>366</v>
      </c>
      <c r="Q278">
        <v>1</v>
      </c>
      <c r="X278">
        <v>0.14000000000000001</v>
      </c>
      <c r="Y278">
        <v>0</v>
      </c>
      <c r="Z278">
        <v>7.52</v>
      </c>
      <c r="AA278">
        <v>0</v>
      </c>
      <c r="AB278">
        <v>0</v>
      </c>
      <c r="AC278">
        <v>0</v>
      </c>
      <c r="AD278">
        <v>1</v>
      </c>
      <c r="AE278">
        <v>0</v>
      </c>
      <c r="AF278" t="s">
        <v>63</v>
      </c>
      <c r="AG278">
        <v>8.4000000000000005E-2</v>
      </c>
      <c r="AH278">
        <v>2</v>
      </c>
      <c r="AI278">
        <v>28925877</v>
      </c>
      <c r="AJ278">
        <v>274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 x14ac:dyDescent="0.2">
      <c r="A279">
        <f>ROW(Source!A92)</f>
        <v>92</v>
      </c>
      <c r="B279">
        <v>28925895</v>
      </c>
      <c r="C279">
        <v>28925871</v>
      </c>
      <c r="D279">
        <v>28338136</v>
      </c>
      <c r="E279">
        <v>1</v>
      </c>
      <c r="F279">
        <v>1</v>
      </c>
      <c r="G279">
        <v>1</v>
      </c>
      <c r="H279">
        <v>2</v>
      </c>
      <c r="I279" t="s">
        <v>401</v>
      </c>
      <c r="J279" t="s">
        <v>402</v>
      </c>
      <c r="K279" t="s">
        <v>403</v>
      </c>
      <c r="L279">
        <v>1368</v>
      </c>
      <c r="N279">
        <v>1011</v>
      </c>
      <c r="O279" t="s">
        <v>366</v>
      </c>
      <c r="P279" t="s">
        <v>366</v>
      </c>
      <c r="Q279">
        <v>1</v>
      </c>
      <c r="X279">
        <v>2.4900000000000002</v>
      </c>
      <c r="Y279">
        <v>0</v>
      </c>
      <c r="Z279">
        <v>8.68</v>
      </c>
      <c r="AA279">
        <v>0</v>
      </c>
      <c r="AB279">
        <v>0</v>
      </c>
      <c r="AC279">
        <v>0</v>
      </c>
      <c r="AD279">
        <v>1</v>
      </c>
      <c r="AE279">
        <v>0</v>
      </c>
      <c r="AF279" t="s">
        <v>63</v>
      </c>
      <c r="AG279">
        <v>1.494</v>
      </c>
      <c r="AH279">
        <v>2</v>
      </c>
      <c r="AI279">
        <v>28925878</v>
      </c>
      <c r="AJ279">
        <v>275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 x14ac:dyDescent="0.2">
      <c r="A280">
        <f>ROW(Source!A92)</f>
        <v>92</v>
      </c>
      <c r="B280">
        <v>28925896</v>
      </c>
      <c r="C280">
        <v>28925871</v>
      </c>
      <c r="D280">
        <v>28338781</v>
      </c>
      <c r="E280">
        <v>1</v>
      </c>
      <c r="F280">
        <v>1</v>
      </c>
      <c r="G280">
        <v>1</v>
      </c>
      <c r="H280">
        <v>2</v>
      </c>
      <c r="I280" t="s">
        <v>497</v>
      </c>
      <c r="J280" t="s">
        <v>498</v>
      </c>
      <c r="K280" t="s">
        <v>499</v>
      </c>
      <c r="L280">
        <v>1368</v>
      </c>
      <c r="N280">
        <v>1011</v>
      </c>
      <c r="O280" t="s">
        <v>366</v>
      </c>
      <c r="P280" t="s">
        <v>366</v>
      </c>
      <c r="Q280">
        <v>1</v>
      </c>
      <c r="X280">
        <v>7.0000000000000007E-2</v>
      </c>
      <c r="Y280">
        <v>0</v>
      </c>
      <c r="Z280">
        <v>18.489999999999998</v>
      </c>
      <c r="AA280">
        <v>10.130000000000001</v>
      </c>
      <c r="AB280">
        <v>0</v>
      </c>
      <c r="AC280">
        <v>0</v>
      </c>
      <c r="AD280">
        <v>1</v>
      </c>
      <c r="AE280">
        <v>0</v>
      </c>
      <c r="AF280" t="s">
        <v>63</v>
      </c>
      <c r="AG280">
        <v>4.2000000000000003E-2</v>
      </c>
      <c r="AH280">
        <v>2</v>
      </c>
      <c r="AI280">
        <v>28925879</v>
      </c>
      <c r="AJ280">
        <v>276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 x14ac:dyDescent="0.2">
      <c r="A281">
        <f>ROW(Source!A92)</f>
        <v>92</v>
      </c>
      <c r="B281">
        <v>28925897</v>
      </c>
      <c r="C281">
        <v>28925871</v>
      </c>
      <c r="D281">
        <v>28251457</v>
      </c>
      <c r="E281">
        <v>1</v>
      </c>
      <c r="F281">
        <v>1</v>
      </c>
      <c r="G281">
        <v>1</v>
      </c>
      <c r="H281">
        <v>3</v>
      </c>
      <c r="I281" t="s">
        <v>500</v>
      </c>
      <c r="J281" t="s">
        <v>501</v>
      </c>
      <c r="K281" t="s">
        <v>502</v>
      </c>
      <c r="L281">
        <v>1339</v>
      </c>
      <c r="N281">
        <v>1007</v>
      </c>
      <c r="O281" t="s">
        <v>742</v>
      </c>
      <c r="P281" t="s">
        <v>742</v>
      </c>
      <c r="Q281">
        <v>1</v>
      </c>
      <c r="X281">
        <v>0.08</v>
      </c>
      <c r="Y281">
        <v>23.41</v>
      </c>
      <c r="Z281">
        <v>0</v>
      </c>
      <c r="AA281">
        <v>0</v>
      </c>
      <c r="AB281">
        <v>0</v>
      </c>
      <c r="AC281">
        <v>0</v>
      </c>
      <c r="AD281">
        <v>1</v>
      </c>
      <c r="AE281">
        <v>0</v>
      </c>
      <c r="AF281" t="s">
        <v>758</v>
      </c>
      <c r="AG281">
        <v>0</v>
      </c>
      <c r="AH281">
        <v>2</v>
      </c>
      <c r="AI281">
        <v>28925880</v>
      </c>
      <c r="AJ281">
        <v>277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 x14ac:dyDescent="0.2">
      <c r="A282">
        <f>ROW(Source!A92)</f>
        <v>92</v>
      </c>
      <c r="B282">
        <v>28925898</v>
      </c>
      <c r="C282">
        <v>28925871</v>
      </c>
      <c r="D282">
        <v>28251479</v>
      </c>
      <c r="E282">
        <v>1</v>
      </c>
      <c r="F282">
        <v>1</v>
      </c>
      <c r="G282">
        <v>1</v>
      </c>
      <c r="H282">
        <v>3</v>
      </c>
      <c r="I282" t="s">
        <v>503</v>
      </c>
      <c r="J282" t="s">
        <v>504</v>
      </c>
      <c r="K282" t="s">
        <v>505</v>
      </c>
      <c r="L282">
        <v>1339</v>
      </c>
      <c r="N282">
        <v>1007</v>
      </c>
      <c r="O282" t="s">
        <v>742</v>
      </c>
      <c r="P282" t="s">
        <v>742</v>
      </c>
      <c r="Q282">
        <v>1</v>
      </c>
      <c r="X282">
        <v>1.64</v>
      </c>
      <c r="Y282">
        <v>8.7899999999999991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0</v>
      </c>
      <c r="AF282" t="s">
        <v>758</v>
      </c>
      <c r="AG282">
        <v>0</v>
      </c>
      <c r="AH282">
        <v>2</v>
      </c>
      <c r="AI282">
        <v>28925881</v>
      </c>
      <c r="AJ282">
        <v>278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 x14ac:dyDescent="0.2">
      <c r="A283">
        <f>ROW(Source!A92)</f>
        <v>92</v>
      </c>
      <c r="B283">
        <v>28925899</v>
      </c>
      <c r="C283">
        <v>28925871</v>
      </c>
      <c r="D283">
        <v>28251486</v>
      </c>
      <c r="E283">
        <v>1</v>
      </c>
      <c r="F283">
        <v>1</v>
      </c>
      <c r="G283">
        <v>1</v>
      </c>
      <c r="H283">
        <v>3</v>
      </c>
      <c r="I283" t="s">
        <v>506</v>
      </c>
      <c r="J283" t="s">
        <v>507</v>
      </c>
      <c r="K283" t="s">
        <v>508</v>
      </c>
      <c r="L283">
        <v>1346</v>
      </c>
      <c r="N283">
        <v>1009</v>
      </c>
      <c r="O283" t="s">
        <v>509</v>
      </c>
      <c r="P283" t="s">
        <v>509</v>
      </c>
      <c r="Q283">
        <v>1</v>
      </c>
      <c r="X283">
        <v>0.47</v>
      </c>
      <c r="Y283">
        <v>4.47</v>
      </c>
      <c r="Z283">
        <v>0</v>
      </c>
      <c r="AA283">
        <v>0</v>
      </c>
      <c r="AB283">
        <v>0</v>
      </c>
      <c r="AC283">
        <v>0</v>
      </c>
      <c r="AD283">
        <v>1</v>
      </c>
      <c r="AE283">
        <v>0</v>
      </c>
      <c r="AF283" t="s">
        <v>758</v>
      </c>
      <c r="AG283">
        <v>0</v>
      </c>
      <c r="AH283">
        <v>2</v>
      </c>
      <c r="AI283">
        <v>28925882</v>
      </c>
      <c r="AJ283">
        <v>279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 x14ac:dyDescent="0.2">
      <c r="A284">
        <f>ROW(Source!A92)</f>
        <v>92</v>
      </c>
      <c r="B284">
        <v>28925900</v>
      </c>
      <c r="C284">
        <v>28925871</v>
      </c>
      <c r="D284">
        <v>28254721</v>
      </c>
      <c r="E284">
        <v>1</v>
      </c>
      <c r="F284">
        <v>1</v>
      </c>
      <c r="G284">
        <v>1</v>
      </c>
      <c r="H284">
        <v>3</v>
      </c>
      <c r="I284" t="s">
        <v>510</v>
      </c>
      <c r="J284" t="s">
        <v>511</v>
      </c>
      <c r="K284" t="s">
        <v>512</v>
      </c>
      <c r="L284">
        <v>1348</v>
      </c>
      <c r="N284">
        <v>1009</v>
      </c>
      <c r="O284" t="s">
        <v>61</v>
      </c>
      <c r="P284" t="s">
        <v>61</v>
      </c>
      <c r="Q284">
        <v>1000</v>
      </c>
      <c r="X284">
        <v>1.24E-3</v>
      </c>
      <c r="Y284">
        <v>12824.48</v>
      </c>
      <c r="Z284">
        <v>0</v>
      </c>
      <c r="AA284">
        <v>0</v>
      </c>
      <c r="AB284">
        <v>0</v>
      </c>
      <c r="AC284">
        <v>0</v>
      </c>
      <c r="AD284">
        <v>1</v>
      </c>
      <c r="AE284">
        <v>0</v>
      </c>
      <c r="AF284" t="s">
        <v>758</v>
      </c>
      <c r="AG284">
        <v>0</v>
      </c>
      <c r="AH284">
        <v>2</v>
      </c>
      <c r="AI284">
        <v>28925883</v>
      </c>
      <c r="AJ284">
        <v>280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 x14ac:dyDescent="0.2">
      <c r="A285">
        <f>ROW(Source!A92)</f>
        <v>92</v>
      </c>
      <c r="B285">
        <v>28925901</v>
      </c>
      <c r="C285">
        <v>28925871</v>
      </c>
      <c r="D285">
        <v>28276411</v>
      </c>
      <c r="E285">
        <v>1</v>
      </c>
      <c r="F285">
        <v>1</v>
      </c>
      <c r="G285">
        <v>1</v>
      </c>
      <c r="H285">
        <v>3</v>
      </c>
      <c r="I285" t="s">
        <v>513</v>
      </c>
      <c r="J285" t="s">
        <v>514</v>
      </c>
      <c r="K285" t="s">
        <v>515</v>
      </c>
      <c r="L285">
        <v>1348</v>
      </c>
      <c r="N285">
        <v>1009</v>
      </c>
      <c r="O285" t="s">
        <v>61</v>
      </c>
      <c r="P285" t="s">
        <v>61</v>
      </c>
      <c r="Q285">
        <v>1000</v>
      </c>
      <c r="X285">
        <v>0.01</v>
      </c>
      <c r="Y285">
        <v>10175.83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758</v>
      </c>
      <c r="AG285">
        <v>0</v>
      </c>
      <c r="AH285">
        <v>2</v>
      </c>
      <c r="AI285">
        <v>28925884</v>
      </c>
      <c r="AJ285">
        <v>281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 x14ac:dyDescent="0.2">
      <c r="A286">
        <f>ROW(Source!A92)</f>
        <v>92</v>
      </c>
      <c r="B286">
        <v>28925902</v>
      </c>
      <c r="C286">
        <v>28925871</v>
      </c>
      <c r="D286">
        <v>28279355</v>
      </c>
      <c r="E286">
        <v>1</v>
      </c>
      <c r="F286">
        <v>1</v>
      </c>
      <c r="G286">
        <v>1</v>
      </c>
      <c r="H286">
        <v>3</v>
      </c>
      <c r="I286" t="s">
        <v>516</v>
      </c>
      <c r="J286" t="s">
        <v>517</v>
      </c>
      <c r="K286" t="s">
        <v>526</v>
      </c>
      <c r="L286">
        <v>1348</v>
      </c>
      <c r="N286">
        <v>1009</v>
      </c>
      <c r="O286" t="s">
        <v>61</v>
      </c>
      <c r="P286" t="s">
        <v>61</v>
      </c>
      <c r="Q286">
        <v>1000</v>
      </c>
      <c r="X286">
        <v>0.01</v>
      </c>
      <c r="Y286">
        <v>7439.08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758</v>
      </c>
      <c r="AG286">
        <v>0</v>
      </c>
      <c r="AH286">
        <v>2</v>
      </c>
      <c r="AI286">
        <v>28925885</v>
      </c>
      <c r="AJ286">
        <v>282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 x14ac:dyDescent="0.2">
      <c r="A287">
        <f>ROW(Source!A92)</f>
        <v>92</v>
      </c>
      <c r="B287">
        <v>28925903</v>
      </c>
      <c r="C287">
        <v>28925871</v>
      </c>
      <c r="D287">
        <v>28279427</v>
      </c>
      <c r="E287">
        <v>1</v>
      </c>
      <c r="F287">
        <v>1</v>
      </c>
      <c r="G287">
        <v>1</v>
      </c>
      <c r="H287">
        <v>3</v>
      </c>
      <c r="I287" t="s">
        <v>527</v>
      </c>
      <c r="J287" t="s">
        <v>528</v>
      </c>
      <c r="K287" t="s">
        <v>529</v>
      </c>
      <c r="L287">
        <v>1348</v>
      </c>
      <c r="N287">
        <v>1009</v>
      </c>
      <c r="O287" t="s">
        <v>61</v>
      </c>
      <c r="P287" t="s">
        <v>61</v>
      </c>
      <c r="Q287">
        <v>1000</v>
      </c>
      <c r="X287">
        <v>0.01</v>
      </c>
      <c r="Y287">
        <v>5343.1</v>
      </c>
      <c r="Z287">
        <v>0</v>
      </c>
      <c r="AA287">
        <v>0</v>
      </c>
      <c r="AB287">
        <v>0</v>
      </c>
      <c r="AC287">
        <v>0</v>
      </c>
      <c r="AD287">
        <v>1</v>
      </c>
      <c r="AE287">
        <v>0</v>
      </c>
      <c r="AF287" t="s">
        <v>758</v>
      </c>
      <c r="AG287">
        <v>0</v>
      </c>
      <c r="AH287">
        <v>2</v>
      </c>
      <c r="AI287">
        <v>28925886</v>
      </c>
      <c r="AJ287">
        <v>283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 x14ac:dyDescent="0.2">
      <c r="A288">
        <f>ROW(Source!A92)</f>
        <v>92</v>
      </c>
      <c r="B288">
        <v>28925904</v>
      </c>
      <c r="C288">
        <v>28925871</v>
      </c>
      <c r="D288">
        <v>28324742</v>
      </c>
      <c r="E288">
        <v>1</v>
      </c>
      <c r="F288">
        <v>1</v>
      </c>
      <c r="G288">
        <v>1</v>
      </c>
      <c r="H288">
        <v>3</v>
      </c>
      <c r="I288" t="s">
        <v>530</v>
      </c>
      <c r="J288" t="s">
        <v>531</v>
      </c>
      <c r="K288" t="s">
        <v>532</v>
      </c>
      <c r="L288">
        <v>1354</v>
      </c>
      <c r="N288">
        <v>1010</v>
      </c>
      <c r="O288" t="s">
        <v>106</v>
      </c>
      <c r="P288" t="s">
        <v>106</v>
      </c>
      <c r="Q288">
        <v>1</v>
      </c>
      <c r="X288">
        <v>9</v>
      </c>
      <c r="Y288">
        <v>50.93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758</v>
      </c>
      <c r="AG288">
        <v>0</v>
      </c>
      <c r="AH288">
        <v>2</v>
      </c>
      <c r="AI288">
        <v>28925887</v>
      </c>
      <c r="AJ288">
        <v>284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 x14ac:dyDescent="0.2">
      <c r="A289">
        <f>ROW(Source!A92)</f>
        <v>92</v>
      </c>
      <c r="B289">
        <v>28925905</v>
      </c>
      <c r="C289">
        <v>28925871</v>
      </c>
      <c r="D289">
        <v>28247531</v>
      </c>
      <c r="E289">
        <v>21</v>
      </c>
      <c r="F289">
        <v>1</v>
      </c>
      <c r="G289">
        <v>1</v>
      </c>
      <c r="H289">
        <v>3</v>
      </c>
      <c r="I289" t="s">
        <v>533</v>
      </c>
      <c r="J289" t="s">
        <v>719</v>
      </c>
      <c r="K289" t="s">
        <v>534</v>
      </c>
      <c r="L289">
        <v>1374</v>
      </c>
      <c r="N289">
        <v>1013</v>
      </c>
      <c r="O289" t="s">
        <v>535</v>
      </c>
      <c r="P289" t="s">
        <v>535</v>
      </c>
      <c r="Q289">
        <v>1</v>
      </c>
      <c r="X289">
        <v>3.18</v>
      </c>
      <c r="Y289">
        <v>1</v>
      </c>
      <c r="Z289">
        <v>0</v>
      </c>
      <c r="AA289">
        <v>0</v>
      </c>
      <c r="AB289">
        <v>0</v>
      </c>
      <c r="AC289">
        <v>0</v>
      </c>
      <c r="AD289">
        <v>1</v>
      </c>
      <c r="AE289">
        <v>0</v>
      </c>
      <c r="AF289" t="s">
        <v>758</v>
      </c>
      <c r="AG289">
        <v>0</v>
      </c>
      <c r="AH289">
        <v>2</v>
      </c>
      <c r="AI289">
        <v>28925888</v>
      </c>
      <c r="AJ289">
        <v>285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 x14ac:dyDescent="0.2">
      <c r="A290">
        <f>ROW(Source!A93)</f>
        <v>93</v>
      </c>
      <c r="B290">
        <v>28925889</v>
      </c>
      <c r="C290">
        <v>28925871</v>
      </c>
      <c r="D290">
        <v>28425676</v>
      </c>
      <c r="E290">
        <v>1</v>
      </c>
      <c r="F290">
        <v>1</v>
      </c>
      <c r="G290">
        <v>1</v>
      </c>
      <c r="H290">
        <v>1</v>
      </c>
      <c r="I290" t="s">
        <v>536</v>
      </c>
      <c r="J290" t="s">
        <v>719</v>
      </c>
      <c r="K290" t="s">
        <v>537</v>
      </c>
      <c r="L290">
        <v>1191</v>
      </c>
      <c r="N290">
        <v>1013</v>
      </c>
      <c r="O290" t="s">
        <v>360</v>
      </c>
      <c r="P290" t="s">
        <v>360</v>
      </c>
      <c r="Q290">
        <v>1</v>
      </c>
      <c r="X290">
        <v>18.5</v>
      </c>
      <c r="Y290">
        <v>0</v>
      </c>
      <c r="Z290">
        <v>0</v>
      </c>
      <c r="AA290">
        <v>0</v>
      </c>
      <c r="AB290">
        <v>8.59</v>
      </c>
      <c r="AC290">
        <v>0</v>
      </c>
      <c r="AD290">
        <v>1</v>
      </c>
      <c r="AE290">
        <v>1</v>
      </c>
      <c r="AF290" t="s">
        <v>63</v>
      </c>
      <c r="AG290">
        <v>11.1</v>
      </c>
      <c r="AH290">
        <v>2</v>
      </c>
      <c r="AI290">
        <v>28925872</v>
      </c>
      <c r="AJ290">
        <v>286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 x14ac:dyDescent="0.2">
      <c r="A291">
        <f>ROW(Source!A93)</f>
        <v>93</v>
      </c>
      <c r="B291">
        <v>28925890</v>
      </c>
      <c r="C291">
        <v>28925871</v>
      </c>
      <c r="D291">
        <v>28419515</v>
      </c>
      <c r="E291">
        <v>1</v>
      </c>
      <c r="F291">
        <v>1</v>
      </c>
      <c r="G291">
        <v>1</v>
      </c>
      <c r="H291">
        <v>1</v>
      </c>
      <c r="I291" t="s">
        <v>361</v>
      </c>
      <c r="J291" t="s">
        <v>719</v>
      </c>
      <c r="K291" t="s">
        <v>362</v>
      </c>
      <c r="L291">
        <v>1191</v>
      </c>
      <c r="N291">
        <v>1013</v>
      </c>
      <c r="O291" t="s">
        <v>360</v>
      </c>
      <c r="P291" t="s">
        <v>360</v>
      </c>
      <c r="Q291">
        <v>1</v>
      </c>
      <c r="X291">
        <v>2.95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1</v>
      </c>
      <c r="AE291">
        <v>2</v>
      </c>
      <c r="AF291" t="s">
        <v>63</v>
      </c>
      <c r="AG291">
        <v>1.77</v>
      </c>
      <c r="AH291">
        <v>2</v>
      </c>
      <c r="AI291">
        <v>28925873</v>
      </c>
      <c r="AJ291">
        <v>287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 x14ac:dyDescent="0.2">
      <c r="A292">
        <f>ROW(Source!A93)</f>
        <v>93</v>
      </c>
      <c r="B292">
        <v>28925891</v>
      </c>
      <c r="C292">
        <v>28925871</v>
      </c>
      <c r="D292">
        <v>28336687</v>
      </c>
      <c r="E292">
        <v>1</v>
      </c>
      <c r="F292">
        <v>1</v>
      </c>
      <c r="G292">
        <v>1</v>
      </c>
      <c r="H292">
        <v>2</v>
      </c>
      <c r="I292" t="s">
        <v>479</v>
      </c>
      <c r="J292" t="s">
        <v>480</v>
      </c>
      <c r="K292" t="s">
        <v>481</v>
      </c>
      <c r="L292">
        <v>1368</v>
      </c>
      <c r="N292">
        <v>1011</v>
      </c>
      <c r="O292" t="s">
        <v>366</v>
      </c>
      <c r="P292" t="s">
        <v>366</v>
      </c>
      <c r="Q292">
        <v>1</v>
      </c>
      <c r="X292">
        <v>2.73</v>
      </c>
      <c r="Y292">
        <v>0</v>
      </c>
      <c r="Z292">
        <v>113.19</v>
      </c>
      <c r="AA292">
        <v>11.84</v>
      </c>
      <c r="AB292">
        <v>0</v>
      </c>
      <c r="AC292">
        <v>0</v>
      </c>
      <c r="AD292">
        <v>1</v>
      </c>
      <c r="AE292">
        <v>0</v>
      </c>
      <c r="AF292" t="s">
        <v>63</v>
      </c>
      <c r="AG292">
        <v>1.6379999999999999</v>
      </c>
      <c r="AH292">
        <v>2</v>
      </c>
      <c r="AI292">
        <v>28925874</v>
      </c>
      <c r="AJ292">
        <v>288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 x14ac:dyDescent="0.2">
      <c r="A293">
        <f>ROW(Source!A93)</f>
        <v>93</v>
      </c>
      <c r="B293">
        <v>28925892</v>
      </c>
      <c r="C293">
        <v>28925871</v>
      </c>
      <c r="D293">
        <v>28337857</v>
      </c>
      <c r="E293">
        <v>1</v>
      </c>
      <c r="F293">
        <v>1</v>
      </c>
      <c r="G293">
        <v>1</v>
      </c>
      <c r="H293">
        <v>2</v>
      </c>
      <c r="I293" t="s">
        <v>488</v>
      </c>
      <c r="J293" t="s">
        <v>489</v>
      </c>
      <c r="K293" t="s">
        <v>490</v>
      </c>
      <c r="L293">
        <v>1368</v>
      </c>
      <c r="N293">
        <v>1011</v>
      </c>
      <c r="O293" t="s">
        <v>366</v>
      </c>
      <c r="P293" t="s">
        <v>366</v>
      </c>
      <c r="Q293">
        <v>1</v>
      </c>
      <c r="X293">
        <v>0.15</v>
      </c>
      <c r="Y293">
        <v>0</v>
      </c>
      <c r="Z293">
        <v>127.86</v>
      </c>
      <c r="AA293">
        <v>11.84</v>
      </c>
      <c r="AB293">
        <v>0</v>
      </c>
      <c r="AC293">
        <v>0</v>
      </c>
      <c r="AD293">
        <v>1</v>
      </c>
      <c r="AE293">
        <v>0</v>
      </c>
      <c r="AF293" t="s">
        <v>63</v>
      </c>
      <c r="AG293">
        <v>0.09</v>
      </c>
      <c r="AH293">
        <v>2</v>
      </c>
      <c r="AI293">
        <v>28925875</v>
      </c>
      <c r="AJ293">
        <v>289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 x14ac:dyDescent="0.2">
      <c r="A294">
        <f>ROW(Source!A93)</f>
        <v>93</v>
      </c>
      <c r="B294">
        <v>28925893</v>
      </c>
      <c r="C294">
        <v>28925871</v>
      </c>
      <c r="D294">
        <v>28337866</v>
      </c>
      <c r="E294">
        <v>1</v>
      </c>
      <c r="F294">
        <v>1</v>
      </c>
      <c r="G294">
        <v>1</v>
      </c>
      <c r="H294">
        <v>2</v>
      </c>
      <c r="I294" t="s">
        <v>491</v>
      </c>
      <c r="J294" t="s">
        <v>492</v>
      </c>
      <c r="K294" t="s">
        <v>493</v>
      </c>
      <c r="L294">
        <v>1368</v>
      </c>
      <c r="N294">
        <v>1011</v>
      </c>
      <c r="O294" t="s">
        <v>366</v>
      </c>
      <c r="P294" t="s">
        <v>366</v>
      </c>
      <c r="Q294">
        <v>1</v>
      </c>
      <c r="X294">
        <v>0.15</v>
      </c>
      <c r="Y294">
        <v>0</v>
      </c>
      <c r="Z294">
        <v>12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63</v>
      </c>
      <c r="AG294">
        <v>0.09</v>
      </c>
      <c r="AH294">
        <v>2</v>
      </c>
      <c r="AI294">
        <v>28925876</v>
      </c>
      <c r="AJ294">
        <v>290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 x14ac:dyDescent="0.2">
      <c r="A295">
        <f>ROW(Source!A93)</f>
        <v>93</v>
      </c>
      <c r="B295">
        <v>28925894</v>
      </c>
      <c r="C295">
        <v>28925871</v>
      </c>
      <c r="D295">
        <v>28337996</v>
      </c>
      <c r="E295">
        <v>1</v>
      </c>
      <c r="F295">
        <v>1</v>
      </c>
      <c r="G295">
        <v>1</v>
      </c>
      <c r="H295">
        <v>2</v>
      </c>
      <c r="I295" t="s">
        <v>494</v>
      </c>
      <c r="J295" t="s">
        <v>495</v>
      </c>
      <c r="K295" t="s">
        <v>496</v>
      </c>
      <c r="L295">
        <v>1368</v>
      </c>
      <c r="N295">
        <v>1011</v>
      </c>
      <c r="O295" t="s">
        <v>366</v>
      </c>
      <c r="P295" t="s">
        <v>366</v>
      </c>
      <c r="Q295">
        <v>1</v>
      </c>
      <c r="X295">
        <v>0.14000000000000001</v>
      </c>
      <c r="Y295">
        <v>0</v>
      </c>
      <c r="Z295">
        <v>7.52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63</v>
      </c>
      <c r="AG295">
        <v>8.4000000000000005E-2</v>
      </c>
      <c r="AH295">
        <v>2</v>
      </c>
      <c r="AI295">
        <v>28925877</v>
      </c>
      <c r="AJ295">
        <v>291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 x14ac:dyDescent="0.2">
      <c r="A296">
        <f>ROW(Source!A93)</f>
        <v>93</v>
      </c>
      <c r="B296">
        <v>28925895</v>
      </c>
      <c r="C296">
        <v>28925871</v>
      </c>
      <c r="D296">
        <v>28338136</v>
      </c>
      <c r="E296">
        <v>1</v>
      </c>
      <c r="F296">
        <v>1</v>
      </c>
      <c r="G296">
        <v>1</v>
      </c>
      <c r="H296">
        <v>2</v>
      </c>
      <c r="I296" t="s">
        <v>401</v>
      </c>
      <c r="J296" t="s">
        <v>402</v>
      </c>
      <c r="K296" t="s">
        <v>403</v>
      </c>
      <c r="L296">
        <v>1368</v>
      </c>
      <c r="N296">
        <v>1011</v>
      </c>
      <c r="O296" t="s">
        <v>366</v>
      </c>
      <c r="P296" t="s">
        <v>366</v>
      </c>
      <c r="Q296">
        <v>1</v>
      </c>
      <c r="X296">
        <v>2.4900000000000002</v>
      </c>
      <c r="Y296">
        <v>0</v>
      </c>
      <c r="Z296">
        <v>8.68</v>
      </c>
      <c r="AA296">
        <v>0</v>
      </c>
      <c r="AB296">
        <v>0</v>
      </c>
      <c r="AC296">
        <v>0</v>
      </c>
      <c r="AD296">
        <v>1</v>
      </c>
      <c r="AE296">
        <v>0</v>
      </c>
      <c r="AF296" t="s">
        <v>63</v>
      </c>
      <c r="AG296">
        <v>1.494</v>
      </c>
      <c r="AH296">
        <v>2</v>
      </c>
      <c r="AI296">
        <v>28925878</v>
      </c>
      <c r="AJ296">
        <v>292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 x14ac:dyDescent="0.2">
      <c r="A297">
        <f>ROW(Source!A93)</f>
        <v>93</v>
      </c>
      <c r="B297">
        <v>28925896</v>
      </c>
      <c r="C297">
        <v>28925871</v>
      </c>
      <c r="D297">
        <v>28338781</v>
      </c>
      <c r="E297">
        <v>1</v>
      </c>
      <c r="F297">
        <v>1</v>
      </c>
      <c r="G297">
        <v>1</v>
      </c>
      <c r="H297">
        <v>2</v>
      </c>
      <c r="I297" t="s">
        <v>497</v>
      </c>
      <c r="J297" t="s">
        <v>498</v>
      </c>
      <c r="K297" t="s">
        <v>499</v>
      </c>
      <c r="L297">
        <v>1368</v>
      </c>
      <c r="N297">
        <v>1011</v>
      </c>
      <c r="O297" t="s">
        <v>366</v>
      </c>
      <c r="P297" t="s">
        <v>366</v>
      </c>
      <c r="Q297">
        <v>1</v>
      </c>
      <c r="X297">
        <v>7.0000000000000007E-2</v>
      </c>
      <c r="Y297">
        <v>0</v>
      </c>
      <c r="Z297">
        <v>18.489999999999998</v>
      </c>
      <c r="AA297">
        <v>10.130000000000001</v>
      </c>
      <c r="AB297">
        <v>0</v>
      </c>
      <c r="AC297">
        <v>0</v>
      </c>
      <c r="AD297">
        <v>1</v>
      </c>
      <c r="AE297">
        <v>0</v>
      </c>
      <c r="AF297" t="s">
        <v>63</v>
      </c>
      <c r="AG297">
        <v>4.2000000000000003E-2</v>
      </c>
      <c r="AH297">
        <v>2</v>
      </c>
      <c r="AI297">
        <v>28925879</v>
      </c>
      <c r="AJ297">
        <v>293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 x14ac:dyDescent="0.2">
      <c r="A298">
        <f>ROW(Source!A93)</f>
        <v>93</v>
      </c>
      <c r="B298">
        <v>28925897</v>
      </c>
      <c r="C298">
        <v>28925871</v>
      </c>
      <c r="D298">
        <v>28251457</v>
      </c>
      <c r="E298">
        <v>1</v>
      </c>
      <c r="F298">
        <v>1</v>
      </c>
      <c r="G298">
        <v>1</v>
      </c>
      <c r="H298">
        <v>3</v>
      </c>
      <c r="I298" t="s">
        <v>500</v>
      </c>
      <c r="J298" t="s">
        <v>501</v>
      </c>
      <c r="K298" t="s">
        <v>502</v>
      </c>
      <c r="L298">
        <v>1339</v>
      </c>
      <c r="N298">
        <v>1007</v>
      </c>
      <c r="O298" t="s">
        <v>742</v>
      </c>
      <c r="P298" t="s">
        <v>742</v>
      </c>
      <c r="Q298">
        <v>1</v>
      </c>
      <c r="X298">
        <v>0.08</v>
      </c>
      <c r="Y298">
        <v>23.41</v>
      </c>
      <c r="Z298">
        <v>0</v>
      </c>
      <c r="AA298">
        <v>0</v>
      </c>
      <c r="AB298">
        <v>0</v>
      </c>
      <c r="AC298">
        <v>0</v>
      </c>
      <c r="AD298">
        <v>1</v>
      </c>
      <c r="AE298">
        <v>0</v>
      </c>
      <c r="AF298" t="s">
        <v>758</v>
      </c>
      <c r="AG298">
        <v>0</v>
      </c>
      <c r="AH298">
        <v>2</v>
      </c>
      <c r="AI298">
        <v>28925880</v>
      </c>
      <c r="AJ298">
        <v>294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 x14ac:dyDescent="0.2">
      <c r="A299">
        <f>ROW(Source!A93)</f>
        <v>93</v>
      </c>
      <c r="B299">
        <v>28925898</v>
      </c>
      <c r="C299">
        <v>28925871</v>
      </c>
      <c r="D299">
        <v>28251479</v>
      </c>
      <c r="E299">
        <v>1</v>
      </c>
      <c r="F299">
        <v>1</v>
      </c>
      <c r="G299">
        <v>1</v>
      </c>
      <c r="H299">
        <v>3</v>
      </c>
      <c r="I299" t="s">
        <v>503</v>
      </c>
      <c r="J299" t="s">
        <v>504</v>
      </c>
      <c r="K299" t="s">
        <v>505</v>
      </c>
      <c r="L299">
        <v>1339</v>
      </c>
      <c r="N299">
        <v>1007</v>
      </c>
      <c r="O299" t="s">
        <v>742</v>
      </c>
      <c r="P299" t="s">
        <v>742</v>
      </c>
      <c r="Q299">
        <v>1</v>
      </c>
      <c r="X299">
        <v>1.64</v>
      </c>
      <c r="Y299">
        <v>8.7899999999999991</v>
      </c>
      <c r="Z299">
        <v>0</v>
      </c>
      <c r="AA299">
        <v>0</v>
      </c>
      <c r="AB299">
        <v>0</v>
      </c>
      <c r="AC299">
        <v>0</v>
      </c>
      <c r="AD299">
        <v>1</v>
      </c>
      <c r="AE299">
        <v>0</v>
      </c>
      <c r="AF299" t="s">
        <v>758</v>
      </c>
      <c r="AG299">
        <v>0</v>
      </c>
      <c r="AH299">
        <v>2</v>
      </c>
      <c r="AI299">
        <v>28925881</v>
      </c>
      <c r="AJ299">
        <v>295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 x14ac:dyDescent="0.2">
      <c r="A300">
        <f>ROW(Source!A93)</f>
        <v>93</v>
      </c>
      <c r="B300">
        <v>28925899</v>
      </c>
      <c r="C300">
        <v>28925871</v>
      </c>
      <c r="D300">
        <v>28251486</v>
      </c>
      <c r="E300">
        <v>1</v>
      </c>
      <c r="F300">
        <v>1</v>
      </c>
      <c r="G300">
        <v>1</v>
      </c>
      <c r="H300">
        <v>3</v>
      </c>
      <c r="I300" t="s">
        <v>506</v>
      </c>
      <c r="J300" t="s">
        <v>507</v>
      </c>
      <c r="K300" t="s">
        <v>508</v>
      </c>
      <c r="L300">
        <v>1346</v>
      </c>
      <c r="N300">
        <v>1009</v>
      </c>
      <c r="O300" t="s">
        <v>509</v>
      </c>
      <c r="P300" t="s">
        <v>509</v>
      </c>
      <c r="Q300">
        <v>1</v>
      </c>
      <c r="X300">
        <v>0.47</v>
      </c>
      <c r="Y300">
        <v>4.47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0</v>
      </c>
      <c r="AF300" t="s">
        <v>758</v>
      </c>
      <c r="AG300">
        <v>0</v>
      </c>
      <c r="AH300">
        <v>2</v>
      </c>
      <c r="AI300">
        <v>28925882</v>
      </c>
      <c r="AJ300">
        <v>296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 x14ac:dyDescent="0.2">
      <c r="A301">
        <f>ROW(Source!A93)</f>
        <v>93</v>
      </c>
      <c r="B301">
        <v>28925900</v>
      </c>
      <c r="C301">
        <v>28925871</v>
      </c>
      <c r="D301">
        <v>28254721</v>
      </c>
      <c r="E301">
        <v>1</v>
      </c>
      <c r="F301">
        <v>1</v>
      </c>
      <c r="G301">
        <v>1</v>
      </c>
      <c r="H301">
        <v>3</v>
      </c>
      <c r="I301" t="s">
        <v>510</v>
      </c>
      <c r="J301" t="s">
        <v>511</v>
      </c>
      <c r="K301" t="s">
        <v>512</v>
      </c>
      <c r="L301">
        <v>1348</v>
      </c>
      <c r="N301">
        <v>1009</v>
      </c>
      <c r="O301" t="s">
        <v>61</v>
      </c>
      <c r="P301" t="s">
        <v>61</v>
      </c>
      <c r="Q301">
        <v>1000</v>
      </c>
      <c r="X301">
        <v>1.24E-3</v>
      </c>
      <c r="Y301">
        <v>12824.48</v>
      </c>
      <c r="Z301">
        <v>0</v>
      </c>
      <c r="AA301">
        <v>0</v>
      </c>
      <c r="AB301">
        <v>0</v>
      </c>
      <c r="AC301">
        <v>0</v>
      </c>
      <c r="AD301">
        <v>1</v>
      </c>
      <c r="AE301">
        <v>0</v>
      </c>
      <c r="AF301" t="s">
        <v>758</v>
      </c>
      <c r="AG301">
        <v>0</v>
      </c>
      <c r="AH301">
        <v>2</v>
      </c>
      <c r="AI301">
        <v>28925883</v>
      </c>
      <c r="AJ301">
        <v>297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 x14ac:dyDescent="0.2">
      <c r="A302">
        <f>ROW(Source!A93)</f>
        <v>93</v>
      </c>
      <c r="B302">
        <v>28925901</v>
      </c>
      <c r="C302">
        <v>28925871</v>
      </c>
      <c r="D302">
        <v>28276411</v>
      </c>
      <c r="E302">
        <v>1</v>
      </c>
      <c r="F302">
        <v>1</v>
      </c>
      <c r="G302">
        <v>1</v>
      </c>
      <c r="H302">
        <v>3</v>
      </c>
      <c r="I302" t="s">
        <v>513</v>
      </c>
      <c r="J302" t="s">
        <v>514</v>
      </c>
      <c r="K302" t="s">
        <v>515</v>
      </c>
      <c r="L302">
        <v>1348</v>
      </c>
      <c r="N302">
        <v>1009</v>
      </c>
      <c r="O302" t="s">
        <v>61</v>
      </c>
      <c r="P302" t="s">
        <v>61</v>
      </c>
      <c r="Q302">
        <v>1000</v>
      </c>
      <c r="X302">
        <v>0.01</v>
      </c>
      <c r="Y302">
        <v>10175.83</v>
      </c>
      <c r="Z302">
        <v>0</v>
      </c>
      <c r="AA302">
        <v>0</v>
      </c>
      <c r="AB302">
        <v>0</v>
      </c>
      <c r="AC302">
        <v>0</v>
      </c>
      <c r="AD302">
        <v>1</v>
      </c>
      <c r="AE302">
        <v>0</v>
      </c>
      <c r="AF302" t="s">
        <v>758</v>
      </c>
      <c r="AG302">
        <v>0</v>
      </c>
      <c r="AH302">
        <v>2</v>
      </c>
      <c r="AI302">
        <v>28925884</v>
      </c>
      <c r="AJ302">
        <v>298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 x14ac:dyDescent="0.2">
      <c r="A303">
        <f>ROW(Source!A93)</f>
        <v>93</v>
      </c>
      <c r="B303">
        <v>28925902</v>
      </c>
      <c r="C303">
        <v>28925871</v>
      </c>
      <c r="D303">
        <v>28279355</v>
      </c>
      <c r="E303">
        <v>1</v>
      </c>
      <c r="F303">
        <v>1</v>
      </c>
      <c r="G303">
        <v>1</v>
      </c>
      <c r="H303">
        <v>3</v>
      </c>
      <c r="I303" t="s">
        <v>516</v>
      </c>
      <c r="J303" t="s">
        <v>517</v>
      </c>
      <c r="K303" t="s">
        <v>526</v>
      </c>
      <c r="L303">
        <v>1348</v>
      </c>
      <c r="N303">
        <v>1009</v>
      </c>
      <c r="O303" t="s">
        <v>61</v>
      </c>
      <c r="P303" t="s">
        <v>61</v>
      </c>
      <c r="Q303">
        <v>1000</v>
      </c>
      <c r="X303">
        <v>0.01</v>
      </c>
      <c r="Y303">
        <v>7439.08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758</v>
      </c>
      <c r="AG303">
        <v>0</v>
      </c>
      <c r="AH303">
        <v>2</v>
      </c>
      <c r="AI303">
        <v>28925885</v>
      </c>
      <c r="AJ303">
        <v>299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 x14ac:dyDescent="0.2">
      <c r="A304">
        <f>ROW(Source!A93)</f>
        <v>93</v>
      </c>
      <c r="B304">
        <v>28925903</v>
      </c>
      <c r="C304">
        <v>28925871</v>
      </c>
      <c r="D304">
        <v>28279427</v>
      </c>
      <c r="E304">
        <v>1</v>
      </c>
      <c r="F304">
        <v>1</v>
      </c>
      <c r="G304">
        <v>1</v>
      </c>
      <c r="H304">
        <v>3</v>
      </c>
      <c r="I304" t="s">
        <v>527</v>
      </c>
      <c r="J304" t="s">
        <v>528</v>
      </c>
      <c r="K304" t="s">
        <v>529</v>
      </c>
      <c r="L304">
        <v>1348</v>
      </c>
      <c r="N304">
        <v>1009</v>
      </c>
      <c r="O304" t="s">
        <v>61</v>
      </c>
      <c r="P304" t="s">
        <v>61</v>
      </c>
      <c r="Q304">
        <v>1000</v>
      </c>
      <c r="X304">
        <v>0.01</v>
      </c>
      <c r="Y304">
        <v>5343.1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758</v>
      </c>
      <c r="AG304">
        <v>0</v>
      </c>
      <c r="AH304">
        <v>2</v>
      </c>
      <c r="AI304">
        <v>28925886</v>
      </c>
      <c r="AJ304">
        <v>300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 x14ac:dyDescent="0.2">
      <c r="A305">
        <f>ROW(Source!A93)</f>
        <v>93</v>
      </c>
      <c r="B305">
        <v>28925904</v>
      </c>
      <c r="C305">
        <v>28925871</v>
      </c>
      <c r="D305">
        <v>28324742</v>
      </c>
      <c r="E305">
        <v>1</v>
      </c>
      <c r="F305">
        <v>1</v>
      </c>
      <c r="G305">
        <v>1</v>
      </c>
      <c r="H305">
        <v>3</v>
      </c>
      <c r="I305" t="s">
        <v>530</v>
      </c>
      <c r="J305" t="s">
        <v>531</v>
      </c>
      <c r="K305" t="s">
        <v>532</v>
      </c>
      <c r="L305">
        <v>1354</v>
      </c>
      <c r="N305">
        <v>1010</v>
      </c>
      <c r="O305" t="s">
        <v>106</v>
      </c>
      <c r="P305" t="s">
        <v>106</v>
      </c>
      <c r="Q305">
        <v>1</v>
      </c>
      <c r="X305">
        <v>9</v>
      </c>
      <c r="Y305">
        <v>50.93</v>
      </c>
      <c r="Z305">
        <v>0</v>
      </c>
      <c r="AA305">
        <v>0</v>
      </c>
      <c r="AB305">
        <v>0</v>
      </c>
      <c r="AC305">
        <v>0</v>
      </c>
      <c r="AD305">
        <v>1</v>
      </c>
      <c r="AE305">
        <v>0</v>
      </c>
      <c r="AF305" t="s">
        <v>758</v>
      </c>
      <c r="AG305">
        <v>0</v>
      </c>
      <c r="AH305">
        <v>2</v>
      </c>
      <c r="AI305">
        <v>28925887</v>
      </c>
      <c r="AJ305">
        <v>301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 x14ac:dyDescent="0.2">
      <c r="A306">
        <f>ROW(Source!A93)</f>
        <v>93</v>
      </c>
      <c r="B306">
        <v>28925905</v>
      </c>
      <c r="C306">
        <v>28925871</v>
      </c>
      <c r="D306">
        <v>28247531</v>
      </c>
      <c r="E306">
        <v>21</v>
      </c>
      <c r="F306">
        <v>1</v>
      </c>
      <c r="G306">
        <v>1</v>
      </c>
      <c r="H306">
        <v>3</v>
      </c>
      <c r="I306" t="s">
        <v>533</v>
      </c>
      <c r="J306" t="s">
        <v>719</v>
      </c>
      <c r="K306" t="s">
        <v>534</v>
      </c>
      <c r="L306">
        <v>1374</v>
      </c>
      <c r="N306">
        <v>1013</v>
      </c>
      <c r="O306" t="s">
        <v>535</v>
      </c>
      <c r="P306" t="s">
        <v>535</v>
      </c>
      <c r="Q306">
        <v>1</v>
      </c>
      <c r="X306">
        <v>3.18</v>
      </c>
      <c r="Y306">
        <v>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758</v>
      </c>
      <c r="AG306">
        <v>0</v>
      </c>
      <c r="AH306">
        <v>2</v>
      </c>
      <c r="AI306">
        <v>28925888</v>
      </c>
      <c r="AJ306">
        <v>302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 x14ac:dyDescent="0.2">
      <c r="A307">
        <f>ROW(Source!A94)</f>
        <v>94</v>
      </c>
      <c r="B307">
        <v>28925924</v>
      </c>
      <c r="C307">
        <v>28925906</v>
      </c>
      <c r="D307">
        <v>28425676</v>
      </c>
      <c r="E307">
        <v>1</v>
      </c>
      <c r="F307">
        <v>1</v>
      </c>
      <c r="G307">
        <v>1</v>
      </c>
      <c r="H307">
        <v>1</v>
      </c>
      <c r="I307" t="s">
        <v>536</v>
      </c>
      <c r="J307" t="s">
        <v>719</v>
      </c>
      <c r="K307" t="s">
        <v>537</v>
      </c>
      <c r="L307">
        <v>1191</v>
      </c>
      <c r="N307">
        <v>1013</v>
      </c>
      <c r="O307" t="s">
        <v>360</v>
      </c>
      <c r="P307" t="s">
        <v>360</v>
      </c>
      <c r="Q307">
        <v>1</v>
      </c>
      <c r="X307">
        <v>18.5</v>
      </c>
      <c r="Y307">
        <v>0</v>
      </c>
      <c r="Z307">
        <v>0</v>
      </c>
      <c r="AA307">
        <v>0</v>
      </c>
      <c r="AB307">
        <v>8.59</v>
      </c>
      <c r="AC307">
        <v>0</v>
      </c>
      <c r="AD307">
        <v>1</v>
      </c>
      <c r="AE307">
        <v>1</v>
      </c>
      <c r="AF307" t="s">
        <v>63</v>
      </c>
      <c r="AG307">
        <v>11.1</v>
      </c>
      <c r="AH307">
        <v>2</v>
      </c>
      <c r="AI307">
        <v>28925907</v>
      </c>
      <c r="AJ307">
        <v>303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 x14ac:dyDescent="0.2">
      <c r="A308">
        <f>ROW(Source!A94)</f>
        <v>94</v>
      </c>
      <c r="B308">
        <v>28925925</v>
      </c>
      <c r="C308">
        <v>28925906</v>
      </c>
      <c r="D308">
        <v>28419515</v>
      </c>
      <c r="E308">
        <v>1</v>
      </c>
      <c r="F308">
        <v>1</v>
      </c>
      <c r="G308">
        <v>1</v>
      </c>
      <c r="H308">
        <v>1</v>
      </c>
      <c r="I308" t="s">
        <v>361</v>
      </c>
      <c r="J308" t="s">
        <v>719</v>
      </c>
      <c r="K308" t="s">
        <v>362</v>
      </c>
      <c r="L308">
        <v>1191</v>
      </c>
      <c r="N308">
        <v>1013</v>
      </c>
      <c r="O308" t="s">
        <v>360</v>
      </c>
      <c r="P308" t="s">
        <v>360</v>
      </c>
      <c r="Q308">
        <v>1</v>
      </c>
      <c r="X308">
        <v>2.95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1</v>
      </c>
      <c r="AE308">
        <v>2</v>
      </c>
      <c r="AF308" t="s">
        <v>63</v>
      </c>
      <c r="AG308">
        <v>1.77</v>
      </c>
      <c r="AH308">
        <v>2</v>
      </c>
      <c r="AI308">
        <v>28925908</v>
      </c>
      <c r="AJ308">
        <v>304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 x14ac:dyDescent="0.2">
      <c r="A309">
        <f>ROW(Source!A94)</f>
        <v>94</v>
      </c>
      <c r="B309">
        <v>28925926</v>
      </c>
      <c r="C309">
        <v>28925906</v>
      </c>
      <c r="D309">
        <v>28336687</v>
      </c>
      <c r="E309">
        <v>1</v>
      </c>
      <c r="F309">
        <v>1</v>
      </c>
      <c r="G309">
        <v>1</v>
      </c>
      <c r="H309">
        <v>2</v>
      </c>
      <c r="I309" t="s">
        <v>479</v>
      </c>
      <c r="J309" t="s">
        <v>480</v>
      </c>
      <c r="K309" t="s">
        <v>481</v>
      </c>
      <c r="L309">
        <v>1368</v>
      </c>
      <c r="N309">
        <v>1011</v>
      </c>
      <c r="O309" t="s">
        <v>366</v>
      </c>
      <c r="P309" t="s">
        <v>366</v>
      </c>
      <c r="Q309">
        <v>1</v>
      </c>
      <c r="X309">
        <v>2.73</v>
      </c>
      <c r="Y309">
        <v>0</v>
      </c>
      <c r="Z309">
        <v>113.19</v>
      </c>
      <c r="AA309">
        <v>11.84</v>
      </c>
      <c r="AB309">
        <v>0</v>
      </c>
      <c r="AC309">
        <v>0</v>
      </c>
      <c r="AD309">
        <v>1</v>
      </c>
      <c r="AE309">
        <v>0</v>
      </c>
      <c r="AF309" t="s">
        <v>63</v>
      </c>
      <c r="AG309">
        <v>1.6379999999999999</v>
      </c>
      <c r="AH309">
        <v>2</v>
      </c>
      <c r="AI309">
        <v>28925909</v>
      </c>
      <c r="AJ309">
        <v>305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 x14ac:dyDescent="0.2">
      <c r="A310">
        <f>ROW(Source!A94)</f>
        <v>94</v>
      </c>
      <c r="B310">
        <v>28925927</v>
      </c>
      <c r="C310">
        <v>28925906</v>
      </c>
      <c r="D310">
        <v>28337857</v>
      </c>
      <c r="E310">
        <v>1</v>
      </c>
      <c r="F310">
        <v>1</v>
      </c>
      <c r="G310">
        <v>1</v>
      </c>
      <c r="H310">
        <v>2</v>
      </c>
      <c r="I310" t="s">
        <v>488</v>
      </c>
      <c r="J310" t="s">
        <v>489</v>
      </c>
      <c r="K310" t="s">
        <v>490</v>
      </c>
      <c r="L310">
        <v>1368</v>
      </c>
      <c r="N310">
        <v>1011</v>
      </c>
      <c r="O310" t="s">
        <v>366</v>
      </c>
      <c r="P310" t="s">
        <v>366</v>
      </c>
      <c r="Q310">
        <v>1</v>
      </c>
      <c r="X310">
        <v>0.15</v>
      </c>
      <c r="Y310">
        <v>0</v>
      </c>
      <c r="Z310">
        <v>127.86</v>
      </c>
      <c r="AA310">
        <v>11.84</v>
      </c>
      <c r="AB310">
        <v>0</v>
      </c>
      <c r="AC310">
        <v>0</v>
      </c>
      <c r="AD310">
        <v>1</v>
      </c>
      <c r="AE310">
        <v>0</v>
      </c>
      <c r="AF310" t="s">
        <v>63</v>
      </c>
      <c r="AG310">
        <v>0.09</v>
      </c>
      <c r="AH310">
        <v>2</v>
      </c>
      <c r="AI310">
        <v>28925910</v>
      </c>
      <c r="AJ310">
        <v>306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 x14ac:dyDescent="0.2">
      <c r="A311">
        <f>ROW(Source!A94)</f>
        <v>94</v>
      </c>
      <c r="B311">
        <v>28925928</v>
      </c>
      <c r="C311">
        <v>28925906</v>
      </c>
      <c r="D311">
        <v>28337866</v>
      </c>
      <c r="E311">
        <v>1</v>
      </c>
      <c r="F311">
        <v>1</v>
      </c>
      <c r="G311">
        <v>1</v>
      </c>
      <c r="H311">
        <v>2</v>
      </c>
      <c r="I311" t="s">
        <v>491</v>
      </c>
      <c r="J311" t="s">
        <v>492</v>
      </c>
      <c r="K311" t="s">
        <v>493</v>
      </c>
      <c r="L311">
        <v>1368</v>
      </c>
      <c r="N311">
        <v>1011</v>
      </c>
      <c r="O311" t="s">
        <v>366</v>
      </c>
      <c r="P311" t="s">
        <v>366</v>
      </c>
      <c r="Q311">
        <v>1</v>
      </c>
      <c r="X311">
        <v>0.15</v>
      </c>
      <c r="Y311">
        <v>0</v>
      </c>
      <c r="Z311">
        <v>12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63</v>
      </c>
      <c r="AG311">
        <v>0.09</v>
      </c>
      <c r="AH311">
        <v>2</v>
      </c>
      <c r="AI311">
        <v>28925911</v>
      </c>
      <c r="AJ311">
        <v>307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 x14ac:dyDescent="0.2">
      <c r="A312">
        <f>ROW(Source!A94)</f>
        <v>94</v>
      </c>
      <c r="B312">
        <v>28925929</v>
      </c>
      <c r="C312">
        <v>28925906</v>
      </c>
      <c r="D312">
        <v>28337996</v>
      </c>
      <c r="E312">
        <v>1</v>
      </c>
      <c r="F312">
        <v>1</v>
      </c>
      <c r="G312">
        <v>1</v>
      </c>
      <c r="H312">
        <v>2</v>
      </c>
      <c r="I312" t="s">
        <v>494</v>
      </c>
      <c r="J312" t="s">
        <v>495</v>
      </c>
      <c r="K312" t="s">
        <v>496</v>
      </c>
      <c r="L312">
        <v>1368</v>
      </c>
      <c r="N312">
        <v>1011</v>
      </c>
      <c r="O312" t="s">
        <v>366</v>
      </c>
      <c r="P312" t="s">
        <v>366</v>
      </c>
      <c r="Q312">
        <v>1</v>
      </c>
      <c r="X312">
        <v>0.14000000000000001</v>
      </c>
      <c r="Y312">
        <v>0</v>
      </c>
      <c r="Z312">
        <v>7.52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63</v>
      </c>
      <c r="AG312">
        <v>8.4000000000000005E-2</v>
      </c>
      <c r="AH312">
        <v>2</v>
      </c>
      <c r="AI312">
        <v>28925912</v>
      </c>
      <c r="AJ312">
        <v>308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 x14ac:dyDescent="0.2">
      <c r="A313">
        <f>ROW(Source!A94)</f>
        <v>94</v>
      </c>
      <c r="B313">
        <v>28925930</v>
      </c>
      <c r="C313">
        <v>28925906</v>
      </c>
      <c r="D313">
        <v>28338136</v>
      </c>
      <c r="E313">
        <v>1</v>
      </c>
      <c r="F313">
        <v>1</v>
      </c>
      <c r="G313">
        <v>1</v>
      </c>
      <c r="H313">
        <v>2</v>
      </c>
      <c r="I313" t="s">
        <v>401</v>
      </c>
      <c r="J313" t="s">
        <v>402</v>
      </c>
      <c r="K313" t="s">
        <v>403</v>
      </c>
      <c r="L313">
        <v>1368</v>
      </c>
      <c r="N313">
        <v>1011</v>
      </c>
      <c r="O313" t="s">
        <v>366</v>
      </c>
      <c r="P313" t="s">
        <v>366</v>
      </c>
      <c r="Q313">
        <v>1</v>
      </c>
      <c r="X313">
        <v>2.4900000000000002</v>
      </c>
      <c r="Y313">
        <v>0</v>
      </c>
      <c r="Z313">
        <v>8.68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63</v>
      </c>
      <c r="AG313">
        <v>1.494</v>
      </c>
      <c r="AH313">
        <v>2</v>
      </c>
      <c r="AI313">
        <v>28925913</v>
      </c>
      <c r="AJ313">
        <v>309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 x14ac:dyDescent="0.2">
      <c r="A314">
        <f>ROW(Source!A94)</f>
        <v>94</v>
      </c>
      <c r="B314">
        <v>28925931</v>
      </c>
      <c r="C314">
        <v>28925906</v>
      </c>
      <c r="D314">
        <v>28338781</v>
      </c>
      <c r="E314">
        <v>1</v>
      </c>
      <c r="F314">
        <v>1</v>
      </c>
      <c r="G314">
        <v>1</v>
      </c>
      <c r="H314">
        <v>2</v>
      </c>
      <c r="I314" t="s">
        <v>497</v>
      </c>
      <c r="J314" t="s">
        <v>498</v>
      </c>
      <c r="K314" t="s">
        <v>499</v>
      </c>
      <c r="L314">
        <v>1368</v>
      </c>
      <c r="N314">
        <v>1011</v>
      </c>
      <c r="O314" t="s">
        <v>366</v>
      </c>
      <c r="P314" t="s">
        <v>366</v>
      </c>
      <c r="Q314">
        <v>1</v>
      </c>
      <c r="X314">
        <v>7.0000000000000007E-2</v>
      </c>
      <c r="Y314">
        <v>0</v>
      </c>
      <c r="Z314">
        <v>18.489999999999998</v>
      </c>
      <c r="AA314">
        <v>10.130000000000001</v>
      </c>
      <c r="AB314">
        <v>0</v>
      </c>
      <c r="AC314">
        <v>0</v>
      </c>
      <c r="AD314">
        <v>1</v>
      </c>
      <c r="AE314">
        <v>0</v>
      </c>
      <c r="AF314" t="s">
        <v>63</v>
      </c>
      <c r="AG314">
        <v>4.2000000000000003E-2</v>
      </c>
      <c r="AH314">
        <v>2</v>
      </c>
      <c r="AI314">
        <v>28925914</v>
      </c>
      <c r="AJ314">
        <v>310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 x14ac:dyDescent="0.2">
      <c r="A315">
        <f>ROW(Source!A94)</f>
        <v>94</v>
      </c>
      <c r="B315">
        <v>28925932</v>
      </c>
      <c r="C315">
        <v>28925906</v>
      </c>
      <c r="D315">
        <v>28251457</v>
      </c>
      <c r="E315">
        <v>1</v>
      </c>
      <c r="F315">
        <v>1</v>
      </c>
      <c r="G315">
        <v>1</v>
      </c>
      <c r="H315">
        <v>3</v>
      </c>
      <c r="I315" t="s">
        <v>500</v>
      </c>
      <c r="J315" t="s">
        <v>501</v>
      </c>
      <c r="K315" t="s">
        <v>502</v>
      </c>
      <c r="L315">
        <v>1339</v>
      </c>
      <c r="N315">
        <v>1007</v>
      </c>
      <c r="O315" t="s">
        <v>742</v>
      </c>
      <c r="P315" t="s">
        <v>742</v>
      </c>
      <c r="Q315">
        <v>1</v>
      </c>
      <c r="X315">
        <v>0.08</v>
      </c>
      <c r="Y315">
        <v>23.41</v>
      </c>
      <c r="Z315">
        <v>0</v>
      </c>
      <c r="AA315">
        <v>0</v>
      </c>
      <c r="AB315">
        <v>0</v>
      </c>
      <c r="AC315">
        <v>0</v>
      </c>
      <c r="AD315">
        <v>1</v>
      </c>
      <c r="AE315">
        <v>0</v>
      </c>
      <c r="AF315" t="s">
        <v>758</v>
      </c>
      <c r="AG315">
        <v>0</v>
      </c>
      <c r="AH315">
        <v>2</v>
      </c>
      <c r="AI315">
        <v>28925915</v>
      </c>
      <c r="AJ315">
        <v>311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 x14ac:dyDescent="0.2">
      <c r="A316">
        <f>ROW(Source!A94)</f>
        <v>94</v>
      </c>
      <c r="B316">
        <v>28925933</v>
      </c>
      <c r="C316">
        <v>28925906</v>
      </c>
      <c r="D316">
        <v>28251479</v>
      </c>
      <c r="E316">
        <v>1</v>
      </c>
      <c r="F316">
        <v>1</v>
      </c>
      <c r="G316">
        <v>1</v>
      </c>
      <c r="H316">
        <v>3</v>
      </c>
      <c r="I316" t="s">
        <v>503</v>
      </c>
      <c r="J316" t="s">
        <v>504</v>
      </c>
      <c r="K316" t="s">
        <v>505</v>
      </c>
      <c r="L316">
        <v>1339</v>
      </c>
      <c r="N316">
        <v>1007</v>
      </c>
      <c r="O316" t="s">
        <v>742</v>
      </c>
      <c r="P316" t="s">
        <v>742</v>
      </c>
      <c r="Q316">
        <v>1</v>
      </c>
      <c r="X316">
        <v>1.64</v>
      </c>
      <c r="Y316">
        <v>8.7899999999999991</v>
      </c>
      <c r="Z316">
        <v>0</v>
      </c>
      <c r="AA316">
        <v>0</v>
      </c>
      <c r="AB316">
        <v>0</v>
      </c>
      <c r="AC316">
        <v>0</v>
      </c>
      <c r="AD316">
        <v>1</v>
      </c>
      <c r="AE316">
        <v>0</v>
      </c>
      <c r="AF316" t="s">
        <v>758</v>
      </c>
      <c r="AG316">
        <v>0</v>
      </c>
      <c r="AH316">
        <v>2</v>
      </c>
      <c r="AI316">
        <v>28925916</v>
      </c>
      <c r="AJ316">
        <v>312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 x14ac:dyDescent="0.2">
      <c r="A317">
        <f>ROW(Source!A94)</f>
        <v>94</v>
      </c>
      <c r="B317">
        <v>28925934</v>
      </c>
      <c r="C317">
        <v>28925906</v>
      </c>
      <c r="D317">
        <v>28251486</v>
      </c>
      <c r="E317">
        <v>1</v>
      </c>
      <c r="F317">
        <v>1</v>
      </c>
      <c r="G317">
        <v>1</v>
      </c>
      <c r="H317">
        <v>3</v>
      </c>
      <c r="I317" t="s">
        <v>506</v>
      </c>
      <c r="J317" t="s">
        <v>507</v>
      </c>
      <c r="K317" t="s">
        <v>508</v>
      </c>
      <c r="L317">
        <v>1346</v>
      </c>
      <c r="N317">
        <v>1009</v>
      </c>
      <c r="O317" t="s">
        <v>509</v>
      </c>
      <c r="P317" t="s">
        <v>509</v>
      </c>
      <c r="Q317">
        <v>1</v>
      </c>
      <c r="X317">
        <v>0.47</v>
      </c>
      <c r="Y317">
        <v>4.47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0</v>
      </c>
      <c r="AF317" t="s">
        <v>758</v>
      </c>
      <c r="AG317">
        <v>0</v>
      </c>
      <c r="AH317">
        <v>2</v>
      </c>
      <c r="AI317">
        <v>28925917</v>
      </c>
      <c r="AJ317">
        <v>313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 x14ac:dyDescent="0.2">
      <c r="A318">
        <f>ROW(Source!A94)</f>
        <v>94</v>
      </c>
      <c r="B318">
        <v>28925935</v>
      </c>
      <c r="C318">
        <v>28925906</v>
      </c>
      <c r="D318">
        <v>28254721</v>
      </c>
      <c r="E318">
        <v>1</v>
      </c>
      <c r="F318">
        <v>1</v>
      </c>
      <c r="G318">
        <v>1</v>
      </c>
      <c r="H318">
        <v>3</v>
      </c>
      <c r="I318" t="s">
        <v>510</v>
      </c>
      <c r="J318" t="s">
        <v>511</v>
      </c>
      <c r="K318" t="s">
        <v>512</v>
      </c>
      <c r="L318">
        <v>1348</v>
      </c>
      <c r="N318">
        <v>1009</v>
      </c>
      <c r="O318" t="s">
        <v>61</v>
      </c>
      <c r="P318" t="s">
        <v>61</v>
      </c>
      <c r="Q318">
        <v>1000</v>
      </c>
      <c r="X318">
        <v>1.24E-3</v>
      </c>
      <c r="Y318">
        <v>12824.48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 t="s">
        <v>758</v>
      </c>
      <c r="AG318">
        <v>0</v>
      </c>
      <c r="AH318">
        <v>2</v>
      </c>
      <c r="AI318">
        <v>28925918</v>
      </c>
      <c r="AJ318">
        <v>314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 x14ac:dyDescent="0.2">
      <c r="A319">
        <f>ROW(Source!A94)</f>
        <v>94</v>
      </c>
      <c r="B319">
        <v>28925936</v>
      </c>
      <c r="C319">
        <v>28925906</v>
      </c>
      <c r="D319">
        <v>28276411</v>
      </c>
      <c r="E319">
        <v>1</v>
      </c>
      <c r="F319">
        <v>1</v>
      </c>
      <c r="G319">
        <v>1</v>
      </c>
      <c r="H319">
        <v>3</v>
      </c>
      <c r="I319" t="s">
        <v>513</v>
      </c>
      <c r="J319" t="s">
        <v>514</v>
      </c>
      <c r="K319" t="s">
        <v>515</v>
      </c>
      <c r="L319">
        <v>1348</v>
      </c>
      <c r="N319">
        <v>1009</v>
      </c>
      <c r="O319" t="s">
        <v>61</v>
      </c>
      <c r="P319" t="s">
        <v>61</v>
      </c>
      <c r="Q319">
        <v>1000</v>
      </c>
      <c r="X319">
        <v>0.01</v>
      </c>
      <c r="Y319">
        <v>10175.83</v>
      </c>
      <c r="Z319">
        <v>0</v>
      </c>
      <c r="AA319">
        <v>0</v>
      </c>
      <c r="AB319">
        <v>0</v>
      </c>
      <c r="AC319">
        <v>0</v>
      </c>
      <c r="AD319">
        <v>1</v>
      </c>
      <c r="AE319">
        <v>0</v>
      </c>
      <c r="AF319" t="s">
        <v>758</v>
      </c>
      <c r="AG319">
        <v>0</v>
      </c>
      <c r="AH319">
        <v>2</v>
      </c>
      <c r="AI319">
        <v>28925919</v>
      </c>
      <c r="AJ319">
        <v>315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 x14ac:dyDescent="0.2">
      <c r="A320">
        <f>ROW(Source!A94)</f>
        <v>94</v>
      </c>
      <c r="B320">
        <v>28925937</v>
      </c>
      <c r="C320">
        <v>28925906</v>
      </c>
      <c r="D320">
        <v>28279355</v>
      </c>
      <c r="E320">
        <v>1</v>
      </c>
      <c r="F320">
        <v>1</v>
      </c>
      <c r="G320">
        <v>1</v>
      </c>
      <c r="H320">
        <v>3</v>
      </c>
      <c r="I320" t="s">
        <v>516</v>
      </c>
      <c r="J320" t="s">
        <v>517</v>
      </c>
      <c r="K320" t="s">
        <v>526</v>
      </c>
      <c r="L320">
        <v>1348</v>
      </c>
      <c r="N320">
        <v>1009</v>
      </c>
      <c r="O320" t="s">
        <v>61</v>
      </c>
      <c r="P320" t="s">
        <v>61</v>
      </c>
      <c r="Q320">
        <v>1000</v>
      </c>
      <c r="X320">
        <v>0.01</v>
      </c>
      <c r="Y320">
        <v>7439.08</v>
      </c>
      <c r="Z320">
        <v>0</v>
      </c>
      <c r="AA320">
        <v>0</v>
      </c>
      <c r="AB320">
        <v>0</v>
      </c>
      <c r="AC320">
        <v>0</v>
      </c>
      <c r="AD320">
        <v>1</v>
      </c>
      <c r="AE320">
        <v>0</v>
      </c>
      <c r="AF320" t="s">
        <v>758</v>
      </c>
      <c r="AG320">
        <v>0</v>
      </c>
      <c r="AH320">
        <v>2</v>
      </c>
      <c r="AI320">
        <v>28925920</v>
      </c>
      <c r="AJ320">
        <v>316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 x14ac:dyDescent="0.2">
      <c r="A321">
        <f>ROW(Source!A94)</f>
        <v>94</v>
      </c>
      <c r="B321">
        <v>28925938</v>
      </c>
      <c r="C321">
        <v>28925906</v>
      </c>
      <c r="D321">
        <v>28279427</v>
      </c>
      <c r="E321">
        <v>1</v>
      </c>
      <c r="F321">
        <v>1</v>
      </c>
      <c r="G321">
        <v>1</v>
      </c>
      <c r="H321">
        <v>3</v>
      </c>
      <c r="I321" t="s">
        <v>527</v>
      </c>
      <c r="J321" t="s">
        <v>528</v>
      </c>
      <c r="K321" t="s">
        <v>529</v>
      </c>
      <c r="L321">
        <v>1348</v>
      </c>
      <c r="N321">
        <v>1009</v>
      </c>
      <c r="O321" t="s">
        <v>61</v>
      </c>
      <c r="P321" t="s">
        <v>61</v>
      </c>
      <c r="Q321">
        <v>1000</v>
      </c>
      <c r="X321">
        <v>0.01</v>
      </c>
      <c r="Y321">
        <v>5343.1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758</v>
      </c>
      <c r="AG321">
        <v>0</v>
      </c>
      <c r="AH321">
        <v>2</v>
      </c>
      <c r="AI321">
        <v>28925921</v>
      </c>
      <c r="AJ321">
        <v>317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 x14ac:dyDescent="0.2">
      <c r="A322">
        <f>ROW(Source!A94)</f>
        <v>94</v>
      </c>
      <c r="B322">
        <v>28925939</v>
      </c>
      <c r="C322">
        <v>28925906</v>
      </c>
      <c r="D322">
        <v>28324742</v>
      </c>
      <c r="E322">
        <v>1</v>
      </c>
      <c r="F322">
        <v>1</v>
      </c>
      <c r="G322">
        <v>1</v>
      </c>
      <c r="H322">
        <v>3</v>
      </c>
      <c r="I322" t="s">
        <v>530</v>
      </c>
      <c r="J322" t="s">
        <v>531</v>
      </c>
      <c r="K322" t="s">
        <v>532</v>
      </c>
      <c r="L322">
        <v>1354</v>
      </c>
      <c r="N322">
        <v>1010</v>
      </c>
      <c r="O322" t="s">
        <v>106</v>
      </c>
      <c r="P322" t="s">
        <v>106</v>
      </c>
      <c r="Q322">
        <v>1</v>
      </c>
      <c r="X322">
        <v>9</v>
      </c>
      <c r="Y322">
        <v>50.93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758</v>
      </c>
      <c r="AG322">
        <v>0</v>
      </c>
      <c r="AH322">
        <v>2</v>
      </c>
      <c r="AI322">
        <v>28925922</v>
      </c>
      <c r="AJ322">
        <v>318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 x14ac:dyDescent="0.2">
      <c r="A323">
        <f>ROW(Source!A94)</f>
        <v>94</v>
      </c>
      <c r="B323">
        <v>28925940</v>
      </c>
      <c r="C323">
        <v>28925906</v>
      </c>
      <c r="D323">
        <v>28247531</v>
      </c>
      <c r="E323">
        <v>21</v>
      </c>
      <c r="F323">
        <v>1</v>
      </c>
      <c r="G323">
        <v>1</v>
      </c>
      <c r="H323">
        <v>3</v>
      </c>
      <c r="I323" t="s">
        <v>533</v>
      </c>
      <c r="J323" t="s">
        <v>719</v>
      </c>
      <c r="K323" t="s">
        <v>534</v>
      </c>
      <c r="L323">
        <v>1374</v>
      </c>
      <c r="N323">
        <v>1013</v>
      </c>
      <c r="O323" t="s">
        <v>535</v>
      </c>
      <c r="P323" t="s">
        <v>535</v>
      </c>
      <c r="Q323">
        <v>1</v>
      </c>
      <c r="X323">
        <v>3.18</v>
      </c>
      <c r="Y323">
        <v>1</v>
      </c>
      <c r="Z323">
        <v>0</v>
      </c>
      <c r="AA323">
        <v>0</v>
      </c>
      <c r="AB323">
        <v>0</v>
      </c>
      <c r="AC323">
        <v>0</v>
      </c>
      <c r="AD323">
        <v>1</v>
      </c>
      <c r="AE323">
        <v>0</v>
      </c>
      <c r="AF323" t="s">
        <v>758</v>
      </c>
      <c r="AG323">
        <v>0</v>
      </c>
      <c r="AH323">
        <v>2</v>
      </c>
      <c r="AI323">
        <v>28925923</v>
      </c>
      <c r="AJ323">
        <v>319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 x14ac:dyDescent="0.2">
      <c r="A324">
        <f>ROW(Source!A95)</f>
        <v>95</v>
      </c>
      <c r="B324">
        <v>28925924</v>
      </c>
      <c r="C324">
        <v>28925906</v>
      </c>
      <c r="D324">
        <v>28425676</v>
      </c>
      <c r="E324">
        <v>1</v>
      </c>
      <c r="F324">
        <v>1</v>
      </c>
      <c r="G324">
        <v>1</v>
      </c>
      <c r="H324">
        <v>1</v>
      </c>
      <c r="I324" t="s">
        <v>536</v>
      </c>
      <c r="J324" t="s">
        <v>719</v>
      </c>
      <c r="K324" t="s">
        <v>537</v>
      </c>
      <c r="L324">
        <v>1191</v>
      </c>
      <c r="N324">
        <v>1013</v>
      </c>
      <c r="O324" t="s">
        <v>360</v>
      </c>
      <c r="P324" t="s">
        <v>360</v>
      </c>
      <c r="Q324">
        <v>1</v>
      </c>
      <c r="X324">
        <v>18.5</v>
      </c>
      <c r="Y324">
        <v>0</v>
      </c>
      <c r="Z324">
        <v>0</v>
      </c>
      <c r="AA324">
        <v>0</v>
      </c>
      <c r="AB324">
        <v>8.59</v>
      </c>
      <c r="AC324">
        <v>0</v>
      </c>
      <c r="AD324">
        <v>1</v>
      </c>
      <c r="AE324">
        <v>1</v>
      </c>
      <c r="AF324" t="s">
        <v>63</v>
      </c>
      <c r="AG324">
        <v>11.1</v>
      </c>
      <c r="AH324">
        <v>2</v>
      </c>
      <c r="AI324">
        <v>28925907</v>
      </c>
      <c r="AJ324">
        <v>320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 x14ac:dyDescent="0.2">
      <c r="A325">
        <f>ROW(Source!A95)</f>
        <v>95</v>
      </c>
      <c r="B325">
        <v>28925925</v>
      </c>
      <c r="C325">
        <v>28925906</v>
      </c>
      <c r="D325">
        <v>28419515</v>
      </c>
      <c r="E325">
        <v>1</v>
      </c>
      <c r="F325">
        <v>1</v>
      </c>
      <c r="G325">
        <v>1</v>
      </c>
      <c r="H325">
        <v>1</v>
      </c>
      <c r="I325" t="s">
        <v>361</v>
      </c>
      <c r="J325" t="s">
        <v>719</v>
      </c>
      <c r="K325" t="s">
        <v>362</v>
      </c>
      <c r="L325">
        <v>1191</v>
      </c>
      <c r="N325">
        <v>1013</v>
      </c>
      <c r="O325" t="s">
        <v>360</v>
      </c>
      <c r="P325" t="s">
        <v>360</v>
      </c>
      <c r="Q325">
        <v>1</v>
      </c>
      <c r="X325">
        <v>2.95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1</v>
      </c>
      <c r="AE325">
        <v>2</v>
      </c>
      <c r="AF325" t="s">
        <v>63</v>
      </c>
      <c r="AG325">
        <v>1.77</v>
      </c>
      <c r="AH325">
        <v>2</v>
      </c>
      <c r="AI325">
        <v>28925908</v>
      </c>
      <c r="AJ325">
        <v>321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 x14ac:dyDescent="0.2">
      <c r="A326">
        <f>ROW(Source!A95)</f>
        <v>95</v>
      </c>
      <c r="B326">
        <v>28925926</v>
      </c>
      <c r="C326">
        <v>28925906</v>
      </c>
      <c r="D326">
        <v>28336687</v>
      </c>
      <c r="E326">
        <v>1</v>
      </c>
      <c r="F326">
        <v>1</v>
      </c>
      <c r="G326">
        <v>1</v>
      </c>
      <c r="H326">
        <v>2</v>
      </c>
      <c r="I326" t="s">
        <v>479</v>
      </c>
      <c r="J326" t="s">
        <v>480</v>
      </c>
      <c r="K326" t="s">
        <v>481</v>
      </c>
      <c r="L326">
        <v>1368</v>
      </c>
      <c r="N326">
        <v>1011</v>
      </c>
      <c r="O326" t="s">
        <v>366</v>
      </c>
      <c r="P326" t="s">
        <v>366</v>
      </c>
      <c r="Q326">
        <v>1</v>
      </c>
      <c r="X326">
        <v>2.73</v>
      </c>
      <c r="Y326">
        <v>0</v>
      </c>
      <c r="Z326">
        <v>113.19</v>
      </c>
      <c r="AA326">
        <v>11.84</v>
      </c>
      <c r="AB326">
        <v>0</v>
      </c>
      <c r="AC326">
        <v>0</v>
      </c>
      <c r="AD326">
        <v>1</v>
      </c>
      <c r="AE326">
        <v>0</v>
      </c>
      <c r="AF326" t="s">
        <v>63</v>
      </c>
      <c r="AG326">
        <v>1.6379999999999999</v>
      </c>
      <c r="AH326">
        <v>2</v>
      </c>
      <c r="AI326">
        <v>28925909</v>
      </c>
      <c r="AJ326">
        <v>322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 x14ac:dyDescent="0.2">
      <c r="A327">
        <f>ROW(Source!A95)</f>
        <v>95</v>
      </c>
      <c r="B327">
        <v>28925927</v>
      </c>
      <c r="C327">
        <v>28925906</v>
      </c>
      <c r="D327">
        <v>28337857</v>
      </c>
      <c r="E327">
        <v>1</v>
      </c>
      <c r="F327">
        <v>1</v>
      </c>
      <c r="G327">
        <v>1</v>
      </c>
      <c r="H327">
        <v>2</v>
      </c>
      <c r="I327" t="s">
        <v>488</v>
      </c>
      <c r="J327" t="s">
        <v>489</v>
      </c>
      <c r="K327" t="s">
        <v>490</v>
      </c>
      <c r="L327">
        <v>1368</v>
      </c>
      <c r="N327">
        <v>1011</v>
      </c>
      <c r="O327" t="s">
        <v>366</v>
      </c>
      <c r="P327" t="s">
        <v>366</v>
      </c>
      <c r="Q327">
        <v>1</v>
      </c>
      <c r="X327">
        <v>0.15</v>
      </c>
      <c r="Y327">
        <v>0</v>
      </c>
      <c r="Z327">
        <v>127.86</v>
      </c>
      <c r="AA327">
        <v>11.84</v>
      </c>
      <c r="AB327">
        <v>0</v>
      </c>
      <c r="AC327">
        <v>0</v>
      </c>
      <c r="AD327">
        <v>1</v>
      </c>
      <c r="AE327">
        <v>0</v>
      </c>
      <c r="AF327" t="s">
        <v>63</v>
      </c>
      <c r="AG327">
        <v>0.09</v>
      </c>
      <c r="AH327">
        <v>2</v>
      </c>
      <c r="AI327">
        <v>28925910</v>
      </c>
      <c r="AJ327">
        <v>323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 x14ac:dyDescent="0.2">
      <c r="A328">
        <f>ROW(Source!A95)</f>
        <v>95</v>
      </c>
      <c r="B328">
        <v>28925928</v>
      </c>
      <c r="C328">
        <v>28925906</v>
      </c>
      <c r="D328">
        <v>28337866</v>
      </c>
      <c r="E328">
        <v>1</v>
      </c>
      <c r="F328">
        <v>1</v>
      </c>
      <c r="G328">
        <v>1</v>
      </c>
      <c r="H328">
        <v>2</v>
      </c>
      <c r="I328" t="s">
        <v>491</v>
      </c>
      <c r="J328" t="s">
        <v>492</v>
      </c>
      <c r="K328" t="s">
        <v>493</v>
      </c>
      <c r="L328">
        <v>1368</v>
      </c>
      <c r="N328">
        <v>1011</v>
      </c>
      <c r="O328" t="s">
        <v>366</v>
      </c>
      <c r="P328" t="s">
        <v>366</v>
      </c>
      <c r="Q328">
        <v>1</v>
      </c>
      <c r="X328">
        <v>0.15</v>
      </c>
      <c r="Y328">
        <v>0</v>
      </c>
      <c r="Z328">
        <v>12</v>
      </c>
      <c r="AA328">
        <v>0</v>
      </c>
      <c r="AB328">
        <v>0</v>
      </c>
      <c r="AC328">
        <v>0</v>
      </c>
      <c r="AD328">
        <v>1</v>
      </c>
      <c r="AE328">
        <v>0</v>
      </c>
      <c r="AF328" t="s">
        <v>63</v>
      </c>
      <c r="AG328">
        <v>0.09</v>
      </c>
      <c r="AH328">
        <v>2</v>
      </c>
      <c r="AI328">
        <v>28925911</v>
      </c>
      <c r="AJ328">
        <v>324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 x14ac:dyDescent="0.2">
      <c r="A329">
        <f>ROW(Source!A95)</f>
        <v>95</v>
      </c>
      <c r="B329">
        <v>28925929</v>
      </c>
      <c r="C329">
        <v>28925906</v>
      </c>
      <c r="D329">
        <v>28337996</v>
      </c>
      <c r="E329">
        <v>1</v>
      </c>
      <c r="F329">
        <v>1</v>
      </c>
      <c r="G329">
        <v>1</v>
      </c>
      <c r="H329">
        <v>2</v>
      </c>
      <c r="I329" t="s">
        <v>494</v>
      </c>
      <c r="J329" t="s">
        <v>495</v>
      </c>
      <c r="K329" t="s">
        <v>496</v>
      </c>
      <c r="L329">
        <v>1368</v>
      </c>
      <c r="N329">
        <v>1011</v>
      </c>
      <c r="O329" t="s">
        <v>366</v>
      </c>
      <c r="P329" t="s">
        <v>366</v>
      </c>
      <c r="Q329">
        <v>1</v>
      </c>
      <c r="X329">
        <v>0.14000000000000001</v>
      </c>
      <c r="Y329">
        <v>0</v>
      </c>
      <c r="Z329">
        <v>7.52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63</v>
      </c>
      <c r="AG329">
        <v>8.4000000000000005E-2</v>
      </c>
      <c r="AH329">
        <v>2</v>
      </c>
      <c r="AI329">
        <v>28925912</v>
      </c>
      <c r="AJ329">
        <v>325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 x14ac:dyDescent="0.2">
      <c r="A330">
        <f>ROW(Source!A95)</f>
        <v>95</v>
      </c>
      <c r="B330">
        <v>28925930</v>
      </c>
      <c r="C330">
        <v>28925906</v>
      </c>
      <c r="D330">
        <v>28338136</v>
      </c>
      <c r="E330">
        <v>1</v>
      </c>
      <c r="F330">
        <v>1</v>
      </c>
      <c r="G330">
        <v>1</v>
      </c>
      <c r="H330">
        <v>2</v>
      </c>
      <c r="I330" t="s">
        <v>401</v>
      </c>
      <c r="J330" t="s">
        <v>402</v>
      </c>
      <c r="K330" t="s">
        <v>403</v>
      </c>
      <c r="L330">
        <v>1368</v>
      </c>
      <c r="N330">
        <v>1011</v>
      </c>
      <c r="O330" t="s">
        <v>366</v>
      </c>
      <c r="P330" t="s">
        <v>366</v>
      </c>
      <c r="Q330">
        <v>1</v>
      </c>
      <c r="X330">
        <v>2.4900000000000002</v>
      </c>
      <c r="Y330">
        <v>0</v>
      </c>
      <c r="Z330">
        <v>8.68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63</v>
      </c>
      <c r="AG330">
        <v>1.494</v>
      </c>
      <c r="AH330">
        <v>2</v>
      </c>
      <c r="AI330">
        <v>28925913</v>
      </c>
      <c r="AJ330">
        <v>326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 x14ac:dyDescent="0.2">
      <c r="A331">
        <f>ROW(Source!A95)</f>
        <v>95</v>
      </c>
      <c r="B331">
        <v>28925931</v>
      </c>
      <c r="C331">
        <v>28925906</v>
      </c>
      <c r="D331">
        <v>28338781</v>
      </c>
      <c r="E331">
        <v>1</v>
      </c>
      <c r="F331">
        <v>1</v>
      </c>
      <c r="G331">
        <v>1</v>
      </c>
      <c r="H331">
        <v>2</v>
      </c>
      <c r="I331" t="s">
        <v>497</v>
      </c>
      <c r="J331" t="s">
        <v>498</v>
      </c>
      <c r="K331" t="s">
        <v>499</v>
      </c>
      <c r="L331">
        <v>1368</v>
      </c>
      <c r="N331">
        <v>1011</v>
      </c>
      <c r="O331" t="s">
        <v>366</v>
      </c>
      <c r="P331" t="s">
        <v>366</v>
      </c>
      <c r="Q331">
        <v>1</v>
      </c>
      <c r="X331">
        <v>7.0000000000000007E-2</v>
      </c>
      <c r="Y331">
        <v>0</v>
      </c>
      <c r="Z331">
        <v>18.489999999999998</v>
      </c>
      <c r="AA331">
        <v>10.130000000000001</v>
      </c>
      <c r="AB331">
        <v>0</v>
      </c>
      <c r="AC331">
        <v>0</v>
      </c>
      <c r="AD331">
        <v>1</v>
      </c>
      <c r="AE331">
        <v>0</v>
      </c>
      <c r="AF331" t="s">
        <v>63</v>
      </c>
      <c r="AG331">
        <v>4.2000000000000003E-2</v>
      </c>
      <c r="AH331">
        <v>2</v>
      </c>
      <c r="AI331">
        <v>28925914</v>
      </c>
      <c r="AJ331">
        <v>327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 x14ac:dyDescent="0.2">
      <c r="A332">
        <f>ROW(Source!A95)</f>
        <v>95</v>
      </c>
      <c r="B332">
        <v>28925932</v>
      </c>
      <c r="C332">
        <v>28925906</v>
      </c>
      <c r="D332">
        <v>28251457</v>
      </c>
      <c r="E332">
        <v>1</v>
      </c>
      <c r="F332">
        <v>1</v>
      </c>
      <c r="G332">
        <v>1</v>
      </c>
      <c r="H332">
        <v>3</v>
      </c>
      <c r="I332" t="s">
        <v>500</v>
      </c>
      <c r="J332" t="s">
        <v>501</v>
      </c>
      <c r="K332" t="s">
        <v>502</v>
      </c>
      <c r="L332">
        <v>1339</v>
      </c>
      <c r="N332">
        <v>1007</v>
      </c>
      <c r="O332" t="s">
        <v>742</v>
      </c>
      <c r="P332" t="s">
        <v>742</v>
      </c>
      <c r="Q332">
        <v>1</v>
      </c>
      <c r="X332">
        <v>0.08</v>
      </c>
      <c r="Y332">
        <v>23.41</v>
      </c>
      <c r="Z332">
        <v>0</v>
      </c>
      <c r="AA332">
        <v>0</v>
      </c>
      <c r="AB332">
        <v>0</v>
      </c>
      <c r="AC332">
        <v>0</v>
      </c>
      <c r="AD332">
        <v>1</v>
      </c>
      <c r="AE332">
        <v>0</v>
      </c>
      <c r="AF332" t="s">
        <v>758</v>
      </c>
      <c r="AG332">
        <v>0</v>
      </c>
      <c r="AH332">
        <v>2</v>
      </c>
      <c r="AI332">
        <v>28925915</v>
      </c>
      <c r="AJ332">
        <v>328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 x14ac:dyDescent="0.2">
      <c r="A333">
        <f>ROW(Source!A95)</f>
        <v>95</v>
      </c>
      <c r="B333">
        <v>28925933</v>
      </c>
      <c r="C333">
        <v>28925906</v>
      </c>
      <c r="D333">
        <v>28251479</v>
      </c>
      <c r="E333">
        <v>1</v>
      </c>
      <c r="F333">
        <v>1</v>
      </c>
      <c r="G333">
        <v>1</v>
      </c>
      <c r="H333">
        <v>3</v>
      </c>
      <c r="I333" t="s">
        <v>503</v>
      </c>
      <c r="J333" t="s">
        <v>504</v>
      </c>
      <c r="K333" t="s">
        <v>505</v>
      </c>
      <c r="L333">
        <v>1339</v>
      </c>
      <c r="N333">
        <v>1007</v>
      </c>
      <c r="O333" t="s">
        <v>742</v>
      </c>
      <c r="P333" t="s">
        <v>742</v>
      </c>
      <c r="Q333">
        <v>1</v>
      </c>
      <c r="X333">
        <v>1.64</v>
      </c>
      <c r="Y333">
        <v>8.7899999999999991</v>
      </c>
      <c r="Z333">
        <v>0</v>
      </c>
      <c r="AA333">
        <v>0</v>
      </c>
      <c r="AB333">
        <v>0</v>
      </c>
      <c r="AC333">
        <v>0</v>
      </c>
      <c r="AD333">
        <v>1</v>
      </c>
      <c r="AE333">
        <v>0</v>
      </c>
      <c r="AF333" t="s">
        <v>758</v>
      </c>
      <c r="AG333">
        <v>0</v>
      </c>
      <c r="AH333">
        <v>2</v>
      </c>
      <c r="AI333">
        <v>28925916</v>
      </c>
      <c r="AJ333">
        <v>329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 x14ac:dyDescent="0.2">
      <c r="A334">
        <f>ROW(Source!A95)</f>
        <v>95</v>
      </c>
      <c r="B334">
        <v>28925934</v>
      </c>
      <c r="C334">
        <v>28925906</v>
      </c>
      <c r="D334">
        <v>28251486</v>
      </c>
      <c r="E334">
        <v>1</v>
      </c>
      <c r="F334">
        <v>1</v>
      </c>
      <c r="G334">
        <v>1</v>
      </c>
      <c r="H334">
        <v>3</v>
      </c>
      <c r="I334" t="s">
        <v>506</v>
      </c>
      <c r="J334" t="s">
        <v>507</v>
      </c>
      <c r="K334" t="s">
        <v>508</v>
      </c>
      <c r="L334">
        <v>1346</v>
      </c>
      <c r="N334">
        <v>1009</v>
      </c>
      <c r="O334" t="s">
        <v>509</v>
      </c>
      <c r="P334" t="s">
        <v>509</v>
      </c>
      <c r="Q334">
        <v>1</v>
      </c>
      <c r="X334">
        <v>0.47</v>
      </c>
      <c r="Y334">
        <v>4.47</v>
      </c>
      <c r="Z334">
        <v>0</v>
      </c>
      <c r="AA334">
        <v>0</v>
      </c>
      <c r="AB334">
        <v>0</v>
      </c>
      <c r="AC334">
        <v>0</v>
      </c>
      <c r="AD334">
        <v>1</v>
      </c>
      <c r="AE334">
        <v>0</v>
      </c>
      <c r="AF334" t="s">
        <v>758</v>
      </c>
      <c r="AG334">
        <v>0</v>
      </c>
      <c r="AH334">
        <v>2</v>
      </c>
      <c r="AI334">
        <v>28925917</v>
      </c>
      <c r="AJ334">
        <v>330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 x14ac:dyDescent="0.2">
      <c r="A335">
        <f>ROW(Source!A95)</f>
        <v>95</v>
      </c>
      <c r="B335">
        <v>28925935</v>
      </c>
      <c r="C335">
        <v>28925906</v>
      </c>
      <c r="D335">
        <v>28254721</v>
      </c>
      <c r="E335">
        <v>1</v>
      </c>
      <c r="F335">
        <v>1</v>
      </c>
      <c r="G335">
        <v>1</v>
      </c>
      <c r="H335">
        <v>3</v>
      </c>
      <c r="I335" t="s">
        <v>510</v>
      </c>
      <c r="J335" t="s">
        <v>511</v>
      </c>
      <c r="K335" t="s">
        <v>512</v>
      </c>
      <c r="L335">
        <v>1348</v>
      </c>
      <c r="N335">
        <v>1009</v>
      </c>
      <c r="O335" t="s">
        <v>61</v>
      </c>
      <c r="P335" t="s">
        <v>61</v>
      </c>
      <c r="Q335">
        <v>1000</v>
      </c>
      <c r="X335">
        <v>1.24E-3</v>
      </c>
      <c r="Y335">
        <v>12824.48</v>
      </c>
      <c r="Z335">
        <v>0</v>
      </c>
      <c r="AA335">
        <v>0</v>
      </c>
      <c r="AB335">
        <v>0</v>
      </c>
      <c r="AC335">
        <v>0</v>
      </c>
      <c r="AD335">
        <v>1</v>
      </c>
      <c r="AE335">
        <v>0</v>
      </c>
      <c r="AF335" t="s">
        <v>758</v>
      </c>
      <c r="AG335">
        <v>0</v>
      </c>
      <c r="AH335">
        <v>2</v>
      </c>
      <c r="AI335">
        <v>28925918</v>
      </c>
      <c r="AJ335">
        <v>331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 x14ac:dyDescent="0.2">
      <c r="A336">
        <f>ROW(Source!A95)</f>
        <v>95</v>
      </c>
      <c r="B336">
        <v>28925936</v>
      </c>
      <c r="C336">
        <v>28925906</v>
      </c>
      <c r="D336">
        <v>28276411</v>
      </c>
      <c r="E336">
        <v>1</v>
      </c>
      <c r="F336">
        <v>1</v>
      </c>
      <c r="G336">
        <v>1</v>
      </c>
      <c r="H336">
        <v>3</v>
      </c>
      <c r="I336" t="s">
        <v>513</v>
      </c>
      <c r="J336" t="s">
        <v>514</v>
      </c>
      <c r="K336" t="s">
        <v>515</v>
      </c>
      <c r="L336">
        <v>1348</v>
      </c>
      <c r="N336">
        <v>1009</v>
      </c>
      <c r="O336" t="s">
        <v>61</v>
      </c>
      <c r="P336" t="s">
        <v>61</v>
      </c>
      <c r="Q336">
        <v>1000</v>
      </c>
      <c r="X336">
        <v>0.01</v>
      </c>
      <c r="Y336">
        <v>10175.83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0</v>
      </c>
      <c r="AF336" t="s">
        <v>758</v>
      </c>
      <c r="AG336">
        <v>0</v>
      </c>
      <c r="AH336">
        <v>2</v>
      </c>
      <c r="AI336">
        <v>28925919</v>
      </c>
      <c r="AJ336">
        <v>332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 x14ac:dyDescent="0.2">
      <c r="A337">
        <f>ROW(Source!A95)</f>
        <v>95</v>
      </c>
      <c r="B337">
        <v>28925937</v>
      </c>
      <c r="C337">
        <v>28925906</v>
      </c>
      <c r="D337">
        <v>28279355</v>
      </c>
      <c r="E337">
        <v>1</v>
      </c>
      <c r="F337">
        <v>1</v>
      </c>
      <c r="G337">
        <v>1</v>
      </c>
      <c r="H337">
        <v>3</v>
      </c>
      <c r="I337" t="s">
        <v>516</v>
      </c>
      <c r="J337" t="s">
        <v>517</v>
      </c>
      <c r="K337" t="s">
        <v>526</v>
      </c>
      <c r="L337">
        <v>1348</v>
      </c>
      <c r="N337">
        <v>1009</v>
      </c>
      <c r="O337" t="s">
        <v>61</v>
      </c>
      <c r="P337" t="s">
        <v>61</v>
      </c>
      <c r="Q337">
        <v>1000</v>
      </c>
      <c r="X337">
        <v>0.01</v>
      </c>
      <c r="Y337">
        <v>7439.08</v>
      </c>
      <c r="Z337">
        <v>0</v>
      </c>
      <c r="AA337">
        <v>0</v>
      </c>
      <c r="AB337">
        <v>0</v>
      </c>
      <c r="AC337">
        <v>0</v>
      </c>
      <c r="AD337">
        <v>1</v>
      </c>
      <c r="AE337">
        <v>0</v>
      </c>
      <c r="AF337" t="s">
        <v>758</v>
      </c>
      <c r="AG337">
        <v>0</v>
      </c>
      <c r="AH337">
        <v>2</v>
      </c>
      <c r="AI337">
        <v>28925920</v>
      </c>
      <c r="AJ337">
        <v>333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 x14ac:dyDescent="0.2">
      <c r="A338">
        <f>ROW(Source!A95)</f>
        <v>95</v>
      </c>
      <c r="B338">
        <v>28925938</v>
      </c>
      <c r="C338">
        <v>28925906</v>
      </c>
      <c r="D338">
        <v>28279427</v>
      </c>
      <c r="E338">
        <v>1</v>
      </c>
      <c r="F338">
        <v>1</v>
      </c>
      <c r="G338">
        <v>1</v>
      </c>
      <c r="H338">
        <v>3</v>
      </c>
      <c r="I338" t="s">
        <v>527</v>
      </c>
      <c r="J338" t="s">
        <v>528</v>
      </c>
      <c r="K338" t="s">
        <v>529</v>
      </c>
      <c r="L338">
        <v>1348</v>
      </c>
      <c r="N338">
        <v>1009</v>
      </c>
      <c r="O338" t="s">
        <v>61</v>
      </c>
      <c r="P338" t="s">
        <v>61</v>
      </c>
      <c r="Q338">
        <v>1000</v>
      </c>
      <c r="X338">
        <v>0.01</v>
      </c>
      <c r="Y338">
        <v>5343.1</v>
      </c>
      <c r="Z338">
        <v>0</v>
      </c>
      <c r="AA338">
        <v>0</v>
      </c>
      <c r="AB338">
        <v>0</v>
      </c>
      <c r="AC338">
        <v>0</v>
      </c>
      <c r="AD338">
        <v>1</v>
      </c>
      <c r="AE338">
        <v>0</v>
      </c>
      <c r="AF338" t="s">
        <v>758</v>
      </c>
      <c r="AG338">
        <v>0</v>
      </c>
      <c r="AH338">
        <v>2</v>
      </c>
      <c r="AI338">
        <v>28925921</v>
      </c>
      <c r="AJ338">
        <v>334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 x14ac:dyDescent="0.2">
      <c r="A339">
        <f>ROW(Source!A95)</f>
        <v>95</v>
      </c>
      <c r="B339">
        <v>28925939</v>
      </c>
      <c r="C339">
        <v>28925906</v>
      </c>
      <c r="D339">
        <v>28324742</v>
      </c>
      <c r="E339">
        <v>1</v>
      </c>
      <c r="F339">
        <v>1</v>
      </c>
      <c r="G339">
        <v>1</v>
      </c>
      <c r="H339">
        <v>3</v>
      </c>
      <c r="I339" t="s">
        <v>530</v>
      </c>
      <c r="J339" t="s">
        <v>531</v>
      </c>
      <c r="K339" t="s">
        <v>532</v>
      </c>
      <c r="L339">
        <v>1354</v>
      </c>
      <c r="N339">
        <v>1010</v>
      </c>
      <c r="O339" t="s">
        <v>106</v>
      </c>
      <c r="P339" t="s">
        <v>106</v>
      </c>
      <c r="Q339">
        <v>1</v>
      </c>
      <c r="X339">
        <v>9</v>
      </c>
      <c r="Y339">
        <v>50.93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758</v>
      </c>
      <c r="AG339">
        <v>0</v>
      </c>
      <c r="AH339">
        <v>2</v>
      </c>
      <c r="AI339">
        <v>28925922</v>
      </c>
      <c r="AJ339">
        <v>335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 x14ac:dyDescent="0.2">
      <c r="A340">
        <f>ROW(Source!A95)</f>
        <v>95</v>
      </c>
      <c r="B340">
        <v>28925940</v>
      </c>
      <c r="C340">
        <v>28925906</v>
      </c>
      <c r="D340">
        <v>28247531</v>
      </c>
      <c r="E340">
        <v>21</v>
      </c>
      <c r="F340">
        <v>1</v>
      </c>
      <c r="G340">
        <v>1</v>
      </c>
      <c r="H340">
        <v>3</v>
      </c>
      <c r="I340" t="s">
        <v>533</v>
      </c>
      <c r="J340" t="s">
        <v>719</v>
      </c>
      <c r="K340" t="s">
        <v>534</v>
      </c>
      <c r="L340">
        <v>1374</v>
      </c>
      <c r="N340">
        <v>1013</v>
      </c>
      <c r="O340" t="s">
        <v>535</v>
      </c>
      <c r="P340" t="s">
        <v>535</v>
      </c>
      <c r="Q340">
        <v>1</v>
      </c>
      <c r="X340">
        <v>3.18</v>
      </c>
      <c r="Y340">
        <v>1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758</v>
      </c>
      <c r="AG340">
        <v>0</v>
      </c>
      <c r="AH340">
        <v>2</v>
      </c>
      <c r="AI340">
        <v>28925923</v>
      </c>
      <c r="AJ340">
        <v>336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 x14ac:dyDescent="0.2">
      <c r="A341">
        <f>ROW(Source!A96)</f>
        <v>96</v>
      </c>
      <c r="B341">
        <v>28925959</v>
      </c>
      <c r="C341">
        <v>28925941</v>
      </c>
      <c r="D341">
        <v>28425676</v>
      </c>
      <c r="E341">
        <v>1</v>
      </c>
      <c r="F341">
        <v>1</v>
      </c>
      <c r="G341">
        <v>1</v>
      </c>
      <c r="H341">
        <v>1</v>
      </c>
      <c r="I341" t="s">
        <v>536</v>
      </c>
      <c r="J341" t="s">
        <v>719</v>
      </c>
      <c r="K341" t="s">
        <v>537</v>
      </c>
      <c r="L341">
        <v>1191</v>
      </c>
      <c r="N341">
        <v>1013</v>
      </c>
      <c r="O341" t="s">
        <v>360</v>
      </c>
      <c r="P341" t="s">
        <v>360</v>
      </c>
      <c r="Q341">
        <v>1</v>
      </c>
      <c r="X341">
        <v>18.5</v>
      </c>
      <c r="Y341">
        <v>0</v>
      </c>
      <c r="Z341">
        <v>0</v>
      </c>
      <c r="AA341">
        <v>0</v>
      </c>
      <c r="AB341">
        <v>8.59</v>
      </c>
      <c r="AC341">
        <v>0</v>
      </c>
      <c r="AD341">
        <v>1</v>
      </c>
      <c r="AE341">
        <v>1</v>
      </c>
      <c r="AF341" t="s">
        <v>63</v>
      </c>
      <c r="AG341">
        <v>11.1</v>
      </c>
      <c r="AH341">
        <v>2</v>
      </c>
      <c r="AI341">
        <v>28925942</v>
      </c>
      <c r="AJ341">
        <v>337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 x14ac:dyDescent="0.2">
      <c r="A342">
        <f>ROW(Source!A96)</f>
        <v>96</v>
      </c>
      <c r="B342">
        <v>28925960</v>
      </c>
      <c r="C342">
        <v>28925941</v>
      </c>
      <c r="D342">
        <v>28419515</v>
      </c>
      <c r="E342">
        <v>1</v>
      </c>
      <c r="F342">
        <v>1</v>
      </c>
      <c r="G342">
        <v>1</v>
      </c>
      <c r="H342">
        <v>1</v>
      </c>
      <c r="I342" t="s">
        <v>361</v>
      </c>
      <c r="J342" t="s">
        <v>719</v>
      </c>
      <c r="K342" t="s">
        <v>362</v>
      </c>
      <c r="L342">
        <v>1191</v>
      </c>
      <c r="N342">
        <v>1013</v>
      </c>
      <c r="O342" t="s">
        <v>360</v>
      </c>
      <c r="P342" t="s">
        <v>360</v>
      </c>
      <c r="Q342">
        <v>1</v>
      </c>
      <c r="X342">
        <v>2.95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2</v>
      </c>
      <c r="AF342" t="s">
        <v>63</v>
      </c>
      <c r="AG342">
        <v>1.77</v>
      </c>
      <c r="AH342">
        <v>2</v>
      </c>
      <c r="AI342">
        <v>28925943</v>
      </c>
      <c r="AJ342">
        <v>338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 x14ac:dyDescent="0.2">
      <c r="A343">
        <f>ROW(Source!A96)</f>
        <v>96</v>
      </c>
      <c r="B343">
        <v>28925961</v>
      </c>
      <c r="C343">
        <v>28925941</v>
      </c>
      <c r="D343">
        <v>28336687</v>
      </c>
      <c r="E343">
        <v>1</v>
      </c>
      <c r="F343">
        <v>1</v>
      </c>
      <c r="G343">
        <v>1</v>
      </c>
      <c r="H343">
        <v>2</v>
      </c>
      <c r="I343" t="s">
        <v>479</v>
      </c>
      <c r="J343" t="s">
        <v>480</v>
      </c>
      <c r="K343" t="s">
        <v>481</v>
      </c>
      <c r="L343">
        <v>1368</v>
      </c>
      <c r="N343">
        <v>1011</v>
      </c>
      <c r="O343" t="s">
        <v>366</v>
      </c>
      <c r="P343" t="s">
        <v>366</v>
      </c>
      <c r="Q343">
        <v>1</v>
      </c>
      <c r="X343">
        <v>2.73</v>
      </c>
      <c r="Y343">
        <v>0</v>
      </c>
      <c r="Z343">
        <v>113.19</v>
      </c>
      <c r="AA343">
        <v>11.84</v>
      </c>
      <c r="AB343">
        <v>0</v>
      </c>
      <c r="AC343">
        <v>0</v>
      </c>
      <c r="AD343">
        <v>1</v>
      </c>
      <c r="AE343">
        <v>0</v>
      </c>
      <c r="AF343" t="s">
        <v>63</v>
      </c>
      <c r="AG343">
        <v>1.6379999999999999</v>
      </c>
      <c r="AH343">
        <v>2</v>
      </c>
      <c r="AI343">
        <v>28925944</v>
      </c>
      <c r="AJ343">
        <v>339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 x14ac:dyDescent="0.2">
      <c r="A344">
        <f>ROW(Source!A96)</f>
        <v>96</v>
      </c>
      <c r="B344">
        <v>28925962</v>
      </c>
      <c r="C344">
        <v>28925941</v>
      </c>
      <c r="D344">
        <v>28337857</v>
      </c>
      <c r="E344">
        <v>1</v>
      </c>
      <c r="F344">
        <v>1</v>
      </c>
      <c r="G344">
        <v>1</v>
      </c>
      <c r="H344">
        <v>2</v>
      </c>
      <c r="I344" t="s">
        <v>488</v>
      </c>
      <c r="J344" t="s">
        <v>489</v>
      </c>
      <c r="K344" t="s">
        <v>490</v>
      </c>
      <c r="L344">
        <v>1368</v>
      </c>
      <c r="N344">
        <v>1011</v>
      </c>
      <c r="O344" t="s">
        <v>366</v>
      </c>
      <c r="P344" t="s">
        <v>366</v>
      </c>
      <c r="Q344">
        <v>1</v>
      </c>
      <c r="X344">
        <v>0.15</v>
      </c>
      <c r="Y344">
        <v>0</v>
      </c>
      <c r="Z344">
        <v>127.86</v>
      </c>
      <c r="AA344">
        <v>11.84</v>
      </c>
      <c r="AB344">
        <v>0</v>
      </c>
      <c r="AC344">
        <v>0</v>
      </c>
      <c r="AD344">
        <v>1</v>
      </c>
      <c r="AE344">
        <v>0</v>
      </c>
      <c r="AF344" t="s">
        <v>63</v>
      </c>
      <c r="AG344">
        <v>0.09</v>
      </c>
      <c r="AH344">
        <v>2</v>
      </c>
      <c r="AI344">
        <v>28925945</v>
      </c>
      <c r="AJ344">
        <v>340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 x14ac:dyDescent="0.2">
      <c r="A345">
        <f>ROW(Source!A96)</f>
        <v>96</v>
      </c>
      <c r="B345">
        <v>28925963</v>
      </c>
      <c r="C345">
        <v>28925941</v>
      </c>
      <c r="D345">
        <v>28337866</v>
      </c>
      <c r="E345">
        <v>1</v>
      </c>
      <c r="F345">
        <v>1</v>
      </c>
      <c r="G345">
        <v>1</v>
      </c>
      <c r="H345">
        <v>2</v>
      </c>
      <c r="I345" t="s">
        <v>491</v>
      </c>
      <c r="J345" t="s">
        <v>492</v>
      </c>
      <c r="K345" t="s">
        <v>493</v>
      </c>
      <c r="L345">
        <v>1368</v>
      </c>
      <c r="N345">
        <v>1011</v>
      </c>
      <c r="O345" t="s">
        <v>366</v>
      </c>
      <c r="P345" t="s">
        <v>366</v>
      </c>
      <c r="Q345">
        <v>1</v>
      </c>
      <c r="X345">
        <v>0.15</v>
      </c>
      <c r="Y345">
        <v>0</v>
      </c>
      <c r="Z345">
        <v>12</v>
      </c>
      <c r="AA345">
        <v>0</v>
      </c>
      <c r="AB345">
        <v>0</v>
      </c>
      <c r="AC345">
        <v>0</v>
      </c>
      <c r="AD345">
        <v>1</v>
      </c>
      <c r="AE345">
        <v>0</v>
      </c>
      <c r="AF345" t="s">
        <v>63</v>
      </c>
      <c r="AG345">
        <v>0.09</v>
      </c>
      <c r="AH345">
        <v>2</v>
      </c>
      <c r="AI345">
        <v>28925946</v>
      </c>
      <c r="AJ345">
        <v>341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 x14ac:dyDescent="0.2">
      <c r="A346">
        <f>ROW(Source!A96)</f>
        <v>96</v>
      </c>
      <c r="B346">
        <v>28925964</v>
      </c>
      <c r="C346">
        <v>28925941</v>
      </c>
      <c r="D346">
        <v>28337996</v>
      </c>
      <c r="E346">
        <v>1</v>
      </c>
      <c r="F346">
        <v>1</v>
      </c>
      <c r="G346">
        <v>1</v>
      </c>
      <c r="H346">
        <v>2</v>
      </c>
      <c r="I346" t="s">
        <v>494</v>
      </c>
      <c r="J346" t="s">
        <v>495</v>
      </c>
      <c r="K346" t="s">
        <v>496</v>
      </c>
      <c r="L346">
        <v>1368</v>
      </c>
      <c r="N346">
        <v>1011</v>
      </c>
      <c r="O346" t="s">
        <v>366</v>
      </c>
      <c r="P346" t="s">
        <v>366</v>
      </c>
      <c r="Q346">
        <v>1</v>
      </c>
      <c r="X346">
        <v>0.14000000000000001</v>
      </c>
      <c r="Y346">
        <v>0</v>
      </c>
      <c r="Z346">
        <v>7.52</v>
      </c>
      <c r="AA346">
        <v>0</v>
      </c>
      <c r="AB346">
        <v>0</v>
      </c>
      <c r="AC346">
        <v>0</v>
      </c>
      <c r="AD346">
        <v>1</v>
      </c>
      <c r="AE346">
        <v>0</v>
      </c>
      <c r="AF346" t="s">
        <v>63</v>
      </c>
      <c r="AG346">
        <v>8.4000000000000005E-2</v>
      </c>
      <c r="AH346">
        <v>2</v>
      </c>
      <c r="AI346">
        <v>28925947</v>
      </c>
      <c r="AJ346">
        <v>342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 x14ac:dyDescent="0.2">
      <c r="A347">
        <f>ROW(Source!A96)</f>
        <v>96</v>
      </c>
      <c r="B347">
        <v>28925965</v>
      </c>
      <c r="C347">
        <v>28925941</v>
      </c>
      <c r="D347">
        <v>28338136</v>
      </c>
      <c r="E347">
        <v>1</v>
      </c>
      <c r="F347">
        <v>1</v>
      </c>
      <c r="G347">
        <v>1</v>
      </c>
      <c r="H347">
        <v>2</v>
      </c>
      <c r="I347" t="s">
        <v>401</v>
      </c>
      <c r="J347" t="s">
        <v>402</v>
      </c>
      <c r="K347" t="s">
        <v>403</v>
      </c>
      <c r="L347">
        <v>1368</v>
      </c>
      <c r="N347">
        <v>1011</v>
      </c>
      <c r="O347" t="s">
        <v>366</v>
      </c>
      <c r="P347" t="s">
        <v>366</v>
      </c>
      <c r="Q347">
        <v>1</v>
      </c>
      <c r="X347">
        <v>2.4900000000000002</v>
      </c>
      <c r="Y347">
        <v>0</v>
      </c>
      <c r="Z347">
        <v>8.68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63</v>
      </c>
      <c r="AG347">
        <v>1.494</v>
      </c>
      <c r="AH347">
        <v>2</v>
      </c>
      <c r="AI347">
        <v>28925948</v>
      </c>
      <c r="AJ347">
        <v>343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 x14ac:dyDescent="0.2">
      <c r="A348">
        <f>ROW(Source!A96)</f>
        <v>96</v>
      </c>
      <c r="B348">
        <v>28925966</v>
      </c>
      <c r="C348">
        <v>28925941</v>
      </c>
      <c r="D348">
        <v>28338781</v>
      </c>
      <c r="E348">
        <v>1</v>
      </c>
      <c r="F348">
        <v>1</v>
      </c>
      <c r="G348">
        <v>1</v>
      </c>
      <c r="H348">
        <v>2</v>
      </c>
      <c r="I348" t="s">
        <v>497</v>
      </c>
      <c r="J348" t="s">
        <v>498</v>
      </c>
      <c r="K348" t="s">
        <v>499</v>
      </c>
      <c r="L348">
        <v>1368</v>
      </c>
      <c r="N348">
        <v>1011</v>
      </c>
      <c r="O348" t="s">
        <v>366</v>
      </c>
      <c r="P348" t="s">
        <v>366</v>
      </c>
      <c r="Q348">
        <v>1</v>
      </c>
      <c r="X348">
        <v>7.0000000000000007E-2</v>
      </c>
      <c r="Y348">
        <v>0</v>
      </c>
      <c r="Z348">
        <v>18.489999999999998</v>
      </c>
      <c r="AA348">
        <v>10.130000000000001</v>
      </c>
      <c r="AB348">
        <v>0</v>
      </c>
      <c r="AC348">
        <v>0</v>
      </c>
      <c r="AD348">
        <v>1</v>
      </c>
      <c r="AE348">
        <v>0</v>
      </c>
      <c r="AF348" t="s">
        <v>63</v>
      </c>
      <c r="AG348">
        <v>4.2000000000000003E-2</v>
      </c>
      <c r="AH348">
        <v>2</v>
      </c>
      <c r="AI348">
        <v>28925949</v>
      </c>
      <c r="AJ348">
        <v>344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 x14ac:dyDescent="0.2">
      <c r="A349">
        <f>ROW(Source!A96)</f>
        <v>96</v>
      </c>
      <c r="B349">
        <v>28925967</v>
      </c>
      <c r="C349">
        <v>28925941</v>
      </c>
      <c r="D349">
        <v>28251457</v>
      </c>
      <c r="E349">
        <v>1</v>
      </c>
      <c r="F349">
        <v>1</v>
      </c>
      <c r="G349">
        <v>1</v>
      </c>
      <c r="H349">
        <v>3</v>
      </c>
      <c r="I349" t="s">
        <v>500</v>
      </c>
      <c r="J349" t="s">
        <v>501</v>
      </c>
      <c r="K349" t="s">
        <v>502</v>
      </c>
      <c r="L349">
        <v>1339</v>
      </c>
      <c r="N349">
        <v>1007</v>
      </c>
      <c r="O349" t="s">
        <v>742</v>
      </c>
      <c r="P349" t="s">
        <v>742</v>
      </c>
      <c r="Q349">
        <v>1</v>
      </c>
      <c r="X349">
        <v>0.08</v>
      </c>
      <c r="Y349">
        <v>23.41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758</v>
      </c>
      <c r="AG349">
        <v>0</v>
      </c>
      <c r="AH349">
        <v>2</v>
      </c>
      <c r="AI349">
        <v>28925950</v>
      </c>
      <c r="AJ349">
        <v>345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 x14ac:dyDescent="0.2">
      <c r="A350">
        <f>ROW(Source!A96)</f>
        <v>96</v>
      </c>
      <c r="B350">
        <v>28925968</v>
      </c>
      <c r="C350">
        <v>28925941</v>
      </c>
      <c r="D350">
        <v>28251479</v>
      </c>
      <c r="E350">
        <v>1</v>
      </c>
      <c r="F350">
        <v>1</v>
      </c>
      <c r="G350">
        <v>1</v>
      </c>
      <c r="H350">
        <v>3</v>
      </c>
      <c r="I350" t="s">
        <v>503</v>
      </c>
      <c r="J350" t="s">
        <v>504</v>
      </c>
      <c r="K350" t="s">
        <v>505</v>
      </c>
      <c r="L350">
        <v>1339</v>
      </c>
      <c r="N350">
        <v>1007</v>
      </c>
      <c r="O350" t="s">
        <v>742</v>
      </c>
      <c r="P350" t="s">
        <v>742</v>
      </c>
      <c r="Q350">
        <v>1</v>
      </c>
      <c r="X350">
        <v>1.64</v>
      </c>
      <c r="Y350">
        <v>8.7899999999999991</v>
      </c>
      <c r="Z350">
        <v>0</v>
      </c>
      <c r="AA350">
        <v>0</v>
      </c>
      <c r="AB350">
        <v>0</v>
      </c>
      <c r="AC350">
        <v>0</v>
      </c>
      <c r="AD350">
        <v>1</v>
      </c>
      <c r="AE350">
        <v>0</v>
      </c>
      <c r="AF350" t="s">
        <v>758</v>
      </c>
      <c r="AG350">
        <v>0</v>
      </c>
      <c r="AH350">
        <v>2</v>
      </c>
      <c r="AI350">
        <v>28925951</v>
      </c>
      <c r="AJ350">
        <v>346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 x14ac:dyDescent="0.2">
      <c r="A351">
        <f>ROW(Source!A96)</f>
        <v>96</v>
      </c>
      <c r="B351">
        <v>28925969</v>
      </c>
      <c r="C351">
        <v>28925941</v>
      </c>
      <c r="D351">
        <v>28251486</v>
      </c>
      <c r="E351">
        <v>1</v>
      </c>
      <c r="F351">
        <v>1</v>
      </c>
      <c r="G351">
        <v>1</v>
      </c>
      <c r="H351">
        <v>3</v>
      </c>
      <c r="I351" t="s">
        <v>506</v>
      </c>
      <c r="J351" t="s">
        <v>507</v>
      </c>
      <c r="K351" t="s">
        <v>508</v>
      </c>
      <c r="L351">
        <v>1346</v>
      </c>
      <c r="N351">
        <v>1009</v>
      </c>
      <c r="O351" t="s">
        <v>509</v>
      </c>
      <c r="P351" t="s">
        <v>509</v>
      </c>
      <c r="Q351">
        <v>1</v>
      </c>
      <c r="X351">
        <v>0.47</v>
      </c>
      <c r="Y351">
        <v>4.47</v>
      </c>
      <c r="Z351">
        <v>0</v>
      </c>
      <c r="AA351">
        <v>0</v>
      </c>
      <c r="AB351">
        <v>0</v>
      </c>
      <c r="AC351">
        <v>0</v>
      </c>
      <c r="AD351">
        <v>1</v>
      </c>
      <c r="AE351">
        <v>0</v>
      </c>
      <c r="AF351" t="s">
        <v>758</v>
      </c>
      <c r="AG351">
        <v>0</v>
      </c>
      <c r="AH351">
        <v>2</v>
      </c>
      <c r="AI351">
        <v>28925952</v>
      </c>
      <c r="AJ351">
        <v>347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 x14ac:dyDescent="0.2">
      <c r="A352">
        <f>ROW(Source!A96)</f>
        <v>96</v>
      </c>
      <c r="B352">
        <v>28925970</v>
      </c>
      <c r="C352">
        <v>28925941</v>
      </c>
      <c r="D352">
        <v>28254721</v>
      </c>
      <c r="E352">
        <v>1</v>
      </c>
      <c r="F352">
        <v>1</v>
      </c>
      <c r="G352">
        <v>1</v>
      </c>
      <c r="H352">
        <v>3</v>
      </c>
      <c r="I352" t="s">
        <v>510</v>
      </c>
      <c r="J352" t="s">
        <v>511</v>
      </c>
      <c r="K352" t="s">
        <v>512</v>
      </c>
      <c r="L352">
        <v>1348</v>
      </c>
      <c r="N352">
        <v>1009</v>
      </c>
      <c r="O352" t="s">
        <v>61</v>
      </c>
      <c r="P352" t="s">
        <v>61</v>
      </c>
      <c r="Q352">
        <v>1000</v>
      </c>
      <c r="X352">
        <v>1.24E-3</v>
      </c>
      <c r="Y352">
        <v>12824.48</v>
      </c>
      <c r="Z352">
        <v>0</v>
      </c>
      <c r="AA352">
        <v>0</v>
      </c>
      <c r="AB352">
        <v>0</v>
      </c>
      <c r="AC352">
        <v>0</v>
      </c>
      <c r="AD352">
        <v>1</v>
      </c>
      <c r="AE352">
        <v>0</v>
      </c>
      <c r="AF352" t="s">
        <v>758</v>
      </c>
      <c r="AG352">
        <v>0</v>
      </c>
      <c r="AH352">
        <v>2</v>
      </c>
      <c r="AI352">
        <v>28925953</v>
      </c>
      <c r="AJ352">
        <v>348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 x14ac:dyDescent="0.2">
      <c r="A353">
        <f>ROW(Source!A96)</f>
        <v>96</v>
      </c>
      <c r="B353">
        <v>28925971</v>
      </c>
      <c r="C353">
        <v>28925941</v>
      </c>
      <c r="D353">
        <v>28276411</v>
      </c>
      <c r="E353">
        <v>1</v>
      </c>
      <c r="F353">
        <v>1</v>
      </c>
      <c r="G353">
        <v>1</v>
      </c>
      <c r="H353">
        <v>3</v>
      </c>
      <c r="I353" t="s">
        <v>513</v>
      </c>
      <c r="J353" t="s">
        <v>514</v>
      </c>
      <c r="K353" t="s">
        <v>515</v>
      </c>
      <c r="L353">
        <v>1348</v>
      </c>
      <c r="N353">
        <v>1009</v>
      </c>
      <c r="O353" t="s">
        <v>61</v>
      </c>
      <c r="P353" t="s">
        <v>61</v>
      </c>
      <c r="Q353">
        <v>1000</v>
      </c>
      <c r="X353">
        <v>0.01</v>
      </c>
      <c r="Y353">
        <v>10175.83</v>
      </c>
      <c r="Z353">
        <v>0</v>
      </c>
      <c r="AA353">
        <v>0</v>
      </c>
      <c r="AB353">
        <v>0</v>
      </c>
      <c r="AC353">
        <v>0</v>
      </c>
      <c r="AD353">
        <v>1</v>
      </c>
      <c r="AE353">
        <v>0</v>
      </c>
      <c r="AF353" t="s">
        <v>758</v>
      </c>
      <c r="AG353">
        <v>0</v>
      </c>
      <c r="AH353">
        <v>2</v>
      </c>
      <c r="AI353">
        <v>28925954</v>
      </c>
      <c r="AJ353">
        <v>349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 x14ac:dyDescent="0.2">
      <c r="A354">
        <f>ROW(Source!A96)</f>
        <v>96</v>
      </c>
      <c r="B354">
        <v>28925972</v>
      </c>
      <c r="C354">
        <v>28925941</v>
      </c>
      <c r="D354">
        <v>28279355</v>
      </c>
      <c r="E354">
        <v>1</v>
      </c>
      <c r="F354">
        <v>1</v>
      </c>
      <c r="G354">
        <v>1</v>
      </c>
      <c r="H354">
        <v>3</v>
      </c>
      <c r="I354" t="s">
        <v>516</v>
      </c>
      <c r="J354" t="s">
        <v>517</v>
      </c>
      <c r="K354" t="s">
        <v>526</v>
      </c>
      <c r="L354">
        <v>1348</v>
      </c>
      <c r="N354">
        <v>1009</v>
      </c>
      <c r="O354" t="s">
        <v>61</v>
      </c>
      <c r="P354" t="s">
        <v>61</v>
      </c>
      <c r="Q354">
        <v>1000</v>
      </c>
      <c r="X354">
        <v>0.01</v>
      </c>
      <c r="Y354">
        <v>7439.08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0</v>
      </c>
      <c r="AF354" t="s">
        <v>758</v>
      </c>
      <c r="AG354">
        <v>0</v>
      </c>
      <c r="AH354">
        <v>2</v>
      </c>
      <c r="AI354">
        <v>28925955</v>
      </c>
      <c r="AJ354">
        <v>350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 x14ac:dyDescent="0.2">
      <c r="A355">
        <f>ROW(Source!A96)</f>
        <v>96</v>
      </c>
      <c r="B355">
        <v>28925973</v>
      </c>
      <c r="C355">
        <v>28925941</v>
      </c>
      <c r="D355">
        <v>28279427</v>
      </c>
      <c r="E355">
        <v>1</v>
      </c>
      <c r="F355">
        <v>1</v>
      </c>
      <c r="G355">
        <v>1</v>
      </c>
      <c r="H355">
        <v>3</v>
      </c>
      <c r="I355" t="s">
        <v>527</v>
      </c>
      <c r="J355" t="s">
        <v>528</v>
      </c>
      <c r="K355" t="s">
        <v>529</v>
      </c>
      <c r="L355">
        <v>1348</v>
      </c>
      <c r="N355">
        <v>1009</v>
      </c>
      <c r="O355" t="s">
        <v>61</v>
      </c>
      <c r="P355" t="s">
        <v>61</v>
      </c>
      <c r="Q355">
        <v>1000</v>
      </c>
      <c r="X355">
        <v>0.01</v>
      </c>
      <c r="Y355">
        <v>5343.1</v>
      </c>
      <c r="Z355">
        <v>0</v>
      </c>
      <c r="AA355">
        <v>0</v>
      </c>
      <c r="AB355">
        <v>0</v>
      </c>
      <c r="AC355">
        <v>0</v>
      </c>
      <c r="AD355">
        <v>1</v>
      </c>
      <c r="AE355">
        <v>0</v>
      </c>
      <c r="AF355" t="s">
        <v>758</v>
      </c>
      <c r="AG355">
        <v>0</v>
      </c>
      <c r="AH355">
        <v>2</v>
      </c>
      <c r="AI355">
        <v>28925956</v>
      </c>
      <c r="AJ355">
        <v>351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 x14ac:dyDescent="0.2">
      <c r="A356">
        <f>ROW(Source!A96)</f>
        <v>96</v>
      </c>
      <c r="B356">
        <v>28925974</v>
      </c>
      <c r="C356">
        <v>28925941</v>
      </c>
      <c r="D356">
        <v>28324742</v>
      </c>
      <c r="E356">
        <v>1</v>
      </c>
      <c r="F356">
        <v>1</v>
      </c>
      <c r="G356">
        <v>1</v>
      </c>
      <c r="H356">
        <v>3</v>
      </c>
      <c r="I356" t="s">
        <v>530</v>
      </c>
      <c r="J356" t="s">
        <v>531</v>
      </c>
      <c r="K356" t="s">
        <v>532</v>
      </c>
      <c r="L356">
        <v>1354</v>
      </c>
      <c r="N356">
        <v>1010</v>
      </c>
      <c r="O356" t="s">
        <v>106</v>
      </c>
      <c r="P356" t="s">
        <v>106</v>
      </c>
      <c r="Q356">
        <v>1</v>
      </c>
      <c r="X356">
        <v>9</v>
      </c>
      <c r="Y356">
        <v>50.93</v>
      </c>
      <c r="Z356">
        <v>0</v>
      </c>
      <c r="AA356">
        <v>0</v>
      </c>
      <c r="AB356">
        <v>0</v>
      </c>
      <c r="AC356">
        <v>0</v>
      </c>
      <c r="AD356">
        <v>1</v>
      </c>
      <c r="AE356">
        <v>0</v>
      </c>
      <c r="AF356" t="s">
        <v>758</v>
      </c>
      <c r="AG356">
        <v>0</v>
      </c>
      <c r="AH356">
        <v>2</v>
      </c>
      <c r="AI356">
        <v>28925957</v>
      </c>
      <c r="AJ356">
        <v>352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 x14ac:dyDescent="0.2">
      <c r="A357">
        <f>ROW(Source!A96)</f>
        <v>96</v>
      </c>
      <c r="B357">
        <v>28925975</v>
      </c>
      <c r="C357">
        <v>28925941</v>
      </c>
      <c r="D357">
        <v>28247531</v>
      </c>
      <c r="E357">
        <v>21</v>
      </c>
      <c r="F357">
        <v>1</v>
      </c>
      <c r="G357">
        <v>1</v>
      </c>
      <c r="H357">
        <v>3</v>
      </c>
      <c r="I357" t="s">
        <v>533</v>
      </c>
      <c r="J357" t="s">
        <v>719</v>
      </c>
      <c r="K357" t="s">
        <v>534</v>
      </c>
      <c r="L357">
        <v>1374</v>
      </c>
      <c r="N357">
        <v>1013</v>
      </c>
      <c r="O357" t="s">
        <v>535</v>
      </c>
      <c r="P357" t="s">
        <v>535</v>
      </c>
      <c r="Q357">
        <v>1</v>
      </c>
      <c r="X357">
        <v>3.18</v>
      </c>
      <c r="Y357">
        <v>1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758</v>
      </c>
      <c r="AG357">
        <v>0</v>
      </c>
      <c r="AH357">
        <v>2</v>
      </c>
      <c r="AI357">
        <v>28925958</v>
      </c>
      <c r="AJ357">
        <v>353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 x14ac:dyDescent="0.2">
      <c r="A358">
        <f>ROW(Source!A97)</f>
        <v>97</v>
      </c>
      <c r="B358">
        <v>28925959</v>
      </c>
      <c r="C358">
        <v>28925941</v>
      </c>
      <c r="D358">
        <v>28425676</v>
      </c>
      <c r="E358">
        <v>1</v>
      </c>
      <c r="F358">
        <v>1</v>
      </c>
      <c r="G358">
        <v>1</v>
      </c>
      <c r="H358">
        <v>1</v>
      </c>
      <c r="I358" t="s">
        <v>536</v>
      </c>
      <c r="J358" t="s">
        <v>719</v>
      </c>
      <c r="K358" t="s">
        <v>537</v>
      </c>
      <c r="L358">
        <v>1191</v>
      </c>
      <c r="N358">
        <v>1013</v>
      </c>
      <c r="O358" t="s">
        <v>360</v>
      </c>
      <c r="P358" t="s">
        <v>360</v>
      </c>
      <c r="Q358">
        <v>1</v>
      </c>
      <c r="X358">
        <v>18.5</v>
      </c>
      <c r="Y358">
        <v>0</v>
      </c>
      <c r="Z358">
        <v>0</v>
      </c>
      <c r="AA358">
        <v>0</v>
      </c>
      <c r="AB358">
        <v>8.59</v>
      </c>
      <c r="AC358">
        <v>0</v>
      </c>
      <c r="AD358">
        <v>1</v>
      </c>
      <c r="AE358">
        <v>1</v>
      </c>
      <c r="AF358" t="s">
        <v>63</v>
      </c>
      <c r="AG358">
        <v>11.1</v>
      </c>
      <c r="AH358">
        <v>2</v>
      </c>
      <c r="AI358">
        <v>28925942</v>
      </c>
      <c r="AJ358">
        <v>354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 x14ac:dyDescent="0.2">
      <c r="A359">
        <f>ROW(Source!A97)</f>
        <v>97</v>
      </c>
      <c r="B359">
        <v>28925960</v>
      </c>
      <c r="C359">
        <v>28925941</v>
      </c>
      <c r="D359">
        <v>28419515</v>
      </c>
      <c r="E359">
        <v>1</v>
      </c>
      <c r="F359">
        <v>1</v>
      </c>
      <c r="G359">
        <v>1</v>
      </c>
      <c r="H359">
        <v>1</v>
      </c>
      <c r="I359" t="s">
        <v>361</v>
      </c>
      <c r="J359" t="s">
        <v>719</v>
      </c>
      <c r="K359" t="s">
        <v>362</v>
      </c>
      <c r="L359">
        <v>1191</v>
      </c>
      <c r="N359">
        <v>1013</v>
      </c>
      <c r="O359" t="s">
        <v>360</v>
      </c>
      <c r="P359" t="s">
        <v>360</v>
      </c>
      <c r="Q359">
        <v>1</v>
      </c>
      <c r="X359">
        <v>2.95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1</v>
      </c>
      <c r="AE359">
        <v>2</v>
      </c>
      <c r="AF359" t="s">
        <v>63</v>
      </c>
      <c r="AG359">
        <v>1.77</v>
      </c>
      <c r="AH359">
        <v>2</v>
      </c>
      <c r="AI359">
        <v>28925943</v>
      </c>
      <c r="AJ359">
        <v>355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 x14ac:dyDescent="0.2">
      <c r="A360">
        <f>ROW(Source!A97)</f>
        <v>97</v>
      </c>
      <c r="B360">
        <v>28925961</v>
      </c>
      <c r="C360">
        <v>28925941</v>
      </c>
      <c r="D360">
        <v>28336687</v>
      </c>
      <c r="E360">
        <v>1</v>
      </c>
      <c r="F360">
        <v>1</v>
      </c>
      <c r="G360">
        <v>1</v>
      </c>
      <c r="H360">
        <v>2</v>
      </c>
      <c r="I360" t="s">
        <v>479</v>
      </c>
      <c r="J360" t="s">
        <v>480</v>
      </c>
      <c r="K360" t="s">
        <v>481</v>
      </c>
      <c r="L360">
        <v>1368</v>
      </c>
      <c r="N360">
        <v>1011</v>
      </c>
      <c r="O360" t="s">
        <v>366</v>
      </c>
      <c r="P360" t="s">
        <v>366</v>
      </c>
      <c r="Q360">
        <v>1</v>
      </c>
      <c r="X360">
        <v>2.73</v>
      </c>
      <c r="Y360">
        <v>0</v>
      </c>
      <c r="Z360">
        <v>113.19</v>
      </c>
      <c r="AA360">
        <v>11.84</v>
      </c>
      <c r="AB360">
        <v>0</v>
      </c>
      <c r="AC360">
        <v>0</v>
      </c>
      <c r="AD360">
        <v>1</v>
      </c>
      <c r="AE360">
        <v>0</v>
      </c>
      <c r="AF360" t="s">
        <v>63</v>
      </c>
      <c r="AG360">
        <v>1.6379999999999999</v>
      </c>
      <c r="AH360">
        <v>2</v>
      </c>
      <c r="AI360">
        <v>28925944</v>
      </c>
      <c r="AJ360">
        <v>356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 x14ac:dyDescent="0.2">
      <c r="A361">
        <f>ROW(Source!A97)</f>
        <v>97</v>
      </c>
      <c r="B361">
        <v>28925962</v>
      </c>
      <c r="C361">
        <v>28925941</v>
      </c>
      <c r="D361">
        <v>28337857</v>
      </c>
      <c r="E361">
        <v>1</v>
      </c>
      <c r="F361">
        <v>1</v>
      </c>
      <c r="G361">
        <v>1</v>
      </c>
      <c r="H361">
        <v>2</v>
      </c>
      <c r="I361" t="s">
        <v>488</v>
      </c>
      <c r="J361" t="s">
        <v>489</v>
      </c>
      <c r="K361" t="s">
        <v>490</v>
      </c>
      <c r="L361">
        <v>1368</v>
      </c>
      <c r="N361">
        <v>1011</v>
      </c>
      <c r="O361" t="s">
        <v>366</v>
      </c>
      <c r="P361" t="s">
        <v>366</v>
      </c>
      <c r="Q361">
        <v>1</v>
      </c>
      <c r="X361">
        <v>0.15</v>
      </c>
      <c r="Y361">
        <v>0</v>
      </c>
      <c r="Z361">
        <v>127.86</v>
      </c>
      <c r="AA361">
        <v>11.84</v>
      </c>
      <c r="AB361">
        <v>0</v>
      </c>
      <c r="AC361">
        <v>0</v>
      </c>
      <c r="AD361">
        <v>1</v>
      </c>
      <c r="AE361">
        <v>0</v>
      </c>
      <c r="AF361" t="s">
        <v>63</v>
      </c>
      <c r="AG361">
        <v>0.09</v>
      </c>
      <c r="AH361">
        <v>2</v>
      </c>
      <c r="AI361">
        <v>28925945</v>
      </c>
      <c r="AJ361">
        <v>357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 x14ac:dyDescent="0.2">
      <c r="A362">
        <f>ROW(Source!A97)</f>
        <v>97</v>
      </c>
      <c r="B362">
        <v>28925963</v>
      </c>
      <c r="C362">
        <v>28925941</v>
      </c>
      <c r="D362">
        <v>28337866</v>
      </c>
      <c r="E362">
        <v>1</v>
      </c>
      <c r="F362">
        <v>1</v>
      </c>
      <c r="G362">
        <v>1</v>
      </c>
      <c r="H362">
        <v>2</v>
      </c>
      <c r="I362" t="s">
        <v>491</v>
      </c>
      <c r="J362" t="s">
        <v>492</v>
      </c>
      <c r="K362" t="s">
        <v>493</v>
      </c>
      <c r="L362">
        <v>1368</v>
      </c>
      <c r="N362">
        <v>1011</v>
      </c>
      <c r="O362" t="s">
        <v>366</v>
      </c>
      <c r="P362" t="s">
        <v>366</v>
      </c>
      <c r="Q362">
        <v>1</v>
      </c>
      <c r="X362">
        <v>0.15</v>
      </c>
      <c r="Y362">
        <v>0</v>
      </c>
      <c r="Z362">
        <v>12</v>
      </c>
      <c r="AA362">
        <v>0</v>
      </c>
      <c r="AB362">
        <v>0</v>
      </c>
      <c r="AC362">
        <v>0</v>
      </c>
      <c r="AD362">
        <v>1</v>
      </c>
      <c r="AE362">
        <v>0</v>
      </c>
      <c r="AF362" t="s">
        <v>63</v>
      </c>
      <c r="AG362">
        <v>0.09</v>
      </c>
      <c r="AH362">
        <v>2</v>
      </c>
      <c r="AI362">
        <v>28925946</v>
      </c>
      <c r="AJ362">
        <v>358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 x14ac:dyDescent="0.2">
      <c r="A363">
        <f>ROW(Source!A97)</f>
        <v>97</v>
      </c>
      <c r="B363">
        <v>28925964</v>
      </c>
      <c r="C363">
        <v>28925941</v>
      </c>
      <c r="D363">
        <v>28337996</v>
      </c>
      <c r="E363">
        <v>1</v>
      </c>
      <c r="F363">
        <v>1</v>
      </c>
      <c r="G363">
        <v>1</v>
      </c>
      <c r="H363">
        <v>2</v>
      </c>
      <c r="I363" t="s">
        <v>494</v>
      </c>
      <c r="J363" t="s">
        <v>495</v>
      </c>
      <c r="K363" t="s">
        <v>496</v>
      </c>
      <c r="L363">
        <v>1368</v>
      </c>
      <c r="N363">
        <v>1011</v>
      </c>
      <c r="O363" t="s">
        <v>366</v>
      </c>
      <c r="P363" t="s">
        <v>366</v>
      </c>
      <c r="Q363">
        <v>1</v>
      </c>
      <c r="X363">
        <v>0.14000000000000001</v>
      </c>
      <c r="Y363">
        <v>0</v>
      </c>
      <c r="Z363">
        <v>7.52</v>
      </c>
      <c r="AA363">
        <v>0</v>
      </c>
      <c r="AB363">
        <v>0</v>
      </c>
      <c r="AC363">
        <v>0</v>
      </c>
      <c r="AD363">
        <v>1</v>
      </c>
      <c r="AE363">
        <v>0</v>
      </c>
      <c r="AF363" t="s">
        <v>63</v>
      </c>
      <c r="AG363">
        <v>8.4000000000000005E-2</v>
      </c>
      <c r="AH363">
        <v>2</v>
      </c>
      <c r="AI363">
        <v>28925947</v>
      </c>
      <c r="AJ363">
        <v>359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 x14ac:dyDescent="0.2">
      <c r="A364">
        <f>ROW(Source!A97)</f>
        <v>97</v>
      </c>
      <c r="B364">
        <v>28925965</v>
      </c>
      <c r="C364">
        <v>28925941</v>
      </c>
      <c r="D364">
        <v>28338136</v>
      </c>
      <c r="E364">
        <v>1</v>
      </c>
      <c r="F364">
        <v>1</v>
      </c>
      <c r="G364">
        <v>1</v>
      </c>
      <c r="H364">
        <v>2</v>
      </c>
      <c r="I364" t="s">
        <v>401</v>
      </c>
      <c r="J364" t="s">
        <v>402</v>
      </c>
      <c r="K364" t="s">
        <v>403</v>
      </c>
      <c r="L364">
        <v>1368</v>
      </c>
      <c r="N364">
        <v>1011</v>
      </c>
      <c r="O364" t="s">
        <v>366</v>
      </c>
      <c r="P364" t="s">
        <v>366</v>
      </c>
      <c r="Q364">
        <v>1</v>
      </c>
      <c r="X364">
        <v>2.4900000000000002</v>
      </c>
      <c r="Y364">
        <v>0</v>
      </c>
      <c r="Z364">
        <v>8.68</v>
      </c>
      <c r="AA364">
        <v>0</v>
      </c>
      <c r="AB364">
        <v>0</v>
      </c>
      <c r="AC364">
        <v>0</v>
      </c>
      <c r="AD364">
        <v>1</v>
      </c>
      <c r="AE364">
        <v>0</v>
      </c>
      <c r="AF364" t="s">
        <v>63</v>
      </c>
      <c r="AG364">
        <v>1.494</v>
      </c>
      <c r="AH364">
        <v>2</v>
      </c>
      <c r="AI364">
        <v>28925948</v>
      </c>
      <c r="AJ364">
        <v>360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 x14ac:dyDescent="0.2">
      <c r="A365">
        <f>ROW(Source!A97)</f>
        <v>97</v>
      </c>
      <c r="B365">
        <v>28925966</v>
      </c>
      <c r="C365">
        <v>28925941</v>
      </c>
      <c r="D365">
        <v>28338781</v>
      </c>
      <c r="E365">
        <v>1</v>
      </c>
      <c r="F365">
        <v>1</v>
      </c>
      <c r="G365">
        <v>1</v>
      </c>
      <c r="H365">
        <v>2</v>
      </c>
      <c r="I365" t="s">
        <v>497</v>
      </c>
      <c r="J365" t="s">
        <v>498</v>
      </c>
      <c r="K365" t="s">
        <v>499</v>
      </c>
      <c r="L365">
        <v>1368</v>
      </c>
      <c r="N365">
        <v>1011</v>
      </c>
      <c r="O365" t="s">
        <v>366</v>
      </c>
      <c r="P365" t="s">
        <v>366</v>
      </c>
      <c r="Q365">
        <v>1</v>
      </c>
      <c r="X365">
        <v>7.0000000000000007E-2</v>
      </c>
      <c r="Y365">
        <v>0</v>
      </c>
      <c r="Z365">
        <v>18.489999999999998</v>
      </c>
      <c r="AA365">
        <v>10.130000000000001</v>
      </c>
      <c r="AB365">
        <v>0</v>
      </c>
      <c r="AC365">
        <v>0</v>
      </c>
      <c r="AD365">
        <v>1</v>
      </c>
      <c r="AE365">
        <v>0</v>
      </c>
      <c r="AF365" t="s">
        <v>63</v>
      </c>
      <c r="AG365">
        <v>4.2000000000000003E-2</v>
      </c>
      <c r="AH365">
        <v>2</v>
      </c>
      <c r="AI365">
        <v>28925949</v>
      </c>
      <c r="AJ365">
        <v>361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 x14ac:dyDescent="0.2">
      <c r="A366">
        <f>ROW(Source!A97)</f>
        <v>97</v>
      </c>
      <c r="B366">
        <v>28925967</v>
      </c>
      <c r="C366">
        <v>28925941</v>
      </c>
      <c r="D366">
        <v>28251457</v>
      </c>
      <c r="E366">
        <v>1</v>
      </c>
      <c r="F366">
        <v>1</v>
      </c>
      <c r="G366">
        <v>1</v>
      </c>
      <c r="H366">
        <v>3</v>
      </c>
      <c r="I366" t="s">
        <v>500</v>
      </c>
      <c r="J366" t="s">
        <v>501</v>
      </c>
      <c r="K366" t="s">
        <v>502</v>
      </c>
      <c r="L366">
        <v>1339</v>
      </c>
      <c r="N366">
        <v>1007</v>
      </c>
      <c r="O366" t="s">
        <v>742</v>
      </c>
      <c r="P366" t="s">
        <v>742</v>
      </c>
      <c r="Q366">
        <v>1</v>
      </c>
      <c r="X366">
        <v>0.08</v>
      </c>
      <c r="Y366">
        <v>23.41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758</v>
      </c>
      <c r="AG366">
        <v>0</v>
      </c>
      <c r="AH366">
        <v>2</v>
      </c>
      <c r="AI366">
        <v>28925950</v>
      </c>
      <c r="AJ366">
        <v>362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 x14ac:dyDescent="0.2">
      <c r="A367">
        <f>ROW(Source!A97)</f>
        <v>97</v>
      </c>
      <c r="B367">
        <v>28925968</v>
      </c>
      <c r="C367">
        <v>28925941</v>
      </c>
      <c r="D367">
        <v>28251479</v>
      </c>
      <c r="E367">
        <v>1</v>
      </c>
      <c r="F367">
        <v>1</v>
      </c>
      <c r="G367">
        <v>1</v>
      </c>
      <c r="H367">
        <v>3</v>
      </c>
      <c r="I367" t="s">
        <v>503</v>
      </c>
      <c r="J367" t="s">
        <v>504</v>
      </c>
      <c r="K367" t="s">
        <v>505</v>
      </c>
      <c r="L367">
        <v>1339</v>
      </c>
      <c r="N367">
        <v>1007</v>
      </c>
      <c r="O367" t="s">
        <v>742</v>
      </c>
      <c r="P367" t="s">
        <v>742</v>
      </c>
      <c r="Q367">
        <v>1</v>
      </c>
      <c r="X367">
        <v>1.64</v>
      </c>
      <c r="Y367">
        <v>8.7899999999999991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758</v>
      </c>
      <c r="AG367">
        <v>0</v>
      </c>
      <c r="AH367">
        <v>2</v>
      </c>
      <c r="AI367">
        <v>28925951</v>
      </c>
      <c r="AJ367">
        <v>363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 x14ac:dyDescent="0.2">
      <c r="A368">
        <f>ROW(Source!A97)</f>
        <v>97</v>
      </c>
      <c r="B368">
        <v>28925969</v>
      </c>
      <c r="C368">
        <v>28925941</v>
      </c>
      <c r="D368">
        <v>28251486</v>
      </c>
      <c r="E368">
        <v>1</v>
      </c>
      <c r="F368">
        <v>1</v>
      </c>
      <c r="G368">
        <v>1</v>
      </c>
      <c r="H368">
        <v>3</v>
      </c>
      <c r="I368" t="s">
        <v>506</v>
      </c>
      <c r="J368" t="s">
        <v>507</v>
      </c>
      <c r="K368" t="s">
        <v>508</v>
      </c>
      <c r="L368">
        <v>1346</v>
      </c>
      <c r="N368">
        <v>1009</v>
      </c>
      <c r="O368" t="s">
        <v>509</v>
      </c>
      <c r="P368" t="s">
        <v>509</v>
      </c>
      <c r="Q368">
        <v>1</v>
      </c>
      <c r="X368">
        <v>0.47</v>
      </c>
      <c r="Y368">
        <v>4.47</v>
      </c>
      <c r="Z368">
        <v>0</v>
      </c>
      <c r="AA368">
        <v>0</v>
      </c>
      <c r="AB368">
        <v>0</v>
      </c>
      <c r="AC368">
        <v>0</v>
      </c>
      <c r="AD368">
        <v>1</v>
      </c>
      <c r="AE368">
        <v>0</v>
      </c>
      <c r="AF368" t="s">
        <v>758</v>
      </c>
      <c r="AG368">
        <v>0</v>
      </c>
      <c r="AH368">
        <v>2</v>
      </c>
      <c r="AI368">
        <v>28925952</v>
      </c>
      <c r="AJ368">
        <v>364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 x14ac:dyDescent="0.2">
      <c r="A369">
        <f>ROW(Source!A97)</f>
        <v>97</v>
      </c>
      <c r="B369">
        <v>28925970</v>
      </c>
      <c r="C369">
        <v>28925941</v>
      </c>
      <c r="D369">
        <v>28254721</v>
      </c>
      <c r="E369">
        <v>1</v>
      </c>
      <c r="F369">
        <v>1</v>
      </c>
      <c r="G369">
        <v>1</v>
      </c>
      <c r="H369">
        <v>3</v>
      </c>
      <c r="I369" t="s">
        <v>510</v>
      </c>
      <c r="J369" t="s">
        <v>511</v>
      </c>
      <c r="K369" t="s">
        <v>512</v>
      </c>
      <c r="L369">
        <v>1348</v>
      </c>
      <c r="N369">
        <v>1009</v>
      </c>
      <c r="O369" t="s">
        <v>61</v>
      </c>
      <c r="P369" t="s">
        <v>61</v>
      </c>
      <c r="Q369">
        <v>1000</v>
      </c>
      <c r="X369">
        <v>1.24E-3</v>
      </c>
      <c r="Y369">
        <v>12824.48</v>
      </c>
      <c r="Z369">
        <v>0</v>
      </c>
      <c r="AA369">
        <v>0</v>
      </c>
      <c r="AB369">
        <v>0</v>
      </c>
      <c r="AC369">
        <v>0</v>
      </c>
      <c r="AD369">
        <v>1</v>
      </c>
      <c r="AE369">
        <v>0</v>
      </c>
      <c r="AF369" t="s">
        <v>758</v>
      </c>
      <c r="AG369">
        <v>0</v>
      </c>
      <c r="AH369">
        <v>2</v>
      </c>
      <c r="AI369">
        <v>28925953</v>
      </c>
      <c r="AJ369">
        <v>365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 x14ac:dyDescent="0.2">
      <c r="A370">
        <f>ROW(Source!A97)</f>
        <v>97</v>
      </c>
      <c r="B370">
        <v>28925971</v>
      </c>
      <c r="C370">
        <v>28925941</v>
      </c>
      <c r="D370">
        <v>28276411</v>
      </c>
      <c r="E370">
        <v>1</v>
      </c>
      <c r="F370">
        <v>1</v>
      </c>
      <c r="G370">
        <v>1</v>
      </c>
      <c r="H370">
        <v>3</v>
      </c>
      <c r="I370" t="s">
        <v>513</v>
      </c>
      <c r="J370" t="s">
        <v>514</v>
      </c>
      <c r="K370" t="s">
        <v>515</v>
      </c>
      <c r="L370">
        <v>1348</v>
      </c>
      <c r="N370">
        <v>1009</v>
      </c>
      <c r="O370" t="s">
        <v>61</v>
      </c>
      <c r="P370" t="s">
        <v>61</v>
      </c>
      <c r="Q370">
        <v>1000</v>
      </c>
      <c r="X370">
        <v>0.01</v>
      </c>
      <c r="Y370">
        <v>10175.83</v>
      </c>
      <c r="Z370">
        <v>0</v>
      </c>
      <c r="AA370">
        <v>0</v>
      </c>
      <c r="AB370">
        <v>0</v>
      </c>
      <c r="AC370">
        <v>0</v>
      </c>
      <c r="AD370">
        <v>1</v>
      </c>
      <c r="AE370">
        <v>0</v>
      </c>
      <c r="AF370" t="s">
        <v>758</v>
      </c>
      <c r="AG370">
        <v>0</v>
      </c>
      <c r="AH370">
        <v>2</v>
      </c>
      <c r="AI370">
        <v>28925954</v>
      </c>
      <c r="AJ370">
        <v>366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 x14ac:dyDescent="0.2">
      <c r="A371">
        <f>ROW(Source!A97)</f>
        <v>97</v>
      </c>
      <c r="B371">
        <v>28925972</v>
      </c>
      <c r="C371">
        <v>28925941</v>
      </c>
      <c r="D371">
        <v>28279355</v>
      </c>
      <c r="E371">
        <v>1</v>
      </c>
      <c r="F371">
        <v>1</v>
      </c>
      <c r="G371">
        <v>1</v>
      </c>
      <c r="H371">
        <v>3</v>
      </c>
      <c r="I371" t="s">
        <v>516</v>
      </c>
      <c r="J371" t="s">
        <v>517</v>
      </c>
      <c r="K371" t="s">
        <v>526</v>
      </c>
      <c r="L371">
        <v>1348</v>
      </c>
      <c r="N371">
        <v>1009</v>
      </c>
      <c r="O371" t="s">
        <v>61</v>
      </c>
      <c r="P371" t="s">
        <v>61</v>
      </c>
      <c r="Q371">
        <v>1000</v>
      </c>
      <c r="X371">
        <v>0.01</v>
      </c>
      <c r="Y371">
        <v>7439.08</v>
      </c>
      <c r="Z371">
        <v>0</v>
      </c>
      <c r="AA371">
        <v>0</v>
      </c>
      <c r="AB371">
        <v>0</v>
      </c>
      <c r="AC371">
        <v>0</v>
      </c>
      <c r="AD371">
        <v>1</v>
      </c>
      <c r="AE371">
        <v>0</v>
      </c>
      <c r="AF371" t="s">
        <v>758</v>
      </c>
      <c r="AG371">
        <v>0</v>
      </c>
      <c r="AH371">
        <v>2</v>
      </c>
      <c r="AI371">
        <v>28925955</v>
      </c>
      <c r="AJ371">
        <v>367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 x14ac:dyDescent="0.2">
      <c r="A372">
        <f>ROW(Source!A97)</f>
        <v>97</v>
      </c>
      <c r="B372">
        <v>28925973</v>
      </c>
      <c r="C372">
        <v>28925941</v>
      </c>
      <c r="D372">
        <v>28279427</v>
      </c>
      <c r="E372">
        <v>1</v>
      </c>
      <c r="F372">
        <v>1</v>
      </c>
      <c r="G372">
        <v>1</v>
      </c>
      <c r="H372">
        <v>3</v>
      </c>
      <c r="I372" t="s">
        <v>527</v>
      </c>
      <c r="J372" t="s">
        <v>528</v>
      </c>
      <c r="K372" t="s">
        <v>529</v>
      </c>
      <c r="L372">
        <v>1348</v>
      </c>
      <c r="N372">
        <v>1009</v>
      </c>
      <c r="O372" t="s">
        <v>61</v>
      </c>
      <c r="P372" t="s">
        <v>61</v>
      </c>
      <c r="Q372">
        <v>1000</v>
      </c>
      <c r="X372">
        <v>0.01</v>
      </c>
      <c r="Y372">
        <v>5343.1</v>
      </c>
      <c r="Z372">
        <v>0</v>
      </c>
      <c r="AA372">
        <v>0</v>
      </c>
      <c r="AB372">
        <v>0</v>
      </c>
      <c r="AC372">
        <v>0</v>
      </c>
      <c r="AD372">
        <v>1</v>
      </c>
      <c r="AE372">
        <v>0</v>
      </c>
      <c r="AF372" t="s">
        <v>758</v>
      </c>
      <c r="AG372">
        <v>0</v>
      </c>
      <c r="AH372">
        <v>2</v>
      </c>
      <c r="AI372">
        <v>28925956</v>
      </c>
      <c r="AJ372">
        <v>368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 x14ac:dyDescent="0.2">
      <c r="A373">
        <f>ROW(Source!A97)</f>
        <v>97</v>
      </c>
      <c r="B373">
        <v>28925974</v>
      </c>
      <c r="C373">
        <v>28925941</v>
      </c>
      <c r="D373">
        <v>28324742</v>
      </c>
      <c r="E373">
        <v>1</v>
      </c>
      <c r="F373">
        <v>1</v>
      </c>
      <c r="G373">
        <v>1</v>
      </c>
      <c r="H373">
        <v>3</v>
      </c>
      <c r="I373" t="s">
        <v>530</v>
      </c>
      <c r="J373" t="s">
        <v>531</v>
      </c>
      <c r="K373" t="s">
        <v>532</v>
      </c>
      <c r="L373">
        <v>1354</v>
      </c>
      <c r="N373">
        <v>1010</v>
      </c>
      <c r="O373" t="s">
        <v>106</v>
      </c>
      <c r="P373" t="s">
        <v>106</v>
      </c>
      <c r="Q373">
        <v>1</v>
      </c>
      <c r="X373">
        <v>9</v>
      </c>
      <c r="Y373">
        <v>50.93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0</v>
      </c>
      <c r="AF373" t="s">
        <v>758</v>
      </c>
      <c r="AG373">
        <v>0</v>
      </c>
      <c r="AH373">
        <v>2</v>
      </c>
      <c r="AI373">
        <v>28925957</v>
      </c>
      <c r="AJ373">
        <v>369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 x14ac:dyDescent="0.2">
      <c r="A374">
        <f>ROW(Source!A97)</f>
        <v>97</v>
      </c>
      <c r="B374">
        <v>28925975</v>
      </c>
      <c r="C374">
        <v>28925941</v>
      </c>
      <c r="D374">
        <v>28247531</v>
      </c>
      <c r="E374">
        <v>21</v>
      </c>
      <c r="F374">
        <v>1</v>
      </c>
      <c r="G374">
        <v>1</v>
      </c>
      <c r="H374">
        <v>3</v>
      </c>
      <c r="I374" t="s">
        <v>533</v>
      </c>
      <c r="J374" t="s">
        <v>719</v>
      </c>
      <c r="K374" t="s">
        <v>534</v>
      </c>
      <c r="L374">
        <v>1374</v>
      </c>
      <c r="N374">
        <v>1013</v>
      </c>
      <c r="O374" t="s">
        <v>535</v>
      </c>
      <c r="P374" t="s">
        <v>535</v>
      </c>
      <c r="Q374">
        <v>1</v>
      </c>
      <c r="X374">
        <v>3.18</v>
      </c>
      <c r="Y374">
        <v>1</v>
      </c>
      <c r="Z374">
        <v>0</v>
      </c>
      <c r="AA374">
        <v>0</v>
      </c>
      <c r="AB374">
        <v>0</v>
      </c>
      <c r="AC374">
        <v>0</v>
      </c>
      <c r="AD374">
        <v>1</v>
      </c>
      <c r="AE374">
        <v>0</v>
      </c>
      <c r="AF374" t="s">
        <v>758</v>
      </c>
      <c r="AG374">
        <v>0</v>
      </c>
      <c r="AH374">
        <v>2</v>
      </c>
      <c r="AI374">
        <v>28925958</v>
      </c>
      <c r="AJ374">
        <v>370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 x14ac:dyDescent="0.2">
      <c r="A375">
        <f>ROW(Source!A98)</f>
        <v>98</v>
      </c>
      <c r="B375">
        <v>28925989</v>
      </c>
      <c r="C375">
        <v>28925976</v>
      </c>
      <c r="D375">
        <v>28442310</v>
      </c>
      <c r="E375">
        <v>1</v>
      </c>
      <c r="F375">
        <v>1</v>
      </c>
      <c r="G375">
        <v>1</v>
      </c>
      <c r="H375">
        <v>1</v>
      </c>
      <c r="I375" t="s">
        <v>538</v>
      </c>
      <c r="J375" t="s">
        <v>719</v>
      </c>
      <c r="K375" t="s">
        <v>539</v>
      </c>
      <c r="L375">
        <v>1191</v>
      </c>
      <c r="N375">
        <v>1013</v>
      </c>
      <c r="O375" t="s">
        <v>360</v>
      </c>
      <c r="P375" t="s">
        <v>360</v>
      </c>
      <c r="Q375">
        <v>1</v>
      </c>
      <c r="X375">
        <v>309</v>
      </c>
      <c r="Y375">
        <v>0</v>
      </c>
      <c r="Z375">
        <v>0</v>
      </c>
      <c r="AA375">
        <v>0</v>
      </c>
      <c r="AB375">
        <v>9.64</v>
      </c>
      <c r="AC375">
        <v>0</v>
      </c>
      <c r="AD375">
        <v>1</v>
      </c>
      <c r="AE375">
        <v>1</v>
      </c>
      <c r="AF375" t="s">
        <v>63</v>
      </c>
      <c r="AG375">
        <v>185.4</v>
      </c>
      <c r="AH375">
        <v>2</v>
      </c>
      <c r="AI375">
        <v>28925977</v>
      </c>
      <c r="AJ375">
        <v>371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 x14ac:dyDescent="0.2">
      <c r="A376">
        <f>ROW(Source!A98)</f>
        <v>98</v>
      </c>
      <c r="B376">
        <v>28925990</v>
      </c>
      <c r="C376">
        <v>28925976</v>
      </c>
      <c r="D376">
        <v>28419515</v>
      </c>
      <c r="E376">
        <v>1</v>
      </c>
      <c r="F376">
        <v>1</v>
      </c>
      <c r="G376">
        <v>1</v>
      </c>
      <c r="H376">
        <v>1</v>
      </c>
      <c r="I376" t="s">
        <v>361</v>
      </c>
      <c r="J376" t="s">
        <v>719</v>
      </c>
      <c r="K376" t="s">
        <v>362</v>
      </c>
      <c r="L376">
        <v>1191</v>
      </c>
      <c r="N376">
        <v>1013</v>
      </c>
      <c r="O376" t="s">
        <v>360</v>
      </c>
      <c r="P376" t="s">
        <v>360</v>
      </c>
      <c r="Q376">
        <v>1</v>
      </c>
      <c r="X376">
        <v>4.25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2</v>
      </c>
      <c r="AF376" t="s">
        <v>63</v>
      </c>
      <c r="AG376">
        <v>2.5499999999999998</v>
      </c>
      <c r="AH376">
        <v>2</v>
      </c>
      <c r="AI376">
        <v>28925978</v>
      </c>
      <c r="AJ376">
        <v>372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 x14ac:dyDescent="0.2">
      <c r="A377">
        <f>ROW(Source!A98)</f>
        <v>98</v>
      </c>
      <c r="B377">
        <v>28925991</v>
      </c>
      <c r="C377">
        <v>28925976</v>
      </c>
      <c r="D377">
        <v>28336687</v>
      </c>
      <c r="E377">
        <v>1</v>
      </c>
      <c r="F377">
        <v>1</v>
      </c>
      <c r="G377">
        <v>1</v>
      </c>
      <c r="H377">
        <v>2</v>
      </c>
      <c r="I377" t="s">
        <v>479</v>
      </c>
      <c r="J377" t="s">
        <v>480</v>
      </c>
      <c r="K377" t="s">
        <v>481</v>
      </c>
      <c r="L377">
        <v>1368</v>
      </c>
      <c r="N377">
        <v>1011</v>
      </c>
      <c r="O377" t="s">
        <v>366</v>
      </c>
      <c r="P377" t="s">
        <v>366</v>
      </c>
      <c r="Q377">
        <v>1</v>
      </c>
      <c r="X377">
        <v>0.16</v>
      </c>
      <c r="Y377">
        <v>0</v>
      </c>
      <c r="Z377">
        <v>113.19</v>
      </c>
      <c r="AA377">
        <v>11.84</v>
      </c>
      <c r="AB377">
        <v>0</v>
      </c>
      <c r="AC377">
        <v>0</v>
      </c>
      <c r="AD377">
        <v>1</v>
      </c>
      <c r="AE377">
        <v>0</v>
      </c>
      <c r="AF377" t="s">
        <v>63</v>
      </c>
      <c r="AG377">
        <v>9.6000000000000002E-2</v>
      </c>
      <c r="AH377">
        <v>2</v>
      </c>
      <c r="AI377">
        <v>28925979</v>
      </c>
      <c r="AJ377">
        <v>373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 x14ac:dyDescent="0.2">
      <c r="A378">
        <f>ROW(Source!A98)</f>
        <v>98</v>
      </c>
      <c r="B378">
        <v>28925992</v>
      </c>
      <c r="C378">
        <v>28925976</v>
      </c>
      <c r="D378">
        <v>28336862</v>
      </c>
      <c r="E378">
        <v>1</v>
      </c>
      <c r="F378">
        <v>1</v>
      </c>
      <c r="G378">
        <v>1</v>
      </c>
      <c r="H378">
        <v>2</v>
      </c>
      <c r="I378" t="s">
        <v>482</v>
      </c>
      <c r="J378" t="s">
        <v>483</v>
      </c>
      <c r="K378" t="s">
        <v>484</v>
      </c>
      <c r="L378">
        <v>1368</v>
      </c>
      <c r="N378">
        <v>1011</v>
      </c>
      <c r="O378" t="s">
        <v>366</v>
      </c>
      <c r="P378" t="s">
        <v>366</v>
      </c>
      <c r="Q378">
        <v>1</v>
      </c>
      <c r="X378">
        <v>8.1300000000000008</v>
      </c>
      <c r="Y378">
        <v>0</v>
      </c>
      <c r="Z378">
        <v>6.99</v>
      </c>
      <c r="AA378">
        <v>0</v>
      </c>
      <c r="AB378">
        <v>0</v>
      </c>
      <c r="AC378">
        <v>0</v>
      </c>
      <c r="AD378">
        <v>1</v>
      </c>
      <c r="AE378">
        <v>0</v>
      </c>
      <c r="AF378" t="s">
        <v>63</v>
      </c>
      <c r="AG378">
        <v>4.8780000000000001</v>
      </c>
      <c r="AH378">
        <v>2</v>
      </c>
      <c r="AI378">
        <v>28925980</v>
      </c>
      <c r="AJ378">
        <v>374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 x14ac:dyDescent="0.2">
      <c r="A379">
        <f>ROW(Source!A98)</f>
        <v>98</v>
      </c>
      <c r="B379">
        <v>28925993</v>
      </c>
      <c r="C379">
        <v>28925976</v>
      </c>
      <c r="D379">
        <v>28337857</v>
      </c>
      <c r="E379">
        <v>1</v>
      </c>
      <c r="F379">
        <v>1</v>
      </c>
      <c r="G379">
        <v>1</v>
      </c>
      <c r="H379">
        <v>2</v>
      </c>
      <c r="I379" t="s">
        <v>488</v>
      </c>
      <c r="J379" t="s">
        <v>489</v>
      </c>
      <c r="K379" t="s">
        <v>490</v>
      </c>
      <c r="L379">
        <v>1368</v>
      </c>
      <c r="N379">
        <v>1011</v>
      </c>
      <c r="O379" t="s">
        <v>366</v>
      </c>
      <c r="P379" t="s">
        <v>366</v>
      </c>
      <c r="Q379">
        <v>1</v>
      </c>
      <c r="X379">
        <v>0.15</v>
      </c>
      <c r="Y379">
        <v>0</v>
      </c>
      <c r="Z379">
        <v>127.86</v>
      </c>
      <c r="AA379">
        <v>11.84</v>
      </c>
      <c r="AB379">
        <v>0</v>
      </c>
      <c r="AC379">
        <v>0</v>
      </c>
      <c r="AD379">
        <v>1</v>
      </c>
      <c r="AE379">
        <v>0</v>
      </c>
      <c r="AF379" t="s">
        <v>63</v>
      </c>
      <c r="AG379">
        <v>0.09</v>
      </c>
      <c r="AH379">
        <v>2</v>
      </c>
      <c r="AI379">
        <v>28925981</v>
      </c>
      <c r="AJ379">
        <v>375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 x14ac:dyDescent="0.2">
      <c r="A380">
        <f>ROW(Source!A98)</f>
        <v>98</v>
      </c>
      <c r="B380">
        <v>28925994</v>
      </c>
      <c r="C380">
        <v>28925976</v>
      </c>
      <c r="D380">
        <v>28337866</v>
      </c>
      <c r="E380">
        <v>1</v>
      </c>
      <c r="F380">
        <v>1</v>
      </c>
      <c r="G380">
        <v>1</v>
      </c>
      <c r="H380">
        <v>2</v>
      </c>
      <c r="I380" t="s">
        <v>491</v>
      </c>
      <c r="J380" t="s">
        <v>492</v>
      </c>
      <c r="K380" t="s">
        <v>493</v>
      </c>
      <c r="L380">
        <v>1368</v>
      </c>
      <c r="N380">
        <v>1011</v>
      </c>
      <c r="O380" t="s">
        <v>366</v>
      </c>
      <c r="P380" t="s">
        <v>366</v>
      </c>
      <c r="Q380">
        <v>1</v>
      </c>
      <c r="X380">
        <v>0.15</v>
      </c>
      <c r="Y380">
        <v>0</v>
      </c>
      <c r="Z380">
        <v>12</v>
      </c>
      <c r="AA380">
        <v>0</v>
      </c>
      <c r="AB380">
        <v>0</v>
      </c>
      <c r="AC380">
        <v>0</v>
      </c>
      <c r="AD380">
        <v>1</v>
      </c>
      <c r="AE380">
        <v>0</v>
      </c>
      <c r="AF380" t="s">
        <v>63</v>
      </c>
      <c r="AG380">
        <v>0.09</v>
      </c>
      <c r="AH380">
        <v>2</v>
      </c>
      <c r="AI380">
        <v>28925982</v>
      </c>
      <c r="AJ380">
        <v>376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 x14ac:dyDescent="0.2">
      <c r="A381">
        <f>ROW(Source!A98)</f>
        <v>98</v>
      </c>
      <c r="B381">
        <v>28925995</v>
      </c>
      <c r="C381">
        <v>28925976</v>
      </c>
      <c r="D381">
        <v>28337996</v>
      </c>
      <c r="E381">
        <v>1</v>
      </c>
      <c r="F381">
        <v>1</v>
      </c>
      <c r="G381">
        <v>1</v>
      </c>
      <c r="H381">
        <v>2</v>
      </c>
      <c r="I381" t="s">
        <v>494</v>
      </c>
      <c r="J381" t="s">
        <v>495</v>
      </c>
      <c r="K381" t="s">
        <v>496</v>
      </c>
      <c r="L381">
        <v>1368</v>
      </c>
      <c r="N381">
        <v>1011</v>
      </c>
      <c r="O381" t="s">
        <v>366</v>
      </c>
      <c r="P381" t="s">
        <v>366</v>
      </c>
      <c r="Q381">
        <v>1</v>
      </c>
      <c r="X381">
        <v>16</v>
      </c>
      <c r="Y381">
        <v>0</v>
      </c>
      <c r="Z381">
        <v>7.52</v>
      </c>
      <c r="AA381">
        <v>0</v>
      </c>
      <c r="AB381">
        <v>0</v>
      </c>
      <c r="AC381">
        <v>0</v>
      </c>
      <c r="AD381">
        <v>1</v>
      </c>
      <c r="AE381">
        <v>0</v>
      </c>
      <c r="AF381" t="s">
        <v>63</v>
      </c>
      <c r="AG381">
        <v>9.6</v>
      </c>
      <c r="AH381">
        <v>2</v>
      </c>
      <c r="AI381">
        <v>28925983</v>
      </c>
      <c r="AJ381">
        <v>377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 x14ac:dyDescent="0.2">
      <c r="A382">
        <f>ROW(Source!A98)</f>
        <v>98</v>
      </c>
      <c r="B382">
        <v>28925996</v>
      </c>
      <c r="C382">
        <v>28925976</v>
      </c>
      <c r="D382">
        <v>28338136</v>
      </c>
      <c r="E382">
        <v>1</v>
      </c>
      <c r="F382">
        <v>1</v>
      </c>
      <c r="G382">
        <v>1</v>
      </c>
      <c r="H382">
        <v>2</v>
      </c>
      <c r="I382" t="s">
        <v>401</v>
      </c>
      <c r="J382" t="s">
        <v>402</v>
      </c>
      <c r="K382" t="s">
        <v>403</v>
      </c>
      <c r="L382">
        <v>1368</v>
      </c>
      <c r="N382">
        <v>1011</v>
      </c>
      <c r="O382" t="s">
        <v>366</v>
      </c>
      <c r="P382" t="s">
        <v>366</v>
      </c>
      <c r="Q382">
        <v>1</v>
      </c>
      <c r="X382">
        <v>69</v>
      </c>
      <c r="Y382">
        <v>0</v>
      </c>
      <c r="Z382">
        <v>8.68</v>
      </c>
      <c r="AA382">
        <v>0</v>
      </c>
      <c r="AB382">
        <v>0</v>
      </c>
      <c r="AC382">
        <v>0</v>
      </c>
      <c r="AD382">
        <v>1</v>
      </c>
      <c r="AE382">
        <v>0</v>
      </c>
      <c r="AF382" t="s">
        <v>63</v>
      </c>
      <c r="AG382">
        <v>41.4</v>
      </c>
      <c r="AH382">
        <v>2</v>
      </c>
      <c r="AI382">
        <v>28925984</v>
      </c>
      <c r="AJ382">
        <v>378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 x14ac:dyDescent="0.2">
      <c r="A383">
        <f>ROW(Source!A98)</f>
        <v>98</v>
      </c>
      <c r="B383">
        <v>28925997</v>
      </c>
      <c r="C383">
        <v>28925976</v>
      </c>
      <c r="D383">
        <v>28338781</v>
      </c>
      <c r="E383">
        <v>1</v>
      </c>
      <c r="F383">
        <v>1</v>
      </c>
      <c r="G383">
        <v>1</v>
      </c>
      <c r="H383">
        <v>2</v>
      </c>
      <c r="I383" t="s">
        <v>497</v>
      </c>
      <c r="J383" t="s">
        <v>498</v>
      </c>
      <c r="K383" t="s">
        <v>499</v>
      </c>
      <c r="L383">
        <v>1368</v>
      </c>
      <c r="N383">
        <v>1011</v>
      </c>
      <c r="O383" t="s">
        <v>366</v>
      </c>
      <c r="P383" t="s">
        <v>366</v>
      </c>
      <c r="Q383">
        <v>1</v>
      </c>
      <c r="X383">
        <v>3.94</v>
      </c>
      <c r="Y383">
        <v>0</v>
      </c>
      <c r="Z383">
        <v>18.489999999999998</v>
      </c>
      <c r="AA383">
        <v>10.130000000000001</v>
      </c>
      <c r="AB383">
        <v>0</v>
      </c>
      <c r="AC383">
        <v>0</v>
      </c>
      <c r="AD383">
        <v>1</v>
      </c>
      <c r="AE383">
        <v>0</v>
      </c>
      <c r="AF383" t="s">
        <v>63</v>
      </c>
      <c r="AG383">
        <v>2.3639999999999999</v>
      </c>
      <c r="AH383">
        <v>2</v>
      </c>
      <c r="AI383">
        <v>28925985</v>
      </c>
      <c r="AJ383">
        <v>379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 x14ac:dyDescent="0.2">
      <c r="A384">
        <f>ROW(Source!A98)</f>
        <v>98</v>
      </c>
      <c r="B384">
        <v>28925998</v>
      </c>
      <c r="C384">
        <v>28925976</v>
      </c>
      <c r="D384">
        <v>28251457</v>
      </c>
      <c r="E384">
        <v>1</v>
      </c>
      <c r="F384">
        <v>1</v>
      </c>
      <c r="G384">
        <v>1</v>
      </c>
      <c r="H384">
        <v>3</v>
      </c>
      <c r="I384" t="s">
        <v>500</v>
      </c>
      <c r="J384" t="s">
        <v>501</v>
      </c>
      <c r="K384" t="s">
        <v>502</v>
      </c>
      <c r="L384">
        <v>1339</v>
      </c>
      <c r="N384">
        <v>1007</v>
      </c>
      <c r="O384" t="s">
        <v>742</v>
      </c>
      <c r="P384" t="s">
        <v>742</v>
      </c>
      <c r="Q384">
        <v>1</v>
      </c>
      <c r="X384">
        <v>0.46</v>
      </c>
      <c r="Y384">
        <v>23.41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758</v>
      </c>
      <c r="AG384">
        <v>0</v>
      </c>
      <c r="AH384">
        <v>2</v>
      </c>
      <c r="AI384">
        <v>28925986</v>
      </c>
      <c r="AJ384">
        <v>380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 x14ac:dyDescent="0.2">
      <c r="A385">
        <f>ROW(Source!A98)</f>
        <v>98</v>
      </c>
      <c r="B385">
        <v>28925999</v>
      </c>
      <c r="C385">
        <v>28925976</v>
      </c>
      <c r="D385">
        <v>28254721</v>
      </c>
      <c r="E385">
        <v>1</v>
      </c>
      <c r="F385">
        <v>1</v>
      </c>
      <c r="G385">
        <v>1</v>
      </c>
      <c r="H385">
        <v>3</v>
      </c>
      <c r="I385" t="s">
        <v>510</v>
      </c>
      <c r="J385" t="s">
        <v>511</v>
      </c>
      <c r="K385" t="s">
        <v>512</v>
      </c>
      <c r="L385">
        <v>1348</v>
      </c>
      <c r="N385">
        <v>1009</v>
      </c>
      <c r="O385" t="s">
        <v>61</v>
      </c>
      <c r="P385" t="s">
        <v>61</v>
      </c>
      <c r="Q385">
        <v>1000</v>
      </c>
      <c r="X385">
        <v>2.9700000000000001E-2</v>
      </c>
      <c r="Y385">
        <v>12824.48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758</v>
      </c>
      <c r="AG385">
        <v>0</v>
      </c>
      <c r="AH385">
        <v>2</v>
      </c>
      <c r="AI385">
        <v>28925987</v>
      </c>
      <c r="AJ385">
        <v>381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 x14ac:dyDescent="0.2">
      <c r="A386">
        <f>ROW(Source!A98)</f>
        <v>98</v>
      </c>
      <c r="B386">
        <v>28926000</v>
      </c>
      <c r="C386">
        <v>28925976</v>
      </c>
      <c r="D386">
        <v>28247531</v>
      </c>
      <c r="E386">
        <v>21</v>
      </c>
      <c r="F386">
        <v>1</v>
      </c>
      <c r="G386">
        <v>1</v>
      </c>
      <c r="H386">
        <v>3</v>
      </c>
      <c r="I386" t="s">
        <v>533</v>
      </c>
      <c r="J386" t="s">
        <v>719</v>
      </c>
      <c r="K386" t="s">
        <v>534</v>
      </c>
      <c r="L386">
        <v>1374</v>
      </c>
      <c r="N386">
        <v>1013</v>
      </c>
      <c r="O386" t="s">
        <v>535</v>
      </c>
      <c r="P386" t="s">
        <v>535</v>
      </c>
      <c r="Q386">
        <v>1</v>
      </c>
      <c r="X386">
        <v>59.58</v>
      </c>
      <c r="Y386">
        <v>1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758</v>
      </c>
      <c r="AG386">
        <v>0</v>
      </c>
      <c r="AH386">
        <v>2</v>
      </c>
      <c r="AI386">
        <v>28925988</v>
      </c>
      <c r="AJ386">
        <v>382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 x14ac:dyDescent="0.2">
      <c r="A387">
        <f>ROW(Source!A99)</f>
        <v>99</v>
      </c>
      <c r="B387">
        <v>28925989</v>
      </c>
      <c r="C387">
        <v>28925976</v>
      </c>
      <c r="D387">
        <v>28442310</v>
      </c>
      <c r="E387">
        <v>1</v>
      </c>
      <c r="F387">
        <v>1</v>
      </c>
      <c r="G387">
        <v>1</v>
      </c>
      <c r="H387">
        <v>1</v>
      </c>
      <c r="I387" t="s">
        <v>538</v>
      </c>
      <c r="J387" t="s">
        <v>719</v>
      </c>
      <c r="K387" t="s">
        <v>539</v>
      </c>
      <c r="L387">
        <v>1191</v>
      </c>
      <c r="N387">
        <v>1013</v>
      </c>
      <c r="O387" t="s">
        <v>360</v>
      </c>
      <c r="P387" t="s">
        <v>360</v>
      </c>
      <c r="Q387">
        <v>1</v>
      </c>
      <c r="X387">
        <v>309</v>
      </c>
      <c r="Y387">
        <v>0</v>
      </c>
      <c r="Z387">
        <v>0</v>
      </c>
      <c r="AA387">
        <v>0</v>
      </c>
      <c r="AB387">
        <v>9.64</v>
      </c>
      <c r="AC387">
        <v>0</v>
      </c>
      <c r="AD387">
        <v>1</v>
      </c>
      <c r="AE387">
        <v>1</v>
      </c>
      <c r="AF387" t="s">
        <v>63</v>
      </c>
      <c r="AG387">
        <v>185.4</v>
      </c>
      <c r="AH387">
        <v>2</v>
      </c>
      <c r="AI387">
        <v>28925977</v>
      </c>
      <c r="AJ387">
        <v>383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 x14ac:dyDescent="0.2">
      <c r="A388">
        <f>ROW(Source!A99)</f>
        <v>99</v>
      </c>
      <c r="B388">
        <v>28925990</v>
      </c>
      <c r="C388">
        <v>28925976</v>
      </c>
      <c r="D388">
        <v>28419515</v>
      </c>
      <c r="E388">
        <v>1</v>
      </c>
      <c r="F388">
        <v>1</v>
      </c>
      <c r="G388">
        <v>1</v>
      </c>
      <c r="H388">
        <v>1</v>
      </c>
      <c r="I388" t="s">
        <v>361</v>
      </c>
      <c r="J388" t="s">
        <v>719</v>
      </c>
      <c r="K388" t="s">
        <v>362</v>
      </c>
      <c r="L388">
        <v>1191</v>
      </c>
      <c r="N388">
        <v>1013</v>
      </c>
      <c r="O388" t="s">
        <v>360</v>
      </c>
      <c r="P388" t="s">
        <v>360</v>
      </c>
      <c r="Q388">
        <v>1</v>
      </c>
      <c r="X388">
        <v>4.25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1</v>
      </c>
      <c r="AE388">
        <v>2</v>
      </c>
      <c r="AF388" t="s">
        <v>63</v>
      </c>
      <c r="AG388">
        <v>2.5499999999999998</v>
      </c>
      <c r="AH388">
        <v>2</v>
      </c>
      <c r="AI388">
        <v>28925978</v>
      </c>
      <c r="AJ388">
        <v>384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 x14ac:dyDescent="0.2">
      <c r="A389">
        <f>ROW(Source!A99)</f>
        <v>99</v>
      </c>
      <c r="B389">
        <v>28925991</v>
      </c>
      <c r="C389">
        <v>28925976</v>
      </c>
      <c r="D389">
        <v>28336687</v>
      </c>
      <c r="E389">
        <v>1</v>
      </c>
      <c r="F389">
        <v>1</v>
      </c>
      <c r="G389">
        <v>1</v>
      </c>
      <c r="H389">
        <v>2</v>
      </c>
      <c r="I389" t="s">
        <v>479</v>
      </c>
      <c r="J389" t="s">
        <v>480</v>
      </c>
      <c r="K389" t="s">
        <v>481</v>
      </c>
      <c r="L389">
        <v>1368</v>
      </c>
      <c r="N389">
        <v>1011</v>
      </c>
      <c r="O389" t="s">
        <v>366</v>
      </c>
      <c r="P389" t="s">
        <v>366</v>
      </c>
      <c r="Q389">
        <v>1</v>
      </c>
      <c r="X389">
        <v>0.16</v>
      </c>
      <c r="Y389">
        <v>0</v>
      </c>
      <c r="Z389">
        <v>113.19</v>
      </c>
      <c r="AA389">
        <v>11.84</v>
      </c>
      <c r="AB389">
        <v>0</v>
      </c>
      <c r="AC389">
        <v>0</v>
      </c>
      <c r="AD389">
        <v>1</v>
      </c>
      <c r="AE389">
        <v>0</v>
      </c>
      <c r="AF389" t="s">
        <v>63</v>
      </c>
      <c r="AG389">
        <v>9.6000000000000002E-2</v>
      </c>
      <c r="AH389">
        <v>2</v>
      </c>
      <c r="AI389">
        <v>28925979</v>
      </c>
      <c r="AJ389">
        <v>385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 x14ac:dyDescent="0.2">
      <c r="A390">
        <f>ROW(Source!A99)</f>
        <v>99</v>
      </c>
      <c r="B390">
        <v>28925992</v>
      </c>
      <c r="C390">
        <v>28925976</v>
      </c>
      <c r="D390">
        <v>28336862</v>
      </c>
      <c r="E390">
        <v>1</v>
      </c>
      <c r="F390">
        <v>1</v>
      </c>
      <c r="G390">
        <v>1</v>
      </c>
      <c r="H390">
        <v>2</v>
      </c>
      <c r="I390" t="s">
        <v>482</v>
      </c>
      <c r="J390" t="s">
        <v>483</v>
      </c>
      <c r="K390" t="s">
        <v>484</v>
      </c>
      <c r="L390">
        <v>1368</v>
      </c>
      <c r="N390">
        <v>1011</v>
      </c>
      <c r="O390" t="s">
        <v>366</v>
      </c>
      <c r="P390" t="s">
        <v>366</v>
      </c>
      <c r="Q390">
        <v>1</v>
      </c>
      <c r="X390">
        <v>8.1300000000000008</v>
      </c>
      <c r="Y390">
        <v>0</v>
      </c>
      <c r="Z390">
        <v>6.99</v>
      </c>
      <c r="AA390">
        <v>0</v>
      </c>
      <c r="AB390">
        <v>0</v>
      </c>
      <c r="AC390">
        <v>0</v>
      </c>
      <c r="AD390">
        <v>1</v>
      </c>
      <c r="AE390">
        <v>0</v>
      </c>
      <c r="AF390" t="s">
        <v>63</v>
      </c>
      <c r="AG390">
        <v>4.8780000000000001</v>
      </c>
      <c r="AH390">
        <v>2</v>
      </c>
      <c r="AI390">
        <v>28925980</v>
      </c>
      <c r="AJ390">
        <v>386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 x14ac:dyDescent="0.2">
      <c r="A391">
        <f>ROW(Source!A99)</f>
        <v>99</v>
      </c>
      <c r="B391">
        <v>28925993</v>
      </c>
      <c r="C391">
        <v>28925976</v>
      </c>
      <c r="D391">
        <v>28337857</v>
      </c>
      <c r="E391">
        <v>1</v>
      </c>
      <c r="F391">
        <v>1</v>
      </c>
      <c r="G391">
        <v>1</v>
      </c>
      <c r="H391">
        <v>2</v>
      </c>
      <c r="I391" t="s">
        <v>488</v>
      </c>
      <c r="J391" t="s">
        <v>489</v>
      </c>
      <c r="K391" t="s">
        <v>490</v>
      </c>
      <c r="L391">
        <v>1368</v>
      </c>
      <c r="N391">
        <v>1011</v>
      </c>
      <c r="O391" t="s">
        <v>366</v>
      </c>
      <c r="P391" t="s">
        <v>366</v>
      </c>
      <c r="Q391">
        <v>1</v>
      </c>
      <c r="X391">
        <v>0.15</v>
      </c>
      <c r="Y391">
        <v>0</v>
      </c>
      <c r="Z391">
        <v>127.86</v>
      </c>
      <c r="AA391">
        <v>11.84</v>
      </c>
      <c r="AB391">
        <v>0</v>
      </c>
      <c r="AC391">
        <v>0</v>
      </c>
      <c r="AD391">
        <v>1</v>
      </c>
      <c r="AE391">
        <v>0</v>
      </c>
      <c r="AF391" t="s">
        <v>63</v>
      </c>
      <c r="AG391">
        <v>0.09</v>
      </c>
      <c r="AH391">
        <v>2</v>
      </c>
      <c r="AI391">
        <v>28925981</v>
      </c>
      <c r="AJ391">
        <v>387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 x14ac:dyDescent="0.2">
      <c r="A392">
        <f>ROW(Source!A99)</f>
        <v>99</v>
      </c>
      <c r="B392">
        <v>28925994</v>
      </c>
      <c r="C392">
        <v>28925976</v>
      </c>
      <c r="D392">
        <v>28337866</v>
      </c>
      <c r="E392">
        <v>1</v>
      </c>
      <c r="F392">
        <v>1</v>
      </c>
      <c r="G392">
        <v>1</v>
      </c>
      <c r="H392">
        <v>2</v>
      </c>
      <c r="I392" t="s">
        <v>491</v>
      </c>
      <c r="J392" t="s">
        <v>492</v>
      </c>
      <c r="K392" t="s">
        <v>493</v>
      </c>
      <c r="L392">
        <v>1368</v>
      </c>
      <c r="N392">
        <v>1011</v>
      </c>
      <c r="O392" t="s">
        <v>366</v>
      </c>
      <c r="P392" t="s">
        <v>366</v>
      </c>
      <c r="Q392">
        <v>1</v>
      </c>
      <c r="X392">
        <v>0.15</v>
      </c>
      <c r="Y392">
        <v>0</v>
      </c>
      <c r="Z392">
        <v>12</v>
      </c>
      <c r="AA392">
        <v>0</v>
      </c>
      <c r="AB392">
        <v>0</v>
      </c>
      <c r="AC392">
        <v>0</v>
      </c>
      <c r="AD392">
        <v>1</v>
      </c>
      <c r="AE392">
        <v>0</v>
      </c>
      <c r="AF392" t="s">
        <v>63</v>
      </c>
      <c r="AG392">
        <v>0.09</v>
      </c>
      <c r="AH392">
        <v>2</v>
      </c>
      <c r="AI392">
        <v>28925982</v>
      </c>
      <c r="AJ392">
        <v>388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 x14ac:dyDescent="0.2">
      <c r="A393">
        <f>ROW(Source!A99)</f>
        <v>99</v>
      </c>
      <c r="B393">
        <v>28925995</v>
      </c>
      <c r="C393">
        <v>28925976</v>
      </c>
      <c r="D393">
        <v>28337996</v>
      </c>
      <c r="E393">
        <v>1</v>
      </c>
      <c r="F393">
        <v>1</v>
      </c>
      <c r="G393">
        <v>1</v>
      </c>
      <c r="H393">
        <v>2</v>
      </c>
      <c r="I393" t="s">
        <v>494</v>
      </c>
      <c r="J393" t="s">
        <v>495</v>
      </c>
      <c r="K393" t="s">
        <v>496</v>
      </c>
      <c r="L393">
        <v>1368</v>
      </c>
      <c r="N393">
        <v>1011</v>
      </c>
      <c r="O393" t="s">
        <v>366</v>
      </c>
      <c r="P393" t="s">
        <v>366</v>
      </c>
      <c r="Q393">
        <v>1</v>
      </c>
      <c r="X393">
        <v>16</v>
      </c>
      <c r="Y393">
        <v>0</v>
      </c>
      <c r="Z393">
        <v>7.52</v>
      </c>
      <c r="AA393">
        <v>0</v>
      </c>
      <c r="AB393">
        <v>0</v>
      </c>
      <c r="AC393">
        <v>0</v>
      </c>
      <c r="AD393">
        <v>1</v>
      </c>
      <c r="AE393">
        <v>0</v>
      </c>
      <c r="AF393" t="s">
        <v>63</v>
      </c>
      <c r="AG393">
        <v>9.6</v>
      </c>
      <c r="AH393">
        <v>2</v>
      </c>
      <c r="AI393">
        <v>28925983</v>
      </c>
      <c r="AJ393">
        <v>389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 x14ac:dyDescent="0.2">
      <c r="A394">
        <f>ROW(Source!A99)</f>
        <v>99</v>
      </c>
      <c r="B394">
        <v>28925996</v>
      </c>
      <c r="C394">
        <v>28925976</v>
      </c>
      <c r="D394">
        <v>28338136</v>
      </c>
      <c r="E394">
        <v>1</v>
      </c>
      <c r="F394">
        <v>1</v>
      </c>
      <c r="G394">
        <v>1</v>
      </c>
      <c r="H394">
        <v>2</v>
      </c>
      <c r="I394" t="s">
        <v>401</v>
      </c>
      <c r="J394" t="s">
        <v>402</v>
      </c>
      <c r="K394" t="s">
        <v>403</v>
      </c>
      <c r="L394">
        <v>1368</v>
      </c>
      <c r="N394">
        <v>1011</v>
      </c>
      <c r="O394" t="s">
        <v>366</v>
      </c>
      <c r="P394" t="s">
        <v>366</v>
      </c>
      <c r="Q394">
        <v>1</v>
      </c>
      <c r="X394">
        <v>69</v>
      </c>
      <c r="Y394">
        <v>0</v>
      </c>
      <c r="Z394">
        <v>8.68</v>
      </c>
      <c r="AA394">
        <v>0</v>
      </c>
      <c r="AB394">
        <v>0</v>
      </c>
      <c r="AC394">
        <v>0</v>
      </c>
      <c r="AD394">
        <v>1</v>
      </c>
      <c r="AE394">
        <v>0</v>
      </c>
      <c r="AF394" t="s">
        <v>63</v>
      </c>
      <c r="AG394">
        <v>41.4</v>
      </c>
      <c r="AH394">
        <v>2</v>
      </c>
      <c r="AI394">
        <v>28925984</v>
      </c>
      <c r="AJ394">
        <v>390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 x14ac:dyDescent="0.2">
      <c r="A395">
        <f>ROW(Source!A99)</f>
        <v>99</v>
      </c>
      <c r="B395">
        <v>28925997</v>
      </c>
      <c r="C395">
        <v>28925976</v>
      </c>
      <c r="D395">
        <v>28338781</v>
      </c>
      <c r="E395">
        <v>1</v>
      </c>
      <c r="F395">
        <v>1</v>
      </c>
      <c r="G395">
        <v>1</v>
      </c>
      <c r="H395">
        <v>2</v>
      </c>
      <c r="I395" t="s">
        <v>497</v>
      </c>
      <c r="J395" t="s">
        <v>498</v>
      </c>
      <c r="K395" t="s">
        <v>499</v>
      </c>
      <c r="L395">
        <v>1368</v>
      </c>
      <c r="N395">
        <v>1011</v>
      </c>
      <c r="O395" t="s">
        <v>366</v>
      </c>
      <c r="P395" t="s">
        <v>366</v>
      </c>
      <c r="Q395">
        <v>1</v>
      </c>
      <c r="X395">
        <v>3.94</v>
      </c>
      <c r="Y395">
        <v>0</v>
      </c>
      <c r="Z395">
        <v>18.489999999999998</v>
      </c>
      <c r="AA395">
        <v>10.130000000000001</v>
      </c>
      <c r="AB395">
        <v>0</v>
      </c>
      <c r="AC395">
        <v>0</v>
      </c>
      <c r="AD395">
        <v>1</v>
      </c>
      <c r="AE395">
        <v>0</v>
      </c>
      <c r="AF395" t="s">
        <v>63</v>
      </c>
      <c r="AG395">
        <v>2.3639999999999999</v>
      </c>
      <c r="AH395">
        <v>2</v>
      </c>
      <c r="AI395">
        <v>28925985</v>
      </c>
      <c r="AJ395">
        <v>391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 x14ac:dyDescent="0.2">
      <c r="A396">
        <f>ROW(Source!A99)</f>
        <v>99</v>
      </c>
      <c r="B396">
        <v>28925998</v>
      </c>
      <c r="C396">
        <v>28925976</v>
      </c>
      <c r="D396">
        <v>28251457</v>
      </c>
      <c r="E396">
        <v>1</v>
      </c>
      <c r="F396">
        <v>1</v>
      </c>
      <c r="G396">
        <v>1</v>
      </c>
      <c r="H396">
        <v>3</v>
      </c>
      <c r="I396" t="s">
        <v>500</v>
      </c>
      <c r="J396" t="s">
        <v>501</v>
      </c>
      <c r="K396" t="s">
        <v>502</v>
      </c>
      <c r="L396">
        <v>1339</v>
      </c>
      <c r="N396">
        <v>1007</v>
      </c>
      <c r="O396" t="s">
        <v>742</v>
      </c>
      <c r="P396" t="s">
        <v>742</v>
      </c>
      <c r="Q396">
        <v>1</v>
      </c>
      <c r="X396">
        <v>0.46</v>
      </c>
      <c r="Y396">
        <v>23.41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758</v>
      </c>
      <c r="AG396">
        <v>0</v>
      </c>
      <c r="AH396">
        <v>2</v>
      </c>
      <c r="AI396">
        <v>28925986</v>
      </c>
      <c r="AJ396">
        <v>392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 x14ac:dyDescent="0.2">
      <c r="A397">
        <f>ROW(Source!A99)</f>
        <v>99</v>
      </c>
      <c r="B397">
        <v>28925999</v>
      </c>
      <c r="C397">
        <v>28925976</v>
      </c>
      <c r="D397">
        <v>28254721</v>
      </c>
      <c r="E397">
        <v>1</v>
      </c>
      <c r="F397">
        <v>1</v>
      </c>
      <c r="G397">
        <v>1</v>
      </c>
      <c r="H397">
        <v>3</v>
      </c>
      <c r="I397" t="s">
        <v>510</v>
      </c>
      <c r="J397" t="s">
        <v>511</v>
      </c>
      <c r="K397" t="s">
        <v>512</v>
      </c>
      <c r="L397">
        <v>1348</v>
      </c>
      <c r="N397">
        <v>1009</v>
      </c>
      <c r="O397" t="s">
        <v>61</v>
      </c>
      <c r="P397" t="s">
        <v>61</v>
      </c>
      <c r="Q397">
        <v>1000</v>
      </c>
      <c r="X397">
        <v>2.9700000000000001E-2</v>
      </c>
      <c r="Y397">
        <v>12824.48</v>
      </c>
      <c r="Z397">
        <v>0</v>
      </c>
      <c r="AA397">
        <v>0</v>
      </c>
      <c r="AB397">
        <v>0</v>
      </c>
      <c r="AC397">
        <v>0</v>
      </c>
      <c r="AD397">
        <v>1</v>
      </c>
      <c r="AE397">
        <v>0</v>
      </c>
      <c r="AF397" t="s">
        <v>758</v>
      </c>
      <c r="AG397">
        <v>0</v>
      </c>
      <c r="AH397">
        <v>2</v>
      </c>
      <c r="AI397">
        <v>28925987</v>
      </c>
      <c r="AJ397">
        <v>393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 x14ac:dyDescent="0.2">
      <c r="A398">
        <f>ROW(Source!A99)</f>
        <v>99</v>
      </c>
      <c r="B398">
        <v>28926000</v>
      </c>
      <c r="C398">
        <v>28925976</v>
      </c>
      <c r="D398">
        <v>28247531</v>
      </c>
      <c r="E398">
        <v>21</v>
      </c>
      <c r="F398">
        <v>1</v>
      </c>
      <c r="G398">
        <v>1</v>
      </c>
      <c r="H398">
        <v>3</v>
      </c>
      <c r="I398" t="s">
        <v>533</v>
      </c>
      <c r="J398" t="s">
        <v>719</v>
      </c>
      <c r="K398" t="s">
        <v>534</v>
      </c>
      <c r="L398">
        <v>1374</v>
      </c>
      <c r="N398">
        <v>1013</v>
      </c>
      <c r="O398" t="s">
        <v>535</v>
      </c>
      <c r="P398" t="s">
        <v>535</v>
      </c>
      <c r="Q398">
        <v>1</v>
      </c>
      <c r="X398">
        <v>59.58</v>
      </c>
      <c r="Y398">
        <v>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758</v>
      </c>
      <c r="AG398">
        <v>0</v>
      </c>
      <c r="AH398">
        <v>2</v>
      </c>
      <c r="AI398">
        <v>28925988</v>
      </c>
      <c r="AJ398">
        <v>394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 x14ac:dyDescent="0.2">
      <c r="A399">
        <f>ROW(Source!A100)</f>
        <v>100</v>
      </c>
      <c r="B399">
        <v>28926014</v>
      </c>
      <c r="C399">
        <v>28926001</v>
      </c>
      <c r="D399">
        <v>28442310</v>
      </c>
      <c r="E399">
        <v>1</v>
      </c>
      <c r="F399">
        <v>1</v>
      </c>
      <c r="G399">
        <v>1</v>
      </c>
      <c r="H399">
        <v>1</v>
      </c>
      <c r="I399" t="s">
        <v>538</v>
      </c>
      <c r="J399" t="s">
        <v>719</v>
      </c>
      <c r="K399" t="s">
        <v>539</v>
      </c>
      <c r="L399">
        <v>1191</v>
      </c>
      <c r="N399">
        <v>1013</v>
      </c>
      <c r="O399" t="s">
        <v>360</v>
      </c>
      <c r="P399" t="s">
        <v>360</v>
      </c>
      <c r="Q399">
        <v>1</v>
      </c>
      <c r="X399">
        <v>309</v>
      </c>
      <c r="Y399">
        <v>0</v>
      </c>
      <c r="Z399">
        <v>0</v>
      </c>
      <c r="AA399">
        <v>0</v>
      </c>
      <c r="AB399">
        <v>9.64</v>
      </c>
      <c r="AC399">
        <v>0</v>
      </c>
      <c r="AD399">
        <v>1</v>
      </c>
      <c r="AE399">
        <v>1</v>
      </c>
      <c r="AF399" t="s">
        <v>63</v>
      </c>
      <c r="AG399">
        <v>185.4</v>
      </c>
      <c r="AH399">
        <v>2</v>
      </c>
      <c r="AI399">
        <v>28926002</v>
      </c>
      <c r="AJ399">
        <v>395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 x14ac:dyDescent="0.2">
      <c r="A400">
        <f>ROW(Source!A100)</f>
        <v>100</v>
      </c>
      <c r="B400">
        <v>28926015</v>
      </c>
      <c r="C400">
        <v>28926001</v>
      </c>
      <c r="D400">
        <v>28419515</v>
      </c>
      <c r="E400">
        <v>1</v>
      </c>
      <c r="F400">
        <v>1</v>
      </c>
      <c r="G400">
        <v>1</v>
      </c>
      <c r="H400">
        <v>1</v>
      </c>
      <c r="I400" t="s">
        <v>361</v>
      </c>
      <c r="J400" t="s">
        <v>719</v>
      </c>
      <c r="K400" t="s">
        <v>362</v>
      </c>
      <c r="L400">
        <v>1191</v>
      </c>
      <c r="N400">
        <v>1013</v>
      </c>
      <c r="O400" t="s">
        <v>360</v>
      </c>
      <c r="P400" t="s">
        <v>360</v>
      </c>
      <c r="Q400">
        <v>1</v>
      </c>
      <c r="X400">
        <v>4.25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1</v>
      </c>
      <c r="AE400">
        <v>2</v>
      </c>
      <c r="AF400" t="s">
        <v>63</v>
      </c>
      <c r="AG400">
        <v>2.5499999999999998</v>
      </c>
      <c r="AH400">
        <v>2</v>
      </c>
      <c r="AI400">
        <v>28926003</v>
      </c>
      <c r="AJ400">
        <v>396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 x14ac:dyDescent="0.2">
      <c r="A401">
        <f>ROW(Source!A100)</f>
        <v>100</v>
      </c>
      <c r="B401">
        <v>28926016</v>
      </c>
      <c r="C401">
        <v>28926001</v>
      </c>
      <c r="D401">
        <v>28336687</v>
      </c>
      <c r="E401">
        <v>1</v>
      </c>
      <c r="F401">
        <v>1</v>
      </c>
      <c r="G401">
        <v>1</v>
      </c>
      <c r="H401">
        <v>2</v>
      </c>
      <c r="I401" t="s">
        <v>479</v>
      </c>
      <c r="J401" t="s">
        <v>480</v>
      </c>
      <c r="K401" t="s">
        <v>481</v>
      </c>
      <c r="L401">
        <v>1368</v>
      </c>
      <c r="N401">
        <v>1011</v>
      </c>
      <c r="O401" t="s">
        <v>366</v>
      </c>
      <c r="P401" t="s">
        <v>366</v>
      </c>
      <c r="Q401">
        <v>1</v>
      </c>
      <c r="X401">
        <v>0.16</v>
      </c>
      <c r="Y401">
        <v>0</v>
      </c>
      <c r="Z401">
        <v>113.19</v>
      </c>
      <c r="AA401">
        <v>11.84</v>
      </c>
      <c r="AB401">
        <v>0</v>
      </c>
      <c r="AC401">
        <v>0</v>
      </c>
      <c r="AD401">
        <v>1</v>
      </c>
      <c r="AE401">
        <v>0</v>
      </c>
      <c r="AF401" t="s">
        <v>63</v>
      </c>
      <c r="AG401">
        <v>9.6000000000000002E-2</v>
      </c>
      <c r="AH401">
        <v>2</v>
      </c>
      <c r="AI401">
        <v>28926004</v>
      </c>
      <c r="AJ401">
        <v>397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 x14ac:dyDescent="0.2">
      <c r="A402">
        <f>ROW(Source!A100)</f>
        <v>100</v>
      </c>
      <c r="B402">
        <v>28926017</v>
      </c>
      <c r="C402">
        <v>28926001</v>
      </c>
      <c r="D402">
        <v>28336862</v>
      </c>
      <c r="E402">
        <v>1</v>
      </c>
      <c r="F402">
        <v>1</v>
      </c>
      <c r="G402">
        <v>1</v>
      </c>
      <c r="H402">
        <v>2</v>
      </c>
      <c r="I402" t="s">
        <v>482</v>
      </c>
      <c r="J402" t="s">
        <v>483</v>
      </c>
      <c r="K402" t="s">
        <v>484</v>
      </c>
      <c r="L402">
        <v>1368</v>
      </c>
      <c r="N402">
        <v>1011</v>
      </c>
      <c r="O402" t="s">
        <v>366</v>
      </c>
      <c r="P402" t="s">
        <v>366</v>
      </c>
      <c r="Q402">
        <v>1</v>
      </c>
      <c r="X402">
        <v>8.1300000000000008</v>
      </c>
      <c r="Y402">
        <v>0</v>
      </c>
      <c r="Z402">
        <v>6.99</v>
      </c>
      <c r="AA402">
        <v>0</v>
      </c>
      <c r="AB402">
        <v>0</v>
      </c>
      <c r="AC402">
        <v>0</v>
      </c>
      <c r="AD402">
        <v>1</v>
      </c>
      <c r="AE402">
        <v>0</v>
      </c>
      <c r="AF402" t="s">
        <v>63</v>
      </c>
      <c r="AG402">
        <v>4.8780000000000001</v>
      </c>
      <c r="AH402">
        <v>2</v>
      </c>
      <c r="AI402">
        <v>28926005</v>
      </c>
      <c r="AJ402">
        <v>398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 x14ac:dyDescent="0.2">
      <c r="A403">
        <f>ROW(Source!A100)</f>
        <v>100</v>
      </c>
      <c r="B403">
        <v>28926018</v>
      </c>
      <c r="C403">
        <v>28926001</v>
      </c>
      <c r="D403">
        <v>28337857</v>
      </c>
      <c r="E403">
        <v>1</v>
      </c>
      <c r="F403">
        <v>1</v>
      </c>
      <c r="G403">
        <v>1</v>
      </c>
      <c r="H403">
        <v>2</v>
      </c>
      <c r="I403" t="s">
        <v>488</v>
      </c>
      <c r="J403" t="s">
        <v>489</v>
      </c>
      <c r="K403" t="s">
        <v>490</v>
      </c>
      <c r="L403">
        <v>1368</v>
      </c>
      <c r="N403">
        <v>1011</v>
      </c>
      <c r="O403" t="s">
        <v>366</v>
      </c>
      <c r="P403" t="s">
        <v>366</v>
      </c>
      <c r="Q403">
        <v>1</v>
      </c>
      <c r="X403">
        <v>0.15</v>
      </c>
      <c r="Y403">
        <v>0</v>
      </c>
      <c r="Z403">
        <v>127.86</v>
      </c>
      <c r="AA403">
        <v>11.84</v>
      </c>
      <c r="AB403">
        <v>0</v>
      </c>
      <c r="AC403">
        <v>0</v>
      </c>
      <c r="AD403">
        <v>1</v>
      </c>
      <c r="AE403">
        <v>0</v>
      </c>
      <c r="AF403" t="s">
        <v>63</v>
      </c>
      <c r="AG403">
        <v>0.09</v>
      </c>
      <c r="AH403">
        <v>2</v>
      </c>
      <c r="AI403">
        <v>28926006</v>
      </c>
      <c r="AJ403">
        <v>399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 x14ac:dyDescent="0.2">
      <c r="A404">
        <f>ROW(Source!A100)</f>
        <v>100</v>
      </c>
      <c r="B404">
        <v>28926019</v>
      </c>
      <c r="C404">
        <v>28926001</v>
      </c>
      <c r="D404">
        <v>28337866</v>
      </c>
      <c r="E404">
        <v>1</v>
      </c>
      <c r="F404">
        <v>1</v>
      </c>
      <c r="G404">
        <v>1</v>
      </c>
      <c r="H404">
        <v>2</v>
      </c>
      <c r="I404" t="s">
        <v>491</v>
      </c>
      <c r="J404" t="s">
        <v>492</v>
      </c>
      <c r="K404" t="s">
        <v>493</v>
      </c>
      <c r="L404">
        <v>1368</v>
      </c>
      <c r="N404">
        <v>1011</v>
      </c>
      <c r="O404" t="s">
        <v>366</v>
      </c>
      <c r="P404" t="s">
        <v>366</v>
      </c>
      <c r="Q404">
        <v>1</v>
      </c>
      <c r="X404">
        <v>0.15</v>
      </c>
      <c r="Y404">
        <v>0</v>
      </c>
      <c r="Z404">
        <v>12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63</v>
      </c>
      <c r="AG404">
        <v>0.09</v>
      </c>
      <c r="AH404">
        <v>2</v>
      </c>
      <c r="AI404">
        <v>28926007</v>
      </c>
      <c r="AJ404">
        <v>400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 x14ac:dyDescent="0.2">
      <c r="A405">
        <f>ROW(Source!A100)</f>
        <v>100</v>
      </c>
      <c r="B405">
        <v>28926020</v>
      </c>
      <c r="C405">
        <v>28926001</v>
      </c>
      <c r="D405">
        <v>28337996</v>
      </c>
      <c r="E405">
        <v>1</v>
      </c>
      <c r="F405">
        <v>1</v>
      </c>
      <c r="G405">
        <v>1</v>
      </c>
      <c r="H405">
        <v>2</v>
      </c>
      <c r="I405" t="s">
        <v>494</v>
      </c>
      <c r="J405" t="s">
        <v>495</v>
      </c>
      <c r="K405" t="s">
        <v>496</v>
      </c>
      <c r="L405">
        <v>1368</v>
      </c>
      <c r="N405">
        <v>1011</v>
      </c>
      <c r="O405" t="s">
        <v>366</v>
      </c>
      <c r="P405" t="s">
        <v>366</v>
      </c>
      <c r="Q405">
        <v>1</v>
      </c>
      <c r="X405">
        <v>16</v>
      </c>
      <c r="Y405">
        <v>0</v>
      </c>
      <c r="Z405">
        <v>7.52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63</v>
      </c>
      <c r="AG405">
        <v>9.6</v>
      </c>
      <c r="AH405">
        <v>2</v>
      </c>
      <c r="AI405">
        <v>28926008</v>
      </c>
      <c r="AJ405">
        <v>401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 x14ac:dyDescent="0.2">
      <c r="A406">
        <f>ROW(Source!A100)</f>
        <v>100</v>
      </c>
      <c r="B406">
        <v>28926021</v>
      </c>
      <c r="C406">
        <v>28926001</v>
      </c>
      <c r="D406">
        <v>28338136</v>
      </c>
      <c r="E406">
        <v>1</v>
      </c>
      <c r="F406">
        <v>1</v>
      </c>
      <c r="G406">
        <v>1</v>
      </c>
      <c r="H406">
        <v>2</v>
      </c>
      <c r="I406" t="s">
        <v>401</v>
      </c>
      <c r="J406" t="s">
        <v>402</v>
      </c>
      <c r="K406" t="s">
        <v>403</v>
      </c>
      <c r="L406">
        <v>1368</v>
      </c>
      <c r="N406">
        <v>1011</v>
      </c>
      <c r="O406" t="s">
        <v>366</v>
      </c>
      <c r="P406" t="s">
        <v>366</v>
      </c>
      <c r="Q406">
        <v>1</v>
      </c>
      <c r="X406">
        <v>69</v>
      </c>
      <c r="Y406">
        <v>0</v>
      </c>
      <c r="Z406">
        <v>8.68</v>
      </c>
      <c r="AA406">
        <v>0</v>
      </c>
      <c r="AB406">
        <v>0</v>
      </c>
      <c r="AC406">
        <v>0</v>
      </c>
      <c r="AD406">
        <v>1</v>
      </c>
      <c r="AE406">
        <v>0</v>
      </c>
      <c r="AF406" t="s">
        <v>63</v>
      </c>
      <c r="AG406">
        <v>41.4</v>
      </c>
      <c r="AH406">
        <v>2</v>
      </c>
      <c r="AI406">
        <v>28926009</v>
      </c>
      <c r="AJ406">
        <v>402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 x14ac:dyDescent="0.2">
      <c r="A407">
        <f>ROW(Source!A100)</f>
        <v>100</v>
      </c>
      <c r="B407">
        <v>28926022</v>
      </c>
      <c r="C407">
        <v>28926001</v>
      </c>
      <c r="D407">
        <v>28338781</v>
      </c>
      <c r="E407">
        <v>1</v>
      </c>
      <c r="F407">
        <v>1</v>
      </c>
      <c r="G407">
        <v>1</v>
      </c>
      <c r="H407">
        <v>2</v>
      </c>
      <c r="I407" t="s">
        <v>497</v>
      </c>
      <c r="J407" t="s">
        <v>498</v>
      </c>
      <c r="K407" t="s">
        <v>499</v>
      </c>
      <c r="L407">
        <v>1368</v>
      </c>
      <c r="N407">
        <v>1011</v>
      </c>
      <c r="O407" t="s">
        <v>366</v>
      </c>
      <c r="P407" t="s">
        <v>366</v>
      </c>
      <c r="Q407">
        <v>1</v>
      </c>
      <c r="X407">
        <v>3.94</v>
      </c>
      <c r="Y407">
        <v>0</v>
      </c>
      <c r="Z407">
        <v>18.489999999999998</v>
      </c>
      <c r="AA407">
        <v>10.130000000000001</v>
      </c>
      <c r="AB407">
        <v>0</v>
      </c>
      <c r="AC407">
        <v>0</v>
      </c>
      <c r="AD407">
        <v>1</v>
      </c>
      <c r="AE407">
        <v>0</v>
      </c>
      <c r="AF407" t="s">
        <v>63</v>
      </c>
      <c r="AG407">
        <v>2.3639999999999999</v>
      </c>
      <c r="AH407">
        <v>2</v>
      </c>
      <c r="AI407">
        <v>28926010</v>
      </c>
      <c r="AJ407">
        <v>403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 x14ac:dyDescent="0.2">
      <c r="A408">
        <f>ROW(Source!A100)</f>
        <v>100</v>
      </c>
      <c r="B408">
        <v>28926023</v>
      </c>
      <c r="C408">
        <v>28926001</v>
      </c>
      <c r="D408">
        <v>28251457</v>
      </c>
      <c r="E408">
        <v>1</v>
      </c>
      <c r="F408">
        <v>1</v>
      </c>
      <c r="G408">
        <v>1</v>
      </c>
      <c r="H408">
        <v>3</v>
      </c>
      <c r="I408" t="s">
        <v>500</v>
      </c>
      <c r="J408" t="s">
        <v>501</v>
      </c>
      <c r="K408" t="s">
        <v>502</v>
      </c>
      <c r="L408">
        <v>1339</v>
      </c>
      <c r="N408">
        <v>1007</v>
      </c>
      <c r="O408" t="s">
        <v>742</v>
      </c>
      <c r="P408" t="s">
        <v>742</v>
      </c>
      <c r="Q408">
        <v>1</v>
      </c>
      <c r="X408">
        <v>0.46</v>
      </c>
      <c r="Y408">
        <v>23.41</v>
      </c>
      <c r="Z408">
        <v>0</v>
      </c>
      <c r="AA408">
        <v>0</v>
      </c>
      <c r="AB408">
        <v>0</v>
      </c>
      <c r="AC408">
        <v>0</v>
      </c>
      <c r="AD408">
        <v>1</v>
      </c>
      <c r="AE408">
        <v>0</v>
      </c>
      <c r="AF408" t="s">
        <v>758</v>
      </c>
      <c r="AG408">
        <v>0</v>
      </c>
      <c r="AH408">
        <v>2</v>
      </c>
      <c r="AI408">
        <v>28926011</v>
      </c>
      <c r="AJ408">
        <v>404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 x14ac:dyDescent="0.2">
      <c r="A409">
        <f>ROW(Source!A100)</f>
        <v>100</v>
      </c>
      <c r="B409">
        <v>28926024</v>
      </c>
      <c r="C409">
        <v>28926001</v>
      </c>
      <c r="D409">
        <v>28254721</v>
      </c>
      <c r="E409">
        <v>1</v>
      </c>
      <c r="F409">
        <v>1</v>
      </c>
      <c r="G409">
        <v>1</v>
      </c>
      <c r="H409">
        <v>3</v>
      </c>
      <c r="I409" t="s">
        <v>510</v>
      </c>
      <c r="J409" t="s">
        <v>511</v>
      </c>
      <c r="K409" t="s">
        <v>512</v>
      </c>
      <c r="L409">
        <v>1348</v>
      </c>
      <c r="N409">
        <v>1009</v>
      </c>
      <c r="O409" t="s">
        <v>61</v>
      </c>
      <c r="P409" t="s">
        <v>61</v>
      </c>
      <c r="Q409">
        <v>1000</v>
      </c>
      <c r="X409">
        <v>2.9700000000000001E-2</v>
      </c>
      <c r="Y409">
        <v>12824.48</v>
      </c>
      <c r="Z409">
        <v>0</v>
      </c>
      <c r="AA409">
        <v>0</v>
      </c>
      <c r="AB409">
        <v>0</v>
      </c>
      <c r="AC409">
        <v>0</v>
      </c>
      <c r="AD409">
        <v>1</v>
      </c>
      <c r="AE409">
        <v>0</v>
      </c>
      <c r="AF409" t="s">
        <v>758</v>
      </c>
      <c r="AG409">
        <v>0</v>
      </c>
      <c r="AH409">
        <v>2</v>
      </c>
      <c r="AI409">
        <v>28926012</v>
      </c>
      <c r="AJ409">
        <v>405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 x14ac:dyDescent="0.2">
      <c r="A410">
        <f>ROW(Source!A100)</f>
        <v>100</v>
      </c>
      <c r="B410">
        <v>28926025</v>
      </c>
      <c r="C410">
        <v>28926001</v>
      </c>
      <c r="D410">
        <v>28247531</v>
      </c>
      <c r="E410">
        <v>21</v>
      </c>
      <c r="F410">
        <v>1</v>
      </c>
      <c r="G410">
        <v>1</v>
      </c>
      <c r="H410">
        <v>3</v>
      </c>
      <c r="I410" t="s">
        <v>533</v>
      </c>
      <c r="J410" t="s">
        <v>719</v>
      </c>
      <c r="K410" t="s">
        <v>534</v>
      </c>
      <c r="L410">
        <v>1374</v>
      </c>
      <c r="N410">
        <v>1013</v>
      </c>
      <c r="O410" t="s">
        <v>535</v>
      </c>
      <c r="P410" t="s">
        <v>535</v>
      </c>
      <c r="Q410">
        <v>1</v>
      </c>
      <c r="X410">
        <v>59.58</v>
      </c>
      <c r="Y410">
        <v>1</v>
      </c>
      <c r="Z410">
        <v>0</v>
      </c>
      <c r="AA410">
        <v>0</v>
      </c>
      <c r="AB410">
        <v>0</v>
      </c>
      <c r="AC410">
        <v>0</v>
      </c>
      <c r="AD410">
        <v>1</v>
      </c>
      <c r="AE410">
        <v>0</v>
      </c>
      <c r="AF410" t="s">
        <v>758</v>
      </c>
      <c r="AG410">
        <v>0</v>
      </c>
      <c r="AH410">
        <v>2</v>
      </c>
      <c r="AI410">
        <v>28926013</v>
      </c>
      <c r="AJ410">
        <v>406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 x14ac:dyDescent="0.2">
      <c r="A411">
        <f>ROW(Source!A101)</f>
        <v>101</v>
      </c>
      <c r="B411">
        <v>28926014</v>
      </c>
      <c r="C411">
        <v>28926001</v>
      </c>
      <c r="D411">
        <v>28442310</v>
      </c>
      <c r="E411">
        <v>1</v>
      </c>
      <c r="F411">
        <v>1</v>
      </c>
      <c r="G411">
        <v>1</v>
      </c>
      <c r="H411">
        <v>1</v>
      </c>
      <c r="I411" t="s">
        <v>538</v>
      </c>
      <c r="J411" t="s">
        <v>719</v>
      </c>
      <c r="K411" t="s">
        <v>539</v>
      </c>
      <c r="L411">
        <v>1191</v>
      </c>
      <c r="N411">
        <v>1013</v>
      </c>
      <c r="O411" t="s">
        <v>360</v>
      </c>
      <c r="P411" t="s">
        <v>360</v>
      </c>
      <c r="Q411">
        <v>1</v>
      </c>
      <c r="X411">
        <v>309</v>
      </c>
      <c r="Y411">
        <v>0</v>
      </c>
      <c r="Z411">
        <v>0</v>
      </c>
      <c r="AA411">
        <v>0</v>
      </c>
      <c r="AB411">
        <v>9.64</v>
      </c>
      <c r="AC411">
        <v>0</v>
      </c>
      <c r="AD411">
        <v>1</v>
      </c>
      <c r="AE411">
        <v>1</v>
      </c>
      <c r="AF411" t="s">
        <v>63</v>
      </c>
      <c r="AG411">
        <v>185.4</v>
      </c>
      <c r="AH411">
        <v>2</v>
      </c>
      <c r="AI411">
        <v>28926002</v>
      </c>
      <c r="AJ411">
        <v>407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 x14ac:dyDescent="0.2">
      <c r="A412">
        <f>ROW(Source!A101)</f>
        <v>101</v>
      </c>
      <c r="B412">
        <v>28926015</v>
      </c>
      <c r="C412">
        <v>28926001</v>
      </c>
      <c r="D412">
        <v>28419515</v>
      </c>
      <c r="E412">
        <v>1</v>
      </c>
      <c r="F412">
        <v>1</v>
      </c>
      <c r="G412">
        <v>1</v>
      </c>
      <c r="H412">
        <v>1</v>
      </c>
      <c r="I412" t="s">
        <v>361</v>
      </c>
      <c r="J412" t="s">
        <v>719</v>
      </c>
      <c r="K412" t="s">
        <v>362</v>
      </c>
      <c r="L412">
        <v>1191</v>
      </c>
      <c r="N412">
        <v>1013</v>
      </c>
      <c r="O412" t="s">
        <v>360</v>
      </c>
      <c r="P412" t="s">
        <v>360</v>
      </c>
      <c r="Q412">
        <v>1</v>
      </c>
      <c r="X412">
        <v>4.25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1</v>
      </c>
      <c r="AE412">
        <v>2</v>
      </c>
      <c r="AF412" t="s">
        <v>63</v>
      </c>
      <c r="AG412">
        <v>2.5499999999999998</v>
      </c>
      <c r="AH412">
        <v>2</v>
      </c>
      <c r="AI412">
        <v>28926003</v>
      </c>
      <c r="AJ412">
        <v>408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 x14ac:dyDescent="0.2">
      <c r="A413">
        <f>ROW(Source!A101)</f>
        <v>101</v>
      </c>
      <c r="B413">
        <v>28926016</v>
      </c>
      <c r="C413">
        <v>28926001</v>
      </c>
      <c r="D413">
        <v>28336687</v>
      </c>
      <c r="E413">
        <v>1</v>
      </c>
      <c r="F413">
        <v>1</v>
      </c>
      <c r="G413">
        <v>1</v>
      </c>
      <c r="H413">
        <v>2</v>
      </c>
      <c r="I413" t="s">
        <v>479</v>
      </c>
      <c r="J413" t="s">
        <v>480</v>
      </c>
      <c r="K413" t="s">
        <v>481</v>
      </c>
      <c r="L413">
        <v>1368</v>
      </c>
      <c r="N413">
        <v>1011</v>
      </c>
      <c r="O413" t="s">
        <v>366</v>
      </c>
      <c r="P413" t="s">
        <v>366</v>
      </c>
      <c r="Q413">
        <v>1</v>
      </c>
      <c r="X413">
        <v>0.16</v>
      </c>
      <c r="Y413">
        <v>0</v>
      </c>
      <c r="Z413">
        <v>113.19</v>
      </c>
      <c r="AA413">
        <v>11.84</v>
      </c>
      <c r="AB413">
        <v>0</v>
      </c>
      <c r="AC413">
        <v>0</v>
      </c>
      <c r="AD413">
        <v>1</v>
      </c>
      <c r="AE413">
        <v>0</v>
      </c>
      <c r="AF413" t="s">
        <v>63</v>
      </c>
      <c r="AG413">
        <v>9.6000000000000002E-2</v>
      </c>
      <c r="AH413">
        <v>2</v>
      </c>
      <c r="AI413">
        <v>28926004</v>
      </c>
      <c r="AJ413">
        <v>409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 x14ac:dyDescent="0.2">
      <c r="A414">
        <f>ROW(Source!A101)</f>
        <v>101</v>
      </c>
      <c r="B414">
        <v>28926017</v>
      </c>
      <c r="C414">
        <v>28926001</v>
      </c>
      <c r="D414">
        <v>28336862</v>
      </c>
      <c r="E414">
        <v>1</v>
      </c>
      <c r="F414">
        <v>1</v>
      </c>
      <c r="G414">
        <v>1</v>
      </c>
      <c r="H414">
        <v>2</v>
      </c>
      <c r="I414" t="s">
        <v>482</v>
      </c>
      <c r="J414" t="s">
        <v>483</v>
      </c>
      <c r="K414" t="s">
        <v>484</v>
      </c>
      <c r="L414">
        <v>1368</v>
      </c>
      <c r="N414">
        <v>1011</v>
      </c>
      <c r="O414" t="s">
        <v>366</v>
      </c>
      <c r="P414" t="s">
        <v>366</v>
      </c>
      <c r="Q414">
        <v>1</v>
      </c>
      <c r="X414">
        <v>8.1300000000000008</v>
      </c>
      <c r="Y414">
        <v>0</v>
      </c>
      <c r="Z414">
        <v>6.99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63</v>
      </c>
      <c r="AG414">
        <v>4.8780000000000001</v>
      </c>
      <c r="AH414">
        <v>2</v>
      </c>
      <c r="AI414">
        <v>28926005</v>
      </c>
      <c r="AJ414">
        <v>410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 x14ac:dyDescent="0.2">
      <c r="A415">
        <f>ROW(Source!A101)</f>
        <v>101</v>
      </c>
      <c r="B415">
        <v>28926018</v>
      </c>
      <c r="C415">
        <v>28926001</v>
      </c>
      <c r="D415">
        <v>28337857</v>
      </c>
      <c r="E415">
        <v>1</v>
      </c>
      <c r="F415">
        <v>1</v>
      </c>
      <c r="G415">
        <v>1</v>
      </c>
      <c r="H415">
        <v>2</v>
      </c>
      <c r="I415" t="s">
        <v>488</v>
      </c>
      <c r="J415" t="s">
        <v>489</v>
      </c>
      <c r="K415" t="s">
        <v>490</v>
      </c>
      <c r="L415">
        <v>1368</v>
      </c>
      <c r="N415">
        <v>1011</v>
      </c>
      <c r="O415" t="s">
        <v>366</v>
      </c>
      <c r="P415" t="s">
        <v>366</v>
      </c>
      <c r="Q415">
        <v>1</v>
      </c>
      <c r="X415">
        <v>0.15</v>
      </c>
      <c r="Y415">
        <v>0</v>
      </c>
      <c r="Z415">
        <v>127.86</v>
      </c>
      <c r="AA415">
        <v>11.84</v>
      </c>
      <c r="AB415">
        <v>0</v>
      </c>
      <c r="AC415">
        <v>0</v>
      </c>
      <c r="AD415">
        <v>1</v>
      </c>
      <c r="AE415">
        <v>0</v>
      </c>
      <c r="AF415" t="s">
        <v>63</v>
      </c>
      <c r="AG415">
        <v>0.09</v>
      </c>
      <c r="AH415">
        <v>2</v>
      </c>
      <c r="AI415">
        <v>28926006</v>
      </c>
      <c r="AJ415">
        <v>411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 x14ac:dyDescent="0.2">
      <c r="A416">
        <f>ROW(Source!A101)</f>
        <v>101</v>
      </c>
      <c r="B416">
        <v>28926019</v>
      </c>
      <c r="C416">
        <v>28926001</v>
      </c>
      <c r="D416">
        <v>28337866</v>
      </c>
      <c r="E416">
        <v>1</v>
      </c>
      <c r="F416">
        <v>1</v>
      </c>
      <c r="G416">
        <v>1</v>
      </c>
      <c r="H416">
        <v>2</v>
      </c>
      <c r="I416" t="s">
        <v>491</v>
      </c>
      <c r="J416" t="s">
        <v>492</v>
      </c>
      <c r="K416" t="s">
        <v>493</v>
      </c>
      <c r="L416">
        <v>1368</v>
      </c>
      <c r="N416">
        <v>1011</v>
      </c>
      <c r="O416" t="s">
        <v>366</v>
      </c>
      <c r="P416" t="s">
        <v>366</v>
      </c>
      <c r="Q416">
        <v>1</v>
      </c>
      <c r="X416">
        <v>0.15</v>
      </c>
      <c r="Y416">
        <v>0</v>
      </c>
      <c r="Z416">
        <v>12</v>
      </c>
      <c r="AA416">
        <v>0</v>
      </c>
      <c r="AB416">
        <v>0</v>
      </c>
      <c r="AC416">
        <v>0</v>
      </c>
      <c r="AD416">
        <v>1</v>
      </c>
      <c r="AE416">
        <v>0</v>
      </c>
      <c r="AF416" t="s">
        <v>63</v>
      </c>
      <c r="AG416">
        <v>0.09</v>
      </c>
      <c r="AH416">
        <v>2</v>
      </c>
      <c r="AI416">
        <v>28926007</v>
      </c>
      <c r="AJ416">
        <v>412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 x14ac:dyDescent="0.2">
      <c r="A417">
        <f>ROW(Source!A101)</f>
        <v>101</v>
      </c>
      <c r="B417">
        <v>28926020</v>
      </c>
      <c r="C417">
        <v>28926001</v>
      </c>
      <c r="D417">
        <v>28337996</v>
      </c>
      <c r="E417">
        <v>1</v>
      </c>
      <c r="F417">
        <v>1</v>
      </c>
      <c r="G417">
        <v>1</v>
      </c>
      <c r="H417">
        <v>2</v>
      </c>
      <c r="I417" t="s">
        <v>494</v>
      </c>
      <c r="J417" t="s">
        <v>495</v>
      </c>
      <c r="K417" t="s">
        <v>496</v>
      </c>
      <c r="L417">
        <v>1368</v>
      </c>
      <c r="N417">
        <v>1011</v>
      </c>
      <c r="O417" t="s">
        <v>366</v>
      </c>
      <c r="P417" t="s">
        <v>366</v>
      </c>
      <c r="Q417">
        <v>1</v>
      </c>
      <c r="X417">
        <v>16</v>
      </c>
      <c r="Y417">
        <v>0</v>
      </c>
      <c r="Z417">
        <v>7.52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63</v>
      </c>
      <c r="AG417">
        <v>9.6</v>
      </c>
      <c r="AH417">
        <v>2</v>
      </c>
      <c r="AI417">
        <v>28926008</v>
      </c>
      <c r="AJ417">
        <v>413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 x14ac:dyDescent="0.2">
      <c r="A418">
        <f>ROW(Source!A101)</f>
        <v>101</v>
      </c>
      <c r="B418">
        <v>28926021</v>
      </c>
      <c r="C418">
        <v>28926001</v>
      </c>
      <c r="D418">
        <v>28338136</v>
      </c>
      <c r="E418">
        <v>1</v>
      </c>
      <c r="F418">
        <v>1</v>
      </c>
      <c r="G418">
        <v>1</v>
      </c>
      <c r="H418">
        <v>2</v>
      </c>
      <c r="I418" t="s">
        <v>401</v>
      </c>
      <c r="J418" t="s">
        <v>402</v>
      </c>
      <c r="K418" t="s">
        <v>403</v>
      </c>
      <c r="L418">
        <v>1368</v>
      </c>
      <c r="N418">
        <v>1011</v>
      </c>
      <c r="O418" t="s">
        <v>366</v>
      </c>
      <c r="P418" t="s">
        <v>366</v>
      </c>
      <c r="Q418">
        <v>1</v>
      </c>
      <c r="X418">
        <v>69</v>
      </c>
      <c r="Y418">
        <v>0</v>
      </c>
      <c r="Z418">
        <v>8.68</v>
      </c>
      <c r="AA418">
        <v>0</v>
      </c>
      <c r="AB418">
        <v>0</v>
      </c>
      <c r="AC418">
        <v>0</v>
      </c>
      <c r="AD418">
        <v>1</v>
      </c>
      <c r="AE418">
        <v>0</v>
      </c>
      <c r="AF418" t="s">
        <v>63</v>
      </c>
      <c r="AG418">
        <v>41.4</v>
      </c>
      <c r="AH418">
        <v>2</v>
      </c>
      <c r="AI418">
        <v>28926009</v>
      </c>
      <c r="AJ418">
        <v>414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 x14ac:dyDescent="0.2">
      <c r="A419">
        <f>ROW(Source!A101)</f>
        <v>101</v>
      </c>
      <c r="B419">
        <v>28926022</v>
      </c>
      <c r="C419">
        <v>28926001</v>
      </c>
      <c r="D419">
        <v>28338781</v>
      </c>
      <c r="E419">
        <v>1</v>
      </c>
      <c r="F419">
        <v>1</v>
      </c>
      <c r="G419">
        <v>1</v>
      </c>
      <c r="H419">
        <v>2</v>
      </c>
      <c r="I419" t="s">
        <v>497</v>
      </c>
      <c r="J419" t="s">
        <v>498</v>
      </c>
      <c r="K419" t="s">
        <v>499</v>
      </c>
      <c r="L419">
        <v>1368</v>
      </c>
      <c r="N419">
        <v>1011</v>
      </c>
      <c r="O419" t="s">
        <v>366</v>
      </c>
      <c r="P419" t="s">
        <v>366</v>
      </c>
      <c r="Q419">
        <v>1</v>
      </c>
      <c r="X419">
        <v>3.94</v>
      </c>
      <c r="Y419">
        <v>0</v>
      </c>
      <c r="Z419">
        <v>18.489999999999998</v>
      </c>
      <c r="AA419">
        <v>10.130000000000001</v>
      </c>
      <c r="AB419">
        <v>0</v>
      </c>
      <c r="AC419">
        <v>0</v>
      </c>
      <c r="AD419">
        <v>1</v>
      </c>
      <c r="AE419">
        <v>0</v>
      </c>
      <c r="AF419" t="s">
        <v>63</v>
      </c>
      <c r="AG419">
        <v>2.3639999999999999</v>
      </c>
      <c r="AH419">
        <v>2</v>
      </c>
      <c r="AI419">
        <v>28926010</v>
      </c>
      <c r="AJ419">
        <v>415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 x14ac:dyDescent="0.2">
      <c r="A420">
        <f>ROW(Source!A101)</f>
        <v>101</v>
      </c>
      <c r="B420">
        <v>28926023</v>
      </c>
      <c r="C420">
        <v>28926001</v>
      </c>
      <c r="D420">
        <v>28251457</v>
      </c>
      <c r="E420">
        <v>1</v>
      </c>
      <c r="F420">
        <v>1</v>
      </c>
      <c r="G420">
        <v>1</v>
      </c>
      <c r="H420">
        <v>3</v>
      </c>
      <c r="I420" t="s">
        <v>500</v>
      </c>
      <c r="J420" t="s">
        <v>501</v>
      </c>
      <c r="K420" t="s">
        <v>502</v>
      </c>
      <c r="L420">
        <v>1339</v>
      </c>
      <c r="N420">
        <v>1007</v>
      </c>
      <c r="O420" t="s">
        <v>742</v>
      </c>
      <c r="P420" t="s">
        <v>742</v>
      </c>
      <c r="Q420">
        <v>1</v>
      </c>
      <c r="X420">
        <v>0.46</v>
      </c>
      <c r="Y420">
        <v>23.41</v>
      </c>
      <c r="Z420">
        <v>0</v>
      </c>
      <c r="AA420">
        <v>0</v>
      </c>
      <c r="AB420">
        <v>0</v>
      </c>
      <c r="AC420">
        <v>0</v>
      </c>
      <c r="AD420">
        <v>1</v>
      </c>
      <c r="AE420">
        <v>0</v>
      </c>
      <c r="AF420" t="s">
        <v>758</v>
      </c>
      <c r="AG420">
        <v>0</v>
      </c>
      <c r="AH420">
        <v>2</v>
      </c>
      <c r="AI420">
        <v>28926011</v>
      </c>
      <c r="AJ420">
        <v>416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 x14ac:dyDescent="0.2">
      <c r="A421">
        <f>ROW(Source!A101)</f>
        <v>101</v>
      </c>
      <c r="B421">
        <v>28926024</v>
      </c>
      <c r="C421">
        <v>28926001</v>
      </c>
      <c r="D421">
        <v>28254721</v>
      </c>
      <c r="E421">
        <v>1</v>
      </c>
      <c r="F421">
        <v>1</v>
      </c>
      <c r="G421">
        <v>1</v>
      </c>
      <c r="H421">
        <v>3</v>
      </c>
      <c r="I421" t="s">
        <v>510</v>
      </c>
      <c r="J421" t="s">
        <v>511</v>
      </c>
      <c r="K421" t="s">
        <v>512</v>
      </c>
      <c r="L421">
        <v>1348</v>
      </c>
      <c r="N421">
        <v>1009</v>
      </c>
      <c r="O421" t="s">
        <v>61</v>
      </c>
      <c r="P421" t="s">
        <v>61</v>
      </c>
      <c r="Q421">
        <v>1000</v>
      </c>
      <c r="X421">
        <v>2.9700000000000001E-2</v>
      </c>
      <c r="Y421">
        <v>12824.48</v>
      </c>
      <c r="Z421">
        <v>0</v>
      </c>
      <c r="AA421">
        <v>0</v>
      </c>
      <c r="AB421">
        <v>0</v>
      </c>
      <c r="AC421">
        <v>0</v>
      </c>
      <c r="AD421">
        <v>1</v>
      </c>
      <c r="AE421">
        <v>0</v>
      </c>
      <c r="AF421" t="s">
        <v>758</v>
      </c>
      <c r="AG421">
        <v>0</v>
      </c>
      <c r="AH421">
        <v>2</v>
      </c>
      <c r="AI421">
        <v>28926012</v>
      </c>
      <c r="AJ421">
        <v>417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 x14ac:dyDescent="0.2">
      <c r="A422">
        <f>ROW(Source!A101)</f>
        <v>101</v>
      </c>
      <c r="B422">
        <v>28926025</v>
      </c>
      <c r="C422">
        <v>28926001</v>
      </c>
      <c r="D422">
        <v>28247531</v>
      </c>
      <c r="E422">
        <v>21</v>
      </c>
      <c r="F422">
        <v>1</v>
      </c>
      <c r="G422">
        <v>1</v>
      </c>
      <c r="H422">
        <v>3</v>
      </c>
      <c r="I422" t="s">
        <v>533</v>
      </c>
      <c r="J422" t="s">
        <v>719</v>
      </c>
      <c r="K422" t="s">
        <v>534</v>
      </c>
      <c r="L422">
        <v>1374</v>
      </c>
      <c r="N422">
        <v>1013</v>
      </c>
      <c r="O422" t="s">
        <v>535</v>
      </c>
      <c r="P422" t="s">
        <v>535</v>
      </c>
      <c r="Q422">
        <v>1</v>
      </c>
      <c r="X422">
        <v>59.58</v>
      </c>
      <c r="Y422">
        <v>1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758</v>
      </c>
      <c r="AG422">
        <v>0</v>
      </c>
      <c r="AH422">
        <v>2</v>
      </c>
      <c r="AI422">
        <v>28926013</v>
      </c>
      <c r="AJ422">
        <v>418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 x14ac:dyDescent="0.2">
      <c r="A423">
        <f>ROW(Source!A102)</f>
        <v>102</v>
      </c>
      <c r="B423">
        <v>28927310</v>
      </c>
      <c r="C423">
        <v>28927308</v>
      </c>
      <c r="D423">
        <v>28419887</v>
      </c>
      <c r="E423">
        <v>1</v>
      </c>
      <c r="F423">
        <v>1</v>
      </c>
      <c r="G423">
        <v>1</v>
      </c>
      <c r="H423">
        <v>1</v>
      </c>
      <c r="I423" t="s">
        <v>463</v>
      </c>
      <c r="J423" t="s">
        <v>719</v>
      </c>
      <c r="K423" t="s">
        <v>464</v>
      </c>
      <c r="L423">
        <v>1191</v>
      </c>
      <c r="N423">
        <v>1013</v>
      </c>
      <c r="O423" t="s">
        <v>360</v>
      </c>
      <c r="P423" t="s">
        <v>360</v>
      </c>
      <c r="Q423">
        <v>1</v>
      </c>
      <c r="X423">
        <v>50.79</v>
      </c>
      <c r="Y423">
        <v>0</v>
      </c>
      <c r="Z423">
        <v>0</v>
      </c>
      <c r="AA423">
        <v>0</v>
      </c>
      <c r="AB423">
        <v>7.61</v>
      </c>
      <c r="AC423">
        <v>0</v>
      </c>
      <c r="AD423">
        <v>1</v>
      </c>
      <c r="AE423">
        <v>1</v>
      </c>
      <c r="AF423" t="s">
        <v>90</v>
      </c>
      <c r="AG423">
        <v>24.379200000000001</v>
      </c>
      <c r="AH423">
        <v>2</v>
      </c>
      <c r="AI423">
        <v>28927310</v>
      </c>
      <c r="AJ423">
        <v>419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 x14ac:dyDescent="0.2">
      <c r="A424">
        <f>ROW(Source!A102)</f>
        <v>102</v>
      </c>
      <c r="B424">
        <v>28927311</v>
      </c>
      <c r="C424">
        <v>28927308</v>
      </c>
      <c r="D424">
        <v>28419515</v>
      </c>
      <c r="E424">
        <v>1</v>
      </c>
      <c r="F424">
        <v>1</v>
      </c>
      <c r="G424">
        <v>1</v>
      </c>
      <c r="H424">
        <v>1</v>
      </c>
      <c r="I424" t="s">
        <v>361</v>
      </c>
      <c r="J424" t="s">
        <v>719</v>
      </c>
      <c r="K424" t="s">
        <v>362</v>
      </c>
      <c r="L424">
        <v>1191</v>
      </c>
      <c r="N424">
        <v>1013</v>
      </c>
      <c r="O424" t="s">
        <v>360</v>
      </c>
      <c r="P424" t="s">
        <v>360</v>
      </c>
      <c r="Q424">
        <v>1</v>
      </c>
      <c r="X424">
        <v>0.31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2</v>
      </c>
      <c r="AF424" t="s">
        <v>90</v>
      </c>
      <c r="AG424">
        <v>0.14879999999999999</v>
      </c>
      <c r="AH424">
        <v>2</v>
      </c>
      <c r="AI424">
        <v>28927311</v>
      </c>
      <c r="AJ424">
        <v>420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 x14ac:dyDescent="0.2">
      <c r="A425">
        <f>ROW(Source!A102)</f>
        <v>102</v>
      </c>
      <c r="B425">
        <v>28927312</v>
      </c>
      <c r="C425">
        <v>28927308</v>
      </c>
      <c r="D425">
        <v>28336675</v>
      </c>
      <c r="E425">
        <v>1</v>
      </c>
      <c r="F425">
        <v>1</v>
      </c>
      <c r="G425">
        <v>1</v>
      </c>
      <c r="H425">
        <v>2</v>
      </c>
      <c r="I425" t="s">
        <v>540</v>
      </c>
      <c r="J425" t="s">
        <v>541</v>
      </c>
      <c r="K425" t="s">
        <v>542</v>
      </c>
      <c r="L425">
        <v>1368</v>
      </c>
      <c r="N425">
        <v>1011</v>
      </c>
      <c r="O425" t="s">
        <v>366</v>
      </c>
      <c r="P425" t="s">
        <v>366</v>
      </c>
      <c r="Q425">
        <v>1</v>
      </c>
      <c r="X425">
        <v>0.12</v>
      </c>
      <c r="Y425">
        <v>0</v>
      </c>
      <c r="Z425">
        <v>112.77</v>
      </c>
      <c r="AA425">
        <v>11.84</v>
      </c>
      <c r="AB425">
        <v>0</v>
      </c>
      <c r="AC425">
        <v>0</v>
      </c>
      <c r="AD425">
        <v>1</v>
      </c>
      <c r="AE425">
        <v>0</v>
      </c>
      <c r="AF425" t="s">
        <v>90</v>
      </c>
      <c r="AG425">
        <v>5.7599999999999998E-2</v>
      </c>
      <c r="AH425">
        <v>2</v>
      </c>
      <c r="AI425">
        <v>28927312</v>
      </c>
      <c r="AJ425">
        <v>421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 x14ac:dyDescent="0.2">
      <c r="A426">
        <f>ROW(Source!A102)</f>
        <v>102</v>
      </c>
      <c r="B426">
        <v>28927313</v>
      </c>
      <c r="C426">
        <v>28927308</v>
      </c>
      <c r="D426">
        <v>28336862</v>
      </c>
      <c r="E426">
        <v>1</v>
      </c>
      <c r="F426">
        <v>1</v>
      </c>
      <c r="G426">
        <v>1</v>
      </c>
      <c r="H426">
        <v>2</v>
      </c>
      <c r="I426" t="s">
        <v>482</v>
      </c>
      <c r="J426" t="s">
        <v>483</v>
      </c>
      <c r="K426" t="s">
        <v>484</v>
      </c>
      <c r="L426">
        <v>1368</v>
      </c>
      <c r="N426">
        <v>1011</v>
      </c>
      <c r="O426" t="s">
        <v>366</v>
      </c>
      <c r="P426" t="s">
        <v>366</v>
      </c>
      <c r="Q426">
        <v>1</v>
      </c>
      <c r="X426">
        <v>10.53</v>
      </c>
      <c r="Y426">
        <v>0</v>
      </c>
      <c r="Z426">
        <v>6.99</v>
      </c>
      <c r="AA426">
        <v>0</v>
      </c>
      <c r="AB426">
        <v>0</v>
      </c>
      <c r="AC426">
        <v>0</v>
      </c>
      <c r="AD426">
        <v>1</v>
      </c>
      <c r="AE426">
        <v>0</v>
      </c>
      <c r="AF426" t="s">
        <v>90</v>
      </c>
      <c r="AG426">
        <v>5.0543999999999993</v>
      </c>
      <c r="AH426">
        <v>2</v>
      </c>
      <c r="AI426">
        <v>28927313</v>
      </c>
      <c r="AJ426">
        <v>422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 x14ac:dyDescent="0.2">
      <c r="A427">
        <f>ROW(Source!A102)</f>
        <v>102</v>
      </c>
      <c r="B427">
        <v>28927314</v>
      </c>
      <c r="C427">
        <v>28927308</v>
      </c>
      <c r="D427">
        <v>28337840</v>
      </c>
      <c r="E427">
        <v>1</v>
      </c>
      <c r="F427">
        <v>1</v>
      </c>
      <c r="G427">
        <v>1</v>
      </c>
      <c r="H427">
        <v>2</v>
      </c>
      <c r="I427" t="s">
        <v>465</v>
      </c>
      <c r="J427" t="s">
        <v>466</v>
      </c>
      <c r="K427" t="s">
        <v>467</v>
      </c>
      <c r="L427">
        <v>1368</v>
      </c>
      <c r="N427">
        <v>1011</v>
      </c>
      <c r="O427" t="s">
        <v>366</v>
      </c>
      <c r="P427" t="s">
        <v>366</v>
      </c>
      <c r="Q427">
        <v>1</v>
      </c>
      <c r="X427">
        <v>0.19</v>
      </c>
      <c r="Y427">
        <v>0</v>
      </c>
      <c r="Z427">
        <v>86.79</v>
      </c>
      <c r="AA427">
        <v>10.130000000000001</v>
      </c>
      <c r="AB427">
        <v>0</v>
      </c>
      <c r="AC427">
        <v>0</v>
      </c>
      <c r="AD427">
        <v>1</v>
      </c>
      <c r="AE427">
        <v>0</v>
      </c>
      <c r="AF427" t="s">
        <v>90</v>
      </c>
      <c r="AG427">
        <v>9.1200000000000017E-2</v>
      </c>
      <c r="AH427">
        <v>2</v>
      </c>
      <c r="AI427">
        <v>28927314</v>
      </c>
      <c r="AJ427">
        <v>423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 x14ac:dyDescent="0.2">
      <c r="A428">
        <f>ROW(Source!A102)</f>
        <v>102</v>
      </c>
      <c r="B428">
        <v>28927315</v>
      </c>
      <c r="C428">
        <v>28927308</v>
      </c>
      <c r="D428">
        <v>28338048</v>
      </c>
      <c r="E428">
        <v>1</v>
      </c>
      <c r="F428">
        <v>1</v>
      </c>
      <c r="G428">
        <v>1</v>
      </c>
      <c r="H428">
        <v>2</v>
      </c>
      <c r="I428" t="s">
        <v>543</v>
      </c>
      <c r="J428" t="s">
        <v>544</v>
      </c>
      <c r="K428" t="s">
        <v>545</v>
      </c>
      <c r="L428">
        <v>1368</v>
      </c>
      <c r="N428">
        <v>1011</v>
      </c>
      <c r="O428" t="s">
        <v>366</v>
      </c>
      <c r="P428" t="s">
        <v>366</v>
      </c>
      <c r="Q428">
        <v>1</v>
      </c>
      <c r="X428">
        <v>1.86</v>
      </c>
      <c r="Y428">
        <v>0</v>
      </c>
      <c r="Z428">
        <v>1.2</v>
      </c>
      <c r="AA428">
        <v>0</v>
      </c>
      <c r="AB428">
        <v>0</v>
      </c>
      <c r="AC428">
        <v>0</v>
      </c>
      <c r="AD428">
        <v>1</v>
      </c>
      <c r="AE428">
        <v>0</v>
      </c>
      <c r="AF428" t="s">
        <v>90</v>
      </c>
      <c r="AG428">
        <v>0.89280000000000015</v>
      </c>
      <c r="AH428">
        <v>2</v>
      </c>
      <c r="AI428">
        <v>28927315</v>
      </c>
      <c r="AJ428">
        <v>424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 x14ac:dyDescent="0.2">
      <c r="A429">
        <f>ROW(Source!A102)</f>
        <v>102</v>
      </c>
      <c r="B429">
        <v>28927316</v>
      </c>
      <c r="C429">
        <v>28927308</v>
      </c>
      <c r="D429">
        <v>28338115</v>
      </c>
      <c r="E429">
        <v>1</v>
      </c>
      <c r="F429">
        <v>1</v>
      </c>
      <c r="G429">
        <v>1</v>
      </c>
      <c r="H429">
        <v>2</v>
      </c>
      <c r="I429" t="s">
        <v>546</v>
      </c>
      <c r="J429" t="s">
        <v>547</v>
      </c>
      <c r="K429" t="s">
        <v>548</v>
      </c>
      <c r="L429">
        <v>1368</v>
      </c>
      <c r="N429">
        <v>1011</v>
      </c>
      <c r="O429" t="s">
        <v>366</v>
      </c>
      <c r="P429" t="s">
        <v>366</v>
      </c>
      <c r="Q429">
        <v>1</v>
      </c>
      <c r="X429">
        <v>2.0299999999999998</v>
      </c>
      <c r="Y429">
        <v>0</v>
      </c>
      <c r="Z429">
        <v>13.92</v>
      </c>
      <c r="AA429">
        <v>0</v>
      </c>
      <c r="AB429">
        <v>0</v>
      </c>
      <c r="AC429">
        <v>0</v>
      </c>
      <c r="AD429">
        <v>1</v>
      </c>
      <c r="AE429">
        <v>0</v>
      </c>
      <c r="AF429" t="s">
        <v>90</v>
      </c>
      <c r="AG429">
        <v>0.97439999999999993</v>
      </c>
      <c r="AH429">
        <v>2</v>
      </c>
      <c r="AI429">
        <v>28927316</v>
      </c>
      <c r="AJ429">
        <v>425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 x14ac:dyDescent="0.2">
      <c r="A430">
        <f>ROW(Source!A102)</f>
        <v>102</v>
      </c>
      <c r="B430">
        <v>28927317</v>
      </c>
      <c r="C430">
        <v>28927308</v>
      </c>
      <c r="D430">
        <v>28251479</v>
      </c>
      <c r="E430">
        <v>1</v>
      </c>
      <c r="F430">
        <v>1</v>
      </c>
      <c r="G430">
        <v>1</v>
      </c>
      <c r="H430">
        <v>3</v>
      </c>
      <c r="I430" t="s">
        <v>503</v>
      </c>
      <c r="J430" t="s">
        <v>504</v>
      </c>
      <c r="K430" t="s">
        <v>505</v>
      </c>
      <c r="L430">
        <v>1339</v>
      </c>
      <c r="N430">
        <v>1007</v>
      </c>
      <c r="O430" t="s">
        <v>742</v>
      </c>
      <c r="P430" t="s">
        <v>742</v>
      </c>
      <c r="Q430">
        <v>1</v>
      </c>
      <c r="X430">
        <v>1.5</v>
      </c>
      <c r="Y430">
        <v>8.7899999999999991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0</v>
      </c>
      <c r="AF430" t="s">
        <v>758</v>
      </c>
      <c r="AG430">
        <v>0</v>
      </c>
      <c r="AH430">
        <v>2</v>
      </c>
      <c r="AI430">
        <v>28927317</v>
      </c>
      <c r="AJ430">
        <v>426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 x14ac:dyDescent="0.2">
      <c r="A431">
        <f>ROW(Source!A102)</f>
        <v>102</v>
      </c>
      <c r="B431">
        <v>28927318</v>
      </c>
      <c r="C431">
        <v>28927308</v>
      </c>
      <c r="D431">
        <v>28251486</v>
      </c>
      <c r="E431">
        <v>1</v>
      </c>
      <c r="F431">
        <v>1</v>
      </c>
      <c r="G431">
        <v>1</v>
      </c>
      <c r="H431">
        <v>3</v>
      </c>
      <c r="I431" t="s">
        <v>506</v>
      </c>
      <c r="J431" t="s">
        <v>507</v>
      </c>
      <c r="K431" t="s">
        <v>508</v>
      </c>
      <c r="L431">
        <v>1346</v>
      </c>
      <c r="N431">
        <v>1009</v>
      </c>
      <c r="O431" t="s">
        <v>509</v>
      </c>
      <c r="P431" t="s">
        <v>509</v>
      </c>
      <c r="Q431">
        <v>1</v>
      </c>
      <c r="X431">
        <v>0.45</v>
      </c>
      <c r="Y431">
        <v>4.47</v>
      </c>
      <c r="Z431">
        <v>0</v>
      </c>
      <c r="AA431">
        <v>0</v>
      </c>
      <c r="AB431">
        <v>0</v>
      </c>
      <c r="AC431">
        <v>0</v>
      </c>
      <c r="AD431">
        <v>1</v>
      </c>
      <c r="AE431">
        <v>0</v>
      </c>
      <c r="AF431" t="s">
        <v>758</v>
      </c>
      <c r="AG431">
        <v>0</v>
      </c>
      <c r="AH431">
        <v>2</v>
      </c>
      <c r="AI431">
        <v>28927318</v>
      </c>
      <c r="AJ431">
        <v>427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 x14ac:dyDescent="0.2">
      <c r="A432">
        <f>ROW(Source!A102)</f>
        <v>102</v>
      </c>
      <c r="B432">
        <v>28927319</v>
      </c>
      <c r="C432">
        <v>28927308</v>
      </c>
      <c r="D432">
        <v>28254716</v>
      </c>
      <c r="E432">
        <v>1</v>
      </c>
      <c r="F432">
        <v>1</v>
      </c>
      <c r="G432">
        <v>1</v>
      </c>
      <c r="H432">
        <v>3</v>
      </c>
      <c r="I432" t="s">
        <v>549</v>
      </c>
      <c r="J432" t="s">
        <v>550</v>
      </c>
      <c r="K432" t="s">
        <v>551</v>
      </c>
      <c r="L432">
        <v>1348</v>
      </c>
      <c r="N432">
        <v>1009</v>
      </c>
      <c r="O432" t="s">
        <v>61</v>
      </c>
      <c r="P432" t="s">
        <v>61</v>
      </c>
      <c r="Q432">
        <v>1000</v>
      </c>
      <c r="X432">
        <v>1.4E-3</v>
      </c>
      <c r="Y432">
        <v>11891.1</v>
      </c>
      <c r="Z432">
        <v>0</v>
      </c>
      <c r="AA432">
        <v>0</v>
      </c>
      <c r="AB432">
        <v>0</v>
      </c>
      <c r="AC432">
        <v>0</v>
      </c>
      <c r="AD432">
        <v>1</v>
      </c>
      <c r="AE432">
        <v>0</v>
      </c>
      <c r="AF432" t="s">
        <v>758</v>
      </c>
      <c r="AG432">
        <v>0</v>
      </c>
      <c r="AH432">
        <v>2</v>
      </c>
      <c r="AI432">
        <v>28927319</v>
      </c>
      <c r="AJ432">
        <v>428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 x14ac:dyDescent="0.2">
      <c r="A433">
        <f>ROW(Source!A102)</f>
        <v>102</v>
      </c>
      <c r="B433">
        <v>28927320</v>
      </c>
      <c r="C433">
        <v>28927308</v>
      </c>
      <c r="D433">
        <v>28256076</v>
      </c>
      <c r="E433">
        <v>1</v>
      </c>
      <c r="F433">
        <v>1</v>
      </c>
      <c r="G433">
        <v>1</v>
      </c>
      <c r="H433">
        <v>3</v>
      </c>
      <c r="I433" t="s">
        <v>552</v>
      </c>
      <c r="J433" t="s">
        <v>553</v>
      </c>
      <c r="K433" t="s">
        <v>554</v>
      </c>
      <c r="L433">
        <v>1348</v>
      </c>
      <c r="N433">
        <v>1009</v>
      </c>
      <c r="O433" t="s">
        <v>61</v>
      </c>
      <c r="P433" t="s">
        <v>61</v>
      </c>
      <c r="Q433">
        <v>1000</v>
      </c>
      <c r="X433">
        <v>3.3E-3</v>
      </c>
      <c r="Y433">
        <v>15854.58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758</v>
      </c>
      <c r="AG433">
        <v>0</v>
      </c>
      <c r="AH433">
        <v>2</v>
      </c>
      <c r="AI433">
        <v>28927320</v>
      </c>
      <c r="AJ433">
        <v>429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 x14ac:dyDescent="0.2">
      <c r="A434">
        <f>ROW(Source!A102)</f>
        <v>102</v>
      </c>
      <c r="B434">
        <v>28927321</v>
      </c>
      <c r="C434">
        <v>28927308</v>
      </c>
      <c r="D434">
        <v>28256174</v>
      </c>
      <c r="E434">
        <v>1</v>
      </c>
      <c r="F434">
        <v>1</v>
      </c>
      <c r="G434">
        <v>1</v>
      </c>
      <c r="H434">
        <v>3</v>
      </c>
      <c r="I434" t="s">
        <v>555</v>
      </c>
      <c r="J434" t="s">
        <v>556</v>
      </c>
      <c r="K434" t="s">
        <v>557</v>
      </c>
      <c r="L434">
        <v>1348</v>
      </c>
      <c r="N434">
        <v>1009</v>
      </c>
      <c r="O434" t="s">
        <v>61</v>
      </c>
      <c r="P434" t="s">
        <v>61</v>
      </c>
      <c r="Q434">
        <v>1000</v>
      </c>
      <c r="X434">
        <v>1.0000000000000001E-5</v>
      </c>
      <c r="Y434">
        <v>7671.42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758</v>
      </c>
      <c r="AG434">
        <v>0</v>
      </c>
      <c r="AH434">
        <v>2</v>
      </c>
      <c r="AI434">
        <v>28927321</v>
      </c>
      <c r="AJ434">
        <v>430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 x14ac:dyDescent="0.2">
      <c r="A435">
        <f>ROW(Source!A102)</f>
        <v>102</v>
      </c>
      <c r="B435">
        <v>28927322</v>
      </c>
      <c r="C435">
        <v>28927308</v>
      </c>
      <c r="D435">
        <v>28257159</v>
      </c>
      <c r="E435">
        <v>1</v>
      </c>
      <c r="F435">
        <v>1</v>
      </c>
      <c r="G435">
        <v>1</v>
      </c>
      <c r="H435">
        <v>3</v>
      </c>
      <c r="I435" t="s">
        <v>558</v>
      </c>
      <c r="J435" t="s">
        <v>559</v>
      </c>
      <c r="K435" t="s">
        <v>560</v>
      </c>
      <c r="L435">
        <v>1348</v>
      </c>
      <c r="N435">
        <v>1009</v>
      </c>
      <c r="O435" t="s">
        <v>61</v>
      </c>
      <c r="P435" t="s">
        <v>61</v>
      </c>
      <c r="Q435">
        <v>1000</v>
      </c>
      <c r="X435">
        <v>1E-4</v>
      </c>
      <c r="Y435">
        <v>30728.69</v>
      </c>
      <c r="Z435">
        <v>0</v>
      </c>
      <c r="AA435">
        <v>0</v>
      </c>
      <c r="AB435">
        <v>0</v>
      </c>
      <c r="AC435">
        <v>0</v>
      </c>
      <c r="AD435">
        <v>1</v>
      </c>
      <c r="AE435">
        <v>0</v>
      </c>
      <c r="AF435" t="s">
        <v>758</v>
      </c>
      <c r="AG435">
        <v>0</v>
      </c>
      <c r="AH435">
        <v>2</v>
      </c>
      <c r="AI435">
        <v>28927322</v>
      </c>
      <c r="AJ435">
        <v>431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 x14ac:dyDescent="0.2">
      <c r="A436">
        <f>ROW(Source!A102)</f>
        <v>102</v>
      </c>
      <c r="B436">
        <v>28927323</v>
      </c>
      <c r="C436">
        <v>28927308</v>
      </c>
      <c r="D436">
        <v>28248663</v>
      </c>
      <c r="E436">
        <v>21</v>
      </c>
      <c r="F436">
        <v>1</v>
      </c>
      <c r="G436">
        <v>1</v>
      </c>
      <c r="H436">
        <v>3</v>
      </c>
      <c r="I436" t="s">
        <v>694</v>
      </c>
      <c r="J436" t="s">
        <v>719</v>
      </c>
      <c r="K436" t="s">
        <v>695</v>
      </c>
      <c r="L436">
        <v>1348</v>
      </c>
      <c r="N436">
        <v>1009</v>
      </c>
      <c r="O436" t="s">
        <v>61</v>
      </c>
      <c r="P436" t="s">
        <v>61</v>
      </c>
      <c r="Q436">
        <v>1000</v>
      </c>
      <c r="X436">
        <v>1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 t="s">
        <v>758</v>
      </c>
      <c r="AG436">
        <v>0</v>
      </c>
      <c r="AH436">
        <v>3</v>
      </c>
      <c r="AI436">
        <v>-1</v>
      </c>
      <c r="AJ436" t="s">
        <v>719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 x14ac:dyDescent="0.2">
      <c r="A437">
        <f>ROW(Source!A102)</f>
        <v>102</v>
      </c>
      <c r="B437">
        <v>28927324</v>
      </c>
      <c r="C437">
        <v>28927308</v>
      </c>
      <c r="D437">
        <v>28278661</v>
      </c>
      <c r="E437">
        <v>1</v>
      </c>
      <c r="F437">
        <v>1</v>
      </c>
      <c r="G437">
        <v>1</v>
      </c>
      <c r="H437">
        <v>3</v>
      </c>
      <c r="I437" t="s">
        <v>561</v>
      </c>
      <c r="J437" t="s">
        <v>562</v>
      </c>
      <c r="K437" t="s">
        <v>563</v>
      </c>
      <c r="L437">
        <v>1302</v>
      </c>
      <c r="N437">
        <v>1003</v>
      </c>
      <c r="O437" t="s">
        <v>564</v>
      </c>
      <c r="P437" t="s">
        <v>564</v>
      </c>
      <c r="Q437">
        <v>10</v>
      </c>
      <c r="X437">
        <v>1.8700000000000001E-2</v>
      </c>
      <c r="Y437">
        <v>64.47</v>
      </c>
      <c r="Z437">
        <v>0</v>
      </c>
      <c r="AA437">
        <v>0</v>
      </c>
      <c r="AB437">
        <v>0</v>
      </c>
      <c r="AC437">
        <v>0</v>
      </c>
      <c r="AD437">
        <v>1</v>
      </c>
      <c r="AE437">
        <v>0</v>
      </c>
      <c r="AF437" t="s">
        <v>758</v>
      </c>
      <c r="AG437">
        <v>0</v>
      </c>
      <c r="AH437">
        <v>2</v>
      </c>
      <c r="AI437">
        <v>28927324</v>
      </c>
      <c r="AJ437">
        <v>432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 x14ac:dyDescent="0.2">
      <c r="A438">
        <f>ROW(Source!A102)</f>
        <v>102</v>
      </c>
      <c r="B438">
        <v>28927325</v>
      </c>
      <c r="C438">
        <v>28927308</v>
      </c>
      <c r="D438">
        <v>28279020</v>
      </c>
      <c r="E438">
        <v>1</v>
      </c>
      <c r="F438">
        <v>1</v>
      </c>
      <c r="G438">
        <v>1</v>
      </c>
      <c r="H438">
        <v>3</v>
      </c>
      <c r="I438" t="s">
        <v>565</v>
      </c>
      <c r="J438" t="s">
        <v>566</v>
      </c>
      <c r="K438" t="s">
        <v>567</v>
      </c>
      <c r="L438">
        <v>1348</v>
      </c>
      <c r="N438">
        <v>1009</v>
      </c>
      <c r="O438" t="s">
        <v>61</v>
      </c>
      <c r="P438" t="s">
        <v>61</v>
      </c>
      <c r="Q438">
        <v>1000</v>
      </c>
      <c r="X438">
        <v>3.0000000000000001E-5</v>
      </c>
      <c r="Y438">
        <v>4751.12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0</v>
      </c>
      <c r="AF438" t="s">
        <v>758</v>
      </c>
      <c r="AG438">
        <v>0</v>
      </c>
      <c r="AH438">
        <v>2</v>
      </c>
      <c r="AI438">
        <v>28927325</v>
      </c>
      <c r="AJ438">
        <v>433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 x14ac:dyDescent="0.2">
      <c r="A439">
        <f>ROW(Source!A102)</f>
        <v>102</v>
      </c>
      <c r="B439">
        <v>28927326</v>
      </c>
      <c r="C439">
        <v>28927308</v>
      </c>
      <c r="D439">
        <v>28279781</v>
      </c>
      <c r="E439">
        <v>1</v>
      </c>
      <c r="F439">
        <v>1</v>
      </c>
      <c r="G439">
        <v>1</v>
      </c>
      <c r="H439">
        <v>3</v>
      </c>
      <c r="I439" t="s">
        <v>568</v>
      </c>
      <c r="J439" t="s">
        <v>569</v>
      </c>
      <c r="K439" t="s">
        <v>570</v>
      </c>
      <c r="L439">
        <v>1348</v>
      </c>
      <c r="N439">
        <v>1009</v>
      </c>
      <c r="O439" t="s">
        <v>61</v>
      </c>
      <c r="P439" t="s">
        <v>61</v>
      </c>
      <c r="Q439">
        <v>1000</v>
      </c>
      <c r="X439">
        <v>1.9400000000000001E-3</v>
      </c>
      <c r="Y439">
        <v>6246.56</v>
      </c>
      <c r="Z439">
        <v>0</v>
      </c>
      <c r="AA439">
        <v>0</v>
      </c>
      <c r="AB439">
        <v>0</v>
      </c>
      <c r="AC439">
        <v>0</v>
      </c>
      <c r="AD439">
        <v>1</v>
      </c>
      <c r="AE439">
        <v>0</v>
      </c>
      <c r="AF439" t="s">
        <v>758</v>
      </c>
      <c r="AG439">
        <v>0</v>
      </c>
      <c r="AH439">
        <v>2</v>
      </c>
      <c r="AI439">
        <v>28927326</v>
      </c>
      <c r="AJ439">
        <v>434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 x14ac:dyDescent="0.2">
      <c r="A440">
        <f>ROW(Source!A102)</f>
        <v>102</v>
      </c>
      <c r="B440">
        <v>28927327</v>
      </c>
      <c r="C440">
        <v>28927308</v>
      </c>
      <c r="D440">
        <v>28291530</v>
      </c>
      <c r="E440">
        <v>1</v>
      </c>
      <c r="F440">
        <v>1</v>
      </c>
      <c r="G440">
        <v>1</v>
      </c>
      <c r="H440">
        <v>3</v>
      </c>
      <c r="I440" t="s">
        <v>571</v>
      </c>
      <c r="J440" t="s">
        <v>572</v>
      </c>
      <c r="K440" t="s">
        <v>573</v>
      </c>
      <c r="L440">
        <v>1348</v>
      </c>
      <c r="N440">
        <v>1009</v>
      </c>
      <c r="O440" t="s">
        <v>61</v>
      </c>
      <c r="P440" t="s">
        <v>61</v>
      </c>
      <c r="Q440">
        <v>1000</v>
      </c>
      <c r="X440">
        <v>3.1E-4</v>
      </c>
      <c r="Y440">
        <v>12560.85</v>
      </c>
      <c r="Z440">
        <v>0</v>
      </c>
      <c r="AA440">
        <v>0</v>
      </c>
      <c r="AB440">
        <v>0</v>
      </c>
      <c r="AC440">
        <v>0</v>
      </c>
      <c r="AD440">
        <v>1</v>
      </c>
      <c r="AE440">
        <v>0</v>
      </c>
      <c r="AF440" t="s">
        <v>758</v>
      </c>
      <c r="AG440">
        <v>0</v>
      </c>
      <c r="AH440">
        <v>2</v>
      </c>
      <c r="AI440">
        <v>28927327</v>
      </c>
      <c r="AJ440">
        <v>435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 x14ac:dyDescent="0.2">
      <c r="A441">
        <f>ROW(Source!A102)</f>
        <v>102</v>
      </c>
      <c r="B441">
        <v>28927328</v>
      </c>
      <c r="C441">
        <v>28927308</v>
      </c>
      <c r="D441">
        <v>28292790</v>
      </c>
      <c r="E441">
        <v>1</v>
      </c>
      <c r="F441">
        <v>1</v>
      </c>
      <c r="G441">
        <v>1</v>
      </c>
      <c r="H441">
        <v>3</v>
      </c>
      <c r="I441" t="s">
        <v>574</v>
      </c>
      <c r="J441" t="s">
        <v>575</v>
      </c>
      <c r="K441" t="s">
        <v>576</v>
      </c>
      <c r="L441">
        <v>1348</v>
      </c>
      <c r="N441">
        <v>1009</v>
      </c>
      <c r="O441" t="s">
        <v>61</v>
      </c>
      <c r="P441" t="s">
        <v>61</v>
      </c>
      <c r="Q441">
        <v>1000</v>
      </c>
      <c r="X441">
        <v>5.9999999999999995E-4</v>
      </c>
      <c r="Y441">
        <v>11149.43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758</v>
      </c>
      <c r="AG441">
        <v>0</v>
      </c>
      <c r="AH441">
        <v>2</v>
      </c>
      <c r="AI441">
        <v>28927328</v>
      </c>
      <c r="AJ441">
        <v>436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 x14ac:dyDescent="0.2">
      <c r="A442">
        <f>ROW(Source!A103)</f>
        <v>103</v>
      </c>
      <c r="B442">
        <v>28927310</v>
      </c>
      <c r="C442">
        <v>28927308</v>
      </c>
      <c r="D442">
        <v>28419887</v>
      </c>
      <c r="E442">
        <v>1</v>
      </c>
      <c r="F442">
        <v>1</v>
      </c>
      <c r="G442">
        <v>1</v>
      </c>
      <c r="H442">
        <v>1</v>
      </c>
      <c r="I442" t="s">
        <v>463</v>
      </c>
      <c r="J442" t="s">
        <v>719</v>
      </c>
      <c r="K442" t="s">
        <v>464</v>
      </c>
      <c r="L442">
        <v>1191</v>
      </c>
      <c r="N442">
        <v>1013</v>
      </c>
      <c r="O442" t="s">
        <v>360</v>
      </c>
      <c r="P442" t="s">
        <v>360</v>
      </c>
      <c r="Q442">
        <v>1</v>
      </c>
      <c r="X442">
        <v>50.79</v>
      </c>
      <c r="Y442">
        <v>0</v>
      </c>
      <c r="Z442">
        <v>0</v>
      </c>
      <c r="AA442">
        <v>0</v>
      </c>
      <c r="AB442">
        <v>7.61</v>
      </c>
      <c r="AC442">
        <v>0</v>
      </c>
      <c r="AD442">
        <v>1</v>
      </c>
      <c r="AE442">
        <v>1</v>
      </c>
      <c r="AF442" t="s">
        <v>90</v>
      </c>
      <c r="AG442">
        <v>24.379200000000001</v>
      </c>
      <c r="AH442">
        <v>2</v>
      </c>
      <c r="AI442">
        <v>28927310</v>
      </c>
      <c r="AJ442">
        <v>437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 x14ac:dyDescent="0.2">
      <c r="A443">
        <f>ROW(Source!A103)</f>
        <v>103</v>
      </c>
      <c r="B443">
        <v>28927311</v>
      </c>
      <c r="C443">
        <v>28927308</v>
      </c>
      <c r="D443">
        <v>28419515</v>
      </c>
      <c r="E443">
        <v>1</v>
      </c>
      <c r="F443">
        <v>1</v>
      </c>
      <c r="G443">
        <v>1</v>
      </c>
      <c r="H443">
        <v>1</v>
      </c>
      <c r="I443" t="s">
        <v>361</v>
      </c>
      <c r="J443" t="s">
        <v>719</v>
      </c>
      <c r="K443" t="s">
        <v>362</v>
      </c>
      <c r="L443">
        <v>1191</v>
      </c>
      <c r="N443">
        <v>1013</v>
      </c>
      <c r="O443" t="s">
        <v>360</v>
      </c>
      <c r="P443" t="s">
        <v>360</v>
      </c>
      <c r="Q443">
        <v>1</v>
      </c>
      <c r="X443">
        <v>0.31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2</v>
      </c>
      <c r="AF443" t="s">
        <v>90</v>
      </c>
      <c r="AG443">
        <v>0.14879999999999999</v>
      </c>
      <c r="AH443">
        <v>2</v>
      </c>
      <c r="AI443">
        <v>28927311</v>
      </c>
      <c r="AJ443">
        <v>438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 x14ac:dyDescent="0.2">
      <c r="A444">
        <f>ROW(Source!A103)</f>
        <v>103</v>
      </c>
      <c r="B444">
        <v>28927312</v>
      </c>
      <c r="C444">
        <v>28927308</v>
      </c>
      <c r="D444">
        <v>28336675</v>
      </c>
      <c r="E444">
        <v>1</v>
      </c>
      <c r="F444">
        <v>1</v>
      </c>
      <c r="G444">
        <v>1</v>
      </c>
      <c r="H444">
        <v>2</v>
      </c>
      <c r="I444" t="s">
        <v>540</v>
      </c>
      <c r="J444" t="s">
        <v>541</v>
      </c>
      <c r="K444" t="s">
        <v>542</v>
      </c>
      <c r="L444">
        <v>1368</v>
      </c>
      <c r="N444">
        <v>1011</v>
      </c>
      <c r="O444" t="s">
        <v>366</v>
      </c>
      <c r="P444" t="s">
        <v>366</v>
      </c>
      <c r="Q444">
        <v>1</v>
      </c>
      <c r="X444">
        <v>0.12</v>
      </c>
      <c r="Y444">
        <v>0</v>
      </c>
      <c r="Z444">
        <v>112.77</v>
      </c>
      <c r="AA444">
        <v>11.84</v>
      </c>
      <c r="AB444">
        <v>0</v>
      </c>
      <c r="AC444">
        <v>0</v>
      </c>
      <c r="AD444">
        <v>1</v>
      </c>
      <c r="AE444">
        <v>0</v>
      </c>
      <c r="AF444" t="s">
        <v>90</v>
      </c>
      <c r="AG444">
        <v>5.7599999999999998E-2</v>
      </c>
      <c r="AH444">
        <v>2</v>
      </c>
      <c r="AI444">
        <v>28927312</v>
      </c>
      <c r="AJ444">
        <v>439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 x14ac:dyDescent="0.2">
      <c r="A445">
        <f>ROW(Source!A103)</f>
        <v>103</v>
      </c>
      <c r="B445">
        <v>28927313</v>
      </c>
      <c r="C445">
        <v>28927308</v>
      </c>
      <c r="D445">
        <v>28336862</v>
      </c>
      <c r="E445">
        <v>1</v>
      </c>
      <c r="F445">
        <v>1</v>
      </c>
      <c r="G445">
        <v>1</v>
      </c>
      <c r="H445">
        <v>2</v>
      </c>
      <c r="I445" t="s">
        <v>482</v>
      </c>
      <c r="J445" t="s">
        <v>483</v>
      </c>
      <c r="K445" t="s">
        <v>484</v>
      </c>
      <c r="L445">
        <v>1368</v>
      </c>
      <c r="N445">
        <v>1011</v>
      </c>
      <c r="O445" t="s">
        <v>366</v>
      </c>
      <c r="P445" t="s">
        <v>366</v>
      </c>
      <c r="Q445">
        <v>1</v>
      </c>
      <c r="X445">
        <v>10.53</v>
      </c>
      <c r="Y445">
        <v>0</v>
      </c>
      <c r="Z445">
        <v>6.99</v>
      </c>
      <c r="AA445">
        <v>0</v>
      </c>
      <c r="AB445">
        <v>0</v>
      </c>
      <c r="AC445">
        <v>0</v>
      </c>
      <c r="AD445">
        <v>1</v>
      </c>
      <c r="AE445">
        <v>0</v>
      </c>
      <c r="AF445" t="s">
        <v>90</v>
      </c>
      <c r="AG445">
        <v>5.0543999999999993</v>
      </c>
      <c r="AH445">
        <v>2</v>
      </c>
      <c r="AI445">
        <v>28927313</v>
      </c>
      <c r="AJ445">
        <v>440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 x14ac:dyDescent="0.2">
      <c r="A446">
        <f>ROW(Source!A103)</f>
        <v>103</v>
      </c>
      <c r="B446">
        <v>28927314</v>
      </c>
      <c r="C446">
        <v>28927308</v>
      </c>
      <c r="D446">
        <v>28337840</v>
      </c>
      <c r="E446">
        <v>1</v>
      </c>
      <c r="F446">
        <v>1</v>
      </c>
      <c r="G446">
        <v>1</v>
      </c>
      <c r="H446">
        <v>2</v>
      </c>
      <c r="I446" t="s">
        <v>465</v>
      </c>
      <c r="J446" t="s">
        <v>466</v>
      </c>
      <c r="K446" t="s">
        <v>467</v>
      </c>
      <c r="L446">
        <v>1368</v>
      </c>
      <c r="N446">
        <v>1011</v>
      </c>
      <c r="O446" t="s">
        <v>366</v>
      </c>
      <c r="P446" t="s">
        <v>366</v>
      </c>
      <c r="Q446">
        <v>1</v>
      </c>
      <c r="X446">
        <v>0.19</v>
      </c>
      <c r="Y446">
        <v>0</v>
      </c>
      <c r="Z446">
        <v>86.79</v>
      </c>
      <c r="AA446">
        <v>10.130000000000001</v>
      </c>
      <c r="AB446">
        <v>0</v>
      </c>
      <c r="AC446">
        <v>0</v>
      </c>
      <c r="AD446">
        <v>1</v>
      </c>
      <c r="AE446">
        <v>0</v>
      </c>
      <c r="AF446" t="s">
        <v>90</v>
      </c>
      <c r="AG446">
        <v>9.1200000000000017E-2</v>
      </c>
      <c r="AH446">
        <v>2</v>
      </c>
      <c r="AI446">
        <v>28927314</v>
      </c>
      <c r="AJ446">
        <v>441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 x14ac:dyDescent="0.2">
      <c r="A447">
        <f>ROW(Source!A103)</f>
        <v>103</v>
      </c>
      <c r="B447">
        <v>28927315</v>
      </c>
      <c r="C447">
        <v>28927308</v>
      </c>
      <c r="D447">
        <v>28338048</v>
      </c>
      <c r="E447">
        <v>1</v>
      </c>
      <c r="F447">
        <v>1</v>
      </c>
      <c r="G447">
        <v>1</v>
      </c>
      <c r="H447">
        <v>2</v>
      </c>
      <c r="I447" t="s">
        <v>543</v>
      </c>
      <c r="J447" t="s">
        <v>544</v>
      </c>
      <c r="K447" t="s">
        <v>545</v>
      </c>
      <c r="L447">
        <v>1368</v>
      </c>
      <c r="N447">
        <v>1011</v>
      </c>
      <c r="O447" t="s">
        <v>366</v>
      </c>
      <c r="P447" t="s">
        <v>366</v>
      </c>
      <c r="Q447">
        <v>1</v>
      </c>
      <c r="X447">
        <v>1.86</v>
      </c>
      <c r="Y447">
        <v>0</v>
      </c>
      <c r="Z447">
        <v>1.2</v>
      </c>
      <c r="AA447">
        <v>0</v>
      </c>
      <c r="AB447">
        <v>0</v>
      </c>
      <c r="AC447">
        <v>0</v>
      </c>
      <c r="AD447">
        <v>1</v>
      </c>
      <c r="AE447">
        <v>0</v>
      </c>
      <c r="AF447" t="s">
        <v>90</v>
      </c>
      <c r="AG447">
        <v>0.89280000000000015</v>
      </c>
      <c r="AH447">
        <v>2</v>
      </c>
      <c r="AI447">
        <v>28927315</v>
      </c>
      <c r="AJ447">
        <v>442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 x14ac:dyDescent="0.2">
      <c r="A448">
        <f>ROW(Source!A103)</f>
        <v>103</v>
      </c>
      <c r="B448">
        <v>28927316</v>
      </c>
      <c r="C448">
        <v>28927308</v>
      </c>
      <c r="D448">
        <v>28338115</v>
      </c>
      <c r="E448">
        <v>1</v>
      </c>
      <c r="F448">
        <v>1</v>
      </c>
      <c r="G448">
        <v>1</v>
      </c>
      <c r="H448">
        <v>2</v>
      </c>
      <c r="I448" t="s">
        <v>546</v>
      </c>
      <c r="J448" t="s">
        <v>547</v>
      </c>
      <c r="K448" t="s">
        <v>548</v>
      </c>
      <c r="L448">
        <v>1368</v>
      </c>
      <c r="N448">
        <v>1011</v>
      </c>
      <c r="O448" t="s">
        <v>366</v>
      </c>
      <c r="P448" t="s">
        <v>366</v>
      </c>
      <c r="Q448">
        <v>1</v>
      </c>
      <c r="X448">
        <v>2.0299999999999998</v>
      </c>
      <c r="Y448">
        <v>0</v>
      </c>
      <c r="Z448">
        <v>13.92</v>
      </c>
      <c r="AA448">
        <v>0</v>
      </c>
      <c r="AB448">
        <v>0</v>
      </c>
      <c r="AC448">
        <v>0</v>
      </c>
      <c r="AD448">
        <v>1</v>
      </c>
      <c r="AE448">
        <v>0</v>
      </c>
      <c r="AF448" t="s">
        <v>90</v>
      </c>
      <c r="AG448">
        <v>0.97439999999999993</v>
      </c>
      <c r="AH448">
        <v>2</v>
      </c>
      <c r="AI448">
        <v>28927316</v>
      </c>
      <c r="AJ448">
        <v>443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 x14ac:dyDescent="0.2">
      <c r="A449">
        <f>ROW(Source!A103)</f>
        <v>103</v>
      </c>
      <c r="B449">
        <v>28927317</v>
      </c>
      <c r="C449">
        <v>28927308</v>
      </c>
      <c r="D449">
        <v>28251479</v>
      </c>
      <c r="E449">
        <v>1</v>
      </c>
      <c r="F449">
        <v>1</v>
      </c>
      <c r="G449">
        <v>1</v>
      </c>
      <c r="H449">
        <v>3</v>
      </c>
      <c r="I449" t="s">
        <v>503</v>
      </c>
      <c r="J449" t="s">
        <v>504</v>
      </c>
      <c r="K449" t="s">
        <v>505</v>
      </c>
      <c r="L449">
        <v>1339</v>
      </c>
      <c r="N449">
        <v>1007</v>
      </c>
      <c r="O449" t="s">
        <v>742</v>
      </c>
      <c r="P449" t="s">
        <v>742</v>
      </c>
      <c r="Q449">
        <v>1</v>
      </c>
      <c r="X449">
        <v>1.5</v>
      </c>
      <c r="Y449">
        <v>8.7899999999999991</v>
      </c>
      <c r="Z449">
        <v>0</v>
      </c>
      <c r="AA449">
        <v>0</v>
      </c>
      <c r="AB449">
        <v>0</v>
      </c>
      <c r="AC449">
        <v>0</v>
      </c>
      <c r="AD449">
        <v>1</v>
      </c>
      <c r="AE449">
        <v>0</v>
      </c>
      <c r="AF449" t="s">
        <v>758</v>
      </c>
      <c r="AG449">
        <v>0</v>
      </c>
      <c r="AH449">
        <v>2</v>
      </c>
      <c r="AI449">
        <v>28927317</v>
      </c>
      <c r="AJ449">
        <v>444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 x14ac:dyDescent="0.2">
      <c r="A450">
        <f>ROW(Source!A103)</f>
        <v>103</v>
      </c>
      <c r="B450">
        <v>28927318</v>
      </c>
      <c r="C450">
        <v>28927308</v>
      </c>
      <c r="D450">
        <v>28251486</v>
      </c>
      <c r="E450">
        <v>1</v>
      </c>
      <c r="F450">
        <v>1</v>
      </c>
      <c r="G450">
        <v>1</v>
      </c>
      <c r="H450">
        <v>3</v>
      </c>
      <c r="I450" t="s">
        <v>506</v>
      </c>
      <c r="J450" t="s">
        <v>507</v>
      </c>
      <c r="K450" t="s">
        <v>508</v>
      </c>
      <c r="L450">
        <v>1346</v>
      </c>
      <c r="N450">
        <v>1009</v>
      </c>
      <c r="O450" t="s">
        <v>509</v>
      </c>
      <c r="P450" t="s">
        <v>509</v>
      </c>
      <c r="Q450">
        <v>1</v>
      </c>
      <c r="X450">
        <v>0.45</v>
      </c>
      <c r="Y450">
        <v>4.47</v>
      </c>
      <c r="Z450">
        <v>0</v>
      </c>
      <c r="AA450">
        <v>0</v>
      </c>
      <c r="AB450">
        <v>0</v>
      </c>
      <c r="AC450">
        <v>0</v>
      </c>
      <c r="AD450">
        <v>1</v>
      </c>
      <c r="AE450">
        <v>0</v>
      </c>
      <c r="AF450" t="s">
        <v>758</v>
      </c>
      <c r="AG450">
        <v>0</v>
      </c>
      <c r="AH450">
        <v>2</v>
      </c>
      <c r="AI450">
        <v>28927318</v>
      </c>
      <c r="AJ450">
        <v>445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 x14ac:dyDescent="0.2">
      <c r="A451">
        <f>ROW(Source!A103)</f>
        <v>103</v>
      </c>
      <c r="B451">
        <v>28927319</v>
      </c>
      <c r="C451">
        <v>28927308</v>
      </c>
      <c r="D451">
        <v>28254716</v>
      </c>
      <c r="E451">
        <v>1</v>
      </c>
      <c r="F451">
        <v>1</v>
      </c>
      <c r="G451">
        <v>1</v>
      </c>
      <c r="H451">
        <v>3</v>
      </c>
      <c r="I451" t="s">
        <v>549</v>
      </c>
      <c r="J451" t="s">
        <v>550</v>
      </c>
      <c r="K451" t="s">
        <v>551</v>
      </c>
      <c r="L451">
        <v>1348</v>
      </c>
      <c r="N451">
        <v>1009</v>
      </c>
      <c r="O451" t="s">
        <v>61</v>
      </c>
      <c r="P451" t="s">
        <v>61</v>
      </c>
      <c r="Q451">
        <v>1000</v>
      </c>
      <c r="X451">
        <v>1.4E-3</v>
      </c>
      <c r="Y451">
        <v>11891.1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758</v>
      </c>
      <c r="AG451">
        <v>0</v>
      </c>
      <c r="AH451">
        <v>2</v>
      </c>
      <c r="AI451">
        <v>28927319</v>
      </c>
      <c r="AJ451">
        <v>446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 x14ac:dyDescent="0.2">
      <c r="A452">
        <f>ROW(Source!A103)</f>
        <v>103</v>
      </c>
      <c r="B452">
        <v>28927320</v>
      </c>
      <c r="C452">
        <v>28927308</v>
      </c>
      <c r="D452">
        <v>28256076</v>
      </c>
      <c r="E452">
        <v>1</v>
      </c>
      <c r="F452">
        <v>1</v>
      </c>
      <c r="G452">
        <v>1</v>
      </c>
      <c r="H452">
        <v>3</v>
      </c>
      <c r="I452" t="s">
        <v>552</v>
      </c>
      <c r="J452" t="s">
        <v>553</v>
      </c>
      <c r="K452" t="s">
        <v>554</v>
      </c>
      <c r="L452">
        <v>1348</v>
      </c>
      <c r="N452">
        <v>1009</v>
      </c>
      <c r="O452" t="s">
        <v>61</v>
      </c>
      <c r="P452" t="s">
        <v>61</v>
      </c>
      <c r="Q452">
        <v>1000</v>
      </c>
      <c r="X452">
        <v>3.3E-3</v>
      </c>
      <c r="Y452">
        <v>15854.58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758</v>
      </c>
      <c r="AG452">
        <v>0</v>
      </c>
      <c r="AH452">
        <v>2</v>
      </c>
      <c r="AI452">
        <v>28927320</v>
      </c>
      <c r="AJ452">
        <v>447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 x14ac:dyDescent="0.2">
      <c r="A453">
        <f>ROW(Source!A103)</f>
        <v>103</v>
      </c>
      <c r="B453">
        <v>28927321</v>
      </c>
      <c r="C453">
        <v>28927308</v>
      </c>
      <c r="D453">
        <v>28256174</v>
      </c>
      <c r="E453">
        <v>1</v>
      </c>
      <c r="F453">
        <v>1</v>
      </c>
      <c r="G453">
        <v>1</v>
      </c>
      <c r="H453">
        <v>3</v>
      </c>
      <c r="I453" t="s">
        <v>555</v>
      </c>
      <c r="J453" t="s">
        <v>556</v>
      </c>
      <c r="K453" t="s">
        <v>557</v>
      </c>
      <c r="L453">
        <v>1348</v>
      </c>
      <c r="N453">
        <v>1009</v>
      </c>
      <c r="O453" t="s">
        <v>61</v>
      </c>
      <c r="P453" t="s">
        <v>61</v>
      </c>
      <c r="Q453">
        <v>1000</v>
      </c>
      <c r="X453">
        <v>1.0000000000000001E-5</v>
      </c>
      <c r="Y453">
        <v>7671.42</v>
      </c>
      <c r="Z453">
        <v>0</v>
      </c>
      <c r="AA453">
        <v>0</v>
      </c>
      <c r="AB453">
        <v>0</v>
      </c>
      <c r="AC453">
        <v>0</v>
      </c>
      <c r="AD453">
        <v>1</v>
      </c>
      <c r="AE453">
        <v>0</v>
      </c>
      <c r="AF453" t="s">
        <v>758</v>
      </c>
      <c r="AG453">
        <v>0</v>
      </c>
      <c r="AH453">
        <v>2</v>
      </c>
      <c r="AI453">
        <v>28927321</v>
      </c>
      <c r="AJ453">
        <v>448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 x14ac:dyDescent="0.2">
      <c r="A454">
        <f>ROW(Source!A103)</f>
        <v>103</v>
      </c>
      <c r="B454">
        <v>28927322</v>
      </c>
      <c r="C454">
        <v>28927308</v>
      </c>
      <c r="D454">
        <v>28257159</v>
      </c>
      <c r="E454">
        <v>1</v>
      </c>
      <c r="F454">
        <v>1</v>
      </c>
      <c r="G454">
        <v>1</v>
      </c>
      <c r="H454">
        <v>3</v>
      </c>
      <c r="I454" t="s">
        <v>558</v>
      </c>
      <c r="J454" t="s">
        <v>559</v>
      </c>
      <c r="K454" t="s">
        <v>560</v>
      </c>
      <c r="L454">
        <v>1348</v>
      </c>
      <c r="N454">
        <v>1009</v>
      </c>
      <c r="O454" t="s">
        <v>61</v>
      </c>
      <c r="P454" t="s">
        <v>61</v>
      </c>
      <c r="Q454">
        <v>1000</v>
      </c>
      <c r="X454">
        <v>1E-4</v>
      </c>
      <c r="Y454">
        <v>30728.69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758</v>
      </c>
      <c r="AG454">
        <v>0</v>
      </c>
      <c r="AH454">
        <v>2</v>
      </c>
      <c r="AI454">
        <v>28927322</v>
      </c>
      <c r="AJ454">
        <v>449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 x14ac:dyDescent="0.2">
      <c r="A455">
        <f>ROW(Source!A103)</f>
        <v>103</v>
      </c>
      <c r="B455">
        <v>28927323</v>
      </c>
      <c r="C455">
        <v>28927308</v>
      </c>
      <c r="D455">
        <v>28248663</v>
      </c>
      <c r="E455">
        <v>21</v>
      </c>
      <c r="F455">
        <v>1</v>
      </c>
      <c r="G455">
        <v>1</v>
      </c>
      <c r="H455">
        <v>3</v>
      </c>
      <c r="I455" t="s">
        <v>694</v>
      </c>
      <c r="J455" t="s">
        <v>719</v>
      </c>
      <c r="K455" t="s">
        <v>695</v>
      </c>
      <c r="L455">
        <v>1348</v>
      </c>
      <c r="N455">
        <v>1009</v>
      </c>
      <c r="O455" t="s">
        <v>61</v>
      </c>
      <c r="P455" t="s">
        <v>61</v>
      </c>
      <c r="Q455">
        <v>1000</v>
      </c>
      <c r="X455">
        <v>1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 t="s">
        <v>758</v>
      </c>
      <c r="AG455">
        <v>0</v>
      </c>
      <c r="AH455">
        <v>3</v>
      </c>
      <c r="AI455">
        <v>-1</v>
      </c>
      <c r="AJ455" t="s">
        <v>719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 x14ac:dyDescent="0.2">
      <c r="A456">
        <f>ROW(Source!A103)</f>
        <v>103</v>
      </c>
      <c r="B456">
        <v>28927324</v>
      </c>
      <c r="C456">
        <v>28927308</v>
      </c>
      <c r="D456">
        <v>28278661</v>
      </c>
      <c r="E456">
        <v>1</v>
      </c>
      <c r="F456">
        <v>1</v>
      </c>
      <c r="G456">
        <v>1</v>
      </c>
      <c r="H456">
        <v>3</v>
      </c>
      <c r="I456" t="s">
        <v>561</v>
      </c>
      <c r="J456" t="s">
        <v>562</v>
      </c>
      <c r="K456" t="s">
        <v>563</v>
      </c>
      <c r="L456">
        <v>1302</v>
      </c>
      <c r="N456">
        <v>1003</v>
      </c>
      <c r="O456" t="s">
        <v>564</v>
      </c>
      <c r="P456" t="s">
        <v>564</v>
      </c>
      <c r="Q456">
        <v>10</v>
      </c>
      <c r="X456">
        <v>1.8700000000000001E-2</v>
      </c>
      <c r="Y456">
        <v>64.47</v>
      </c>
      <c r="Z456">
        <v>0</v>
      </c>
      <c r="AA456">
        <v>0</v>
      </c>
      <c r="AB456">
        <v>0</v>
      </c>
      <c r="AC456">
        <v>0</v>
      </c>
      <c r="AD456">
        <v>1</v>
      </c>
      <c r="AE456">
        <v>0</v>
      </c>
      <c r="AF456" t="s">
        <v>758</v>
      </c>
      <c r="AG456">
        <v>0</v>
      </c>
      <c r="AH456">
        <v>2</v>
      </c>
      <c r="AI456">
        <v>28927324</v>
      </c>
      <c r="AJ456">
        <v>450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 x14ac:dyDescent="0.2">
      <c r="A457">
        <f>ROW(Source!A103)</f>
        <v>103</v>
      </c>
      <c r="B457">
        <v>28927325</v>
      </c>
      <c r="C457">
        <v>28927308</v>
      </c>
      <c r="D457">
        <v>28279020</v>
      </c>
      <c r="E457">
        <v>1</v>
      </c>
      <c r="F457">
        <v>1</v>
      </c>
      <c r="G457">
        <v>1</v>
      </c>
      <c r="H457">
        <v>3</v>
      </c>
      <c r="I457" t="s">
        <v>565</v>
      </c>
      <c r="J457" t="s">
        <v>566</v>
      </c>
      <c r="K457" t="s">
        <v>567</v>
      </c>
      <c r="L457">
        <v>1348</v>
      </c>
      <c r="N457">
        <v>1009</v>
      </c>
      <c r="O457" t="s">
        <v>61</v>
      </c>
      <c r="P457" t="s">
        <v>61</v>
      </c>
      <c r="Q457">
        <v>1000</v>
      </c>
      <c r="X457">
        <v>3.0000000000000001E-5</v>
      </c>
      <c r="Y457">
        <v>4751.12</v>
      </c>
      <c r="Z457">
        <v>0</v>
      </c>
      <c r="AA457">
        <v>0</v>
      </c>
      <c r="AB457">
        <v>0</v>
      </c>
      <c r="AC457">
        <v>0</v>
      </c>
      <c r="AD457">
        <v>1</v>
      </c>
      <c r="AE457">
        <v>0</v>
      </c>
      <c r="AF457" t="s">
        <v>758</v>
      </c>
      <c r="AG457">
        <v>0</v>
      </c>
      <c r="AH457">
        <v>2</v>
      </c>
      <c r="AI457">
        <v>28927325</v>
      </c>
      <c r="AJ457">
        <v>451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 x14ac:dyDescent="0.2">
      <c r="A458">
        <f>ROW(Source!A103)</f>
        <v>103</v>
      </c>
      <c r="B458">
        <v>28927326</v>
      </c>
      <c r="C458">
        <v>28927308</v>
      </c>
      <c r="D458">
        <v>28279781</v>
      </c>
      <c r="E458">
        <v>1</v>
      </c>
      <c r="F458">
        <v>1</v>
      </c>
      <c r="G458">
        <v>1</v>
      </c>
      <c r="H458">
        <v>3</v>
      </c>
      <c r="I458" t="s">
        <v>568</v>
      </c>
      <c r="J458" t="s">
        <v>569</v>
      </c>
      <c r="K458" t="s">
        <v>570</v>
      </c>
      <c r="L458">
        <v>1348</v>
      </c>
      <c r="N458">
        <v>1009</v>
      </c>
      <c r="O458" t="s">
        <v>61</v>
      </c>
      <c r="P458" t="s">
        <v>61</v>
      </c>
      <c r="Q458">
        <v>1000</v>
      </c>
      <c r="X458">
        <v>1.9400000000000001E-3</v>
      </c>
      <c r="Y458">
        <v>6246.56</v>
      </c>
      <c r="Z458">
        <v>0</v>
      </c>
      <c r="AA458">
        <v>0</v>
      </c>
      <c r="AB458">
        <v>0</v>
      </c>
      <c r="AC458">
        <v>0</v>
      </c>
      <c r="AD458">
        <v>1</v>
      </c>
      <c r="AE458">
        <v>0</v>
      </c>
      <c r="AF458" t="s">
        <v>758</v>
      </c>
      <c r="AG458">
        <v>0</v>
      </c>
      <c r="AH458">
        <v>2</v>
      </c>
      <c r="AI458">
        <v>28927326</v>
      </c>
      <c r="AJ458">
        <v>452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 x14ac:dyDescent="0.2">
      <c r="A459">
        <f>ROW(Source!A103)</f>
        <v>103</v>
      </c>
      <c r="B459">
        <v>28927327</v>
      </c>
      <c r="C459">
        <v>28927308</v>
      </c>
      <c r="D459">
        <v>28291530</v>
      </c>
      <c r="E459">
        <v>1</v>
      </c>
      <c r="F459">
        <v>1</v>
      </c>
      <c r="G459">
        <v>1</v>
      </c>
      <c r="H459">
        <v>3</v>
      </c>
      <c r="I459" t="s">
        <v>571</v>
      </c>
      <c r="J459" t="s">
        <v>572</v>
      </c>
      <c r="K459" t="s">
        <v>573</v>
      </c>
      <c r="L459">
        <v>1348</v>
      </c>
      <c r="N459">
        <v>1009</v>
      </c>
      <c r="O459" t="s">
        <v>61</v>
      </c>
      <c r="P459" t="s">
        <v>61</v>
      </c>
      <c r="Q459">
        <v>1000</v>
      </c>
      <c r="X459">
        <v>3.1E-4</v>
      </c>
      <c r="Y459">
        <v>12560.85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758</v>
      </c>
      <c r="AG459">
        <v>0</v>
      </c>
      <c r="AH459">
        <v>2</v>
      </c>
      <c r="AI459">
        <v>28927327</v>
      </c>
      <c r="AJ459">
        <v>453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 x14ac:dyDescent="0.2">
      <c r="A460">
        <f>ROW(Source!A103)</f>
        <v>103</v>
      </c>
      <c r="B460">
        <v>28927328</v>
      </c>
      <c r="C460">
        <v>28927308</v>
      </c>
      <c r="D460">
        <v>28292790</v>
      </c>
      <c r="E460">
        <v>1</v>
      </c>
      <c r="F460">
        <v>1</v>
      </c>
      <c r="G460">
        <v>1</v>
      </c>
      <c r="H460">
        <v>3</v>
      </c>
      <c r="I460" t="s">
        <v>574</v>
      </c>
      <c r="J460" t="s">
        <v>575</v>
      </c>
      <c r="K460" t="s">
        <v>576</v>
      </c>
      <c r="L460">
        <v>1348</v>
      </c>
      <c r="N460">
        <v>1009</v>
      </c>
      <c r="O460" t="s">
        <v>61</v>
      </c>
      <c r="P460" t="s">
        <v>61</v>
      </c>
      <c r="Q460">
        <v>1000</v>
      </c>
      <c r="X460">
        <v>5.9999999999999995E-4</v>
      </c>
      <c r="Y460">
        <v>11149.43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758</v>
      </c>
      <c r="AG460">
        <v>0</v>
      </c>
      <c r="AH460">
        <v>2</v>
      </c>
      <c r="AI460">
        <v>28927328</v>
      </c>
      <c r="AJ460">
        <v>454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 x14ac:dyDescent="0.2">
      <c r="A461">
        <f>ROW(Source!A104)</f>
        <v>104</v>
      </c>
      <c r="B461">
        <v>28927755</v>
      </c>
      <c r="C461">
        <v>28927754</v>
      </c>
      <c r="D461">
        <v>28425676</v>
      </c>
      <c r="E461">
        <v>1</v>
      </c>
      <c r="F461">
        <v>1</v>
      </c>
      <c r="G461">
        <v>1</v>
      </c>
      <c r="H461">
        <v>1</v>
      </c>
      <c r="I461" t="s">
        <v>536</v>
      </c>
      <c r="J461" t="s">
        <v>719</v>
      </c>
      <c r="K461" t="s">
        <v>537</v>
      </c>
      <c r="L461">
        <v>1191</v>
      </c>
      <c r="N461">
        <v>1013</v>
      </c>
      <c r="O461" t="s">
        <v>360</v>
      </c>
      <c r="P461" t="s">
        <v>360</v>
      </c>
      <c r="Q461">
        <v>1</v>
      </c>
      <c r="X461">
        <v>198</v>
      </c>
      <c r="Y461">
        <v>0</v>
      </c>
      <c r="Z461">
        <v>0</v>
      </c>
      <c r="AA461">
        <v>0</v>
      </c>
      <c r="AB461">
        <v>8.59</v>
      </c>
      <c r="AC461">
        <v>0</v>
      </c>
      <c r="AD461">
        <v>1</v>
      </c>
      <c r="AE461">
        <v>1</v>
      </c>
      <c r="AF461" t="s">
        <v>99</v>
      </c>
      <c r="AG461">
        <v>118.8</v>
      </c>
      <c r="AH461">
        <v>2</v>
      </c>
      <c r="AI461">
        <v>28927755</v>
      </c>
      <c r="AJ461">
        <v>455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 x14ac:dyDescent="0.2">
      <c r="A462">
        <f>ROW(Source!A104)</f>
        <v>104</v>
      </c>
      <c r="B462">
        <v>28927756</v>
      </c>
      <c r="C462">
        <v>28927754</v>
      </c>
      <c r="D462">
        <v>28419515</v>
      </c>
      <c r="E462">
        <v>1</v>
      </c>
      <c r="F462">
        <v>1</v>
      </c>
      <c r="G462">
        <v>1</v>
      </c>
      <c r="H462">
        <v>1</v>
      </c>
      <c r="I462" t="s">
        <v>361</v>
      </c>
      <c r="J462" t="s">
        <v>719</v>
      </c>
      <c r="K462" t="s">
        <v>362</v>
      </c>
      <c r="L462">
        <v>1191</v>
      </c>
      <c r="N462">
        <v>1013</v>
      </c>
      <c r="O462" t="s">
        <v>360</v>
      </c>
      <c r="P462" t="s">
        <v>360</v>
      </c>
      <c r="Q462">
        <v>1</v>
      </c>
      <c r="X462">
        <v>30.08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1</v>
      </c>
      <c r="AE462">
        <v>2</v>
      </c>
      <c r="AF462" t="s">
        <v>99</v>
      </c>
      <c r="AG462">
        <v>18.047999999999998</v>
      </c>
      <c r="AH462">
        <v>2</v>
      </c>
      <c r="AI462">
        <v>28927756</v>
      </c>
      <c r="AJ462">
        <v>456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 x14ac:dyDescent="0.2">
      <c r="A463">
        <f>ROW(Source!A104)</f>
        <v>104</v>
      </c>
      <c r="B463">
        <v>28927757</v>
      </c>
      <c r="C463">
        <v>28927754</v>
      </c>
      <c r="D463">
        <v>28336675</v>
      </c>
      <c r="E463">
        <v>1</v>
      </c>
      <c r="F463">
        <v>1</v>
      </c>
      <c r="G463">
        <v>1</v>
      </c>
      <c r="H463">
        <v>2</v>
      </c>
      <c r="I463" t="s">
        <v>540</v>
      </c>
      <c r="J463" t="s">
        <v>541</v>
      </c>
      <c r="K463" t="s">
        <v>542</v>
      </c>
      <c r="L463">
        <v>1368</v>
      </c>
      <c r="N463">
        <v>1011</v>
      </c>
      <c r="O463" t="s">
        <v>366</v>
      </c>
      <c r="P463" t="s">
        <v>366</v>
      </c>
      <c r="Q463">
        <v>1</v>
      </c>
      <c r="X463">
        <v>25.07</v>
      </c>
      <c r="Y463">
        <v>0</v>
      </c>
      <c r="Z463">
        <v>112.77</v>
      </c>
      <c r="AA463">
        <v>11.84</v>
      </c>
      <c r="AB463">
        <v>0</v>
      </c>
      <c r="AC463">
        <v>0</v>
      </c>
      <c r="AD463">
        <v>1</v>
      </c>
      <c r="AE463">
        <v>0</v>
      </c>
      <c r="AF463" t="s">
        <v>99</v>
      </c>
      <c r="AG463">
        <v>15.042</v>
      </c>
      <c r="AH463">
        <v>2</v>
      </c>
      <c r="AI463">
        <v>28927757</v>
      </c>
      <c r="AJ463">
        <v>457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 x14ac:dyDescent="0.2">
      <c r="A464">
        <f>ROW(Source!A104)</f>
        <v>104</v>
      </c>
      <c r="B464">
        <v>28927758</v>
      </c>
      <c r="C464">
        <v>28927754</v>
      </c>
      <c r="D464">
        <v>28337559</v>
      </c>
      <c r="E464">
        <v>1</v>
      </c>
      <c r="F464">
        <v>1</v>
      </c>
      <c r="G464">
        <v>1</v>
      </c>
      <c r="H464">
        <v>2</v>
      </c>
      <c r="I464" t="s">
        <v>577</v>
      </c>
      <c r="J464" t="s">
        <v>578</v>
      </c>
      <c r="K464" t="s">
        <v>579</v>
      </c>
      <c r="L464">
        <v>1368</v>
      </c>
      <c r="N464">
        <v>1011</v>
      </c>
      <c r="O464" t="s">
        <v>366</v>
      </c>
      <c r="P464" t="s">
        <v>366</v>
      </c>
      <c r="Q464">
        <v>1</v>
      </c>
      <c r="X464">
        <v>4.99</v>
      </c>
      <c r="Y464">
        <v>0</v>
      </c>
      <c r="Z464">
        <v>298.48</v>
      </c>
      <c r="AA464">
        <v>10.130000000000001</v>
      </c>
      <c r="AB464">
        <v>0</v>
      </c>
      <c r="AC464">
        <v>0</v>
      </c>
      <c r="AD464">
        <v>1</v>
      </c>
      <c r="AE464">
        <v>0</v>
      </c>
      <c r="AF464" t="s">
        <v>99</v>
      </c>
      <c r="AG464">
        <v>2.9940000000000002</v>
      </c>
      <c r="AH464">
        <v>2</v>
      </c>
      <c r="AI464">
        <v>28927758</v>
      </c>
      <c r="AJ464">
        <v>458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 x14ac:dyDescent="0.2">
      <c r="A465">
        <f>ROW(Source!A104)</f>
        <v>104</v>
      </c>
      <c r="B465">
        <v>28927759</v>
      </c>
      <c r="C465">
        <v>28927754</v>
      </c>
      <c r="D465">
        <v>28337857</v>
      </c>
      <c r="E465">
        <v>1</v>
      </c>
      <c r="F465">
        <v>1</v>
      </c>
      <c r="G465">
        <v>1</v>
      </c>
      <c r="H465">
        <v>2</v>
      </c>
      <c r="I465" t="s">
        <v>488</v>
      </c>
      <c r="J465" t="s">
        <v>489</v>
      </c>
      <c r="K465" t="s">
        <v>490</v>
      </c>
      <c r="L465">
        <v>1368</v>
      </c>
      <c r="N465">
        <v>1011</v>
      </c>
      <c r="O465" t="s">
        <v>366</v>
      </c>
      <c r="P465" t="s">
        <v>366</v>
      </c>
      <c r="Q465">
        <v>1</v>
      </c>
      <c r="X465">
        <v>0.02</v>
      </c>
      <c r="Y465">
        <v>0</v>
      </c>
      <c r="Z465">
        <v>127.86</v>
      </c>
      <c r="AA465">
        <v>11.84</v>
      </c>
      <c r="AB465">
        <v>0</v>
      </c>
      <c r="AC465">
        <v>0</v>
      </c>
      <c r="AD465">
        <v>1</v>
      </c>
      <c r="AE465">
        <v>0</v>
      </c>
      <c r="AF465" t="s">
        <v>99</v>
      </c>
      <c r="AG465">
        <v>1.2E-2</v>
      </c>
      <c r="AH465">
        <v>2</v>
      </c>
      <c r="AI465">
        <v>28927759</v>
      </c>
      <c r="AJ465">
        <v>459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 x14ac:dyDescent="0.2">
      <c r="A466">
        <f>ROW(Source!A104)</f>
        <v>104</v>
      </c>
      <c r="B466">
        <v>28927760</v>
      </c>
      <c r="C466">
        <v>28927754</v>
      </c>
      <c r="D466">
        <v>28337866</v>
      </c>
      <c r="E466">
        <v>1</v>
      </c>
      <c r="F466">
        <v>1</v>
      </c>
      <c r="G466">
        <v>1</v>
      </c>
      <c r="H466">
        <v>2</v>
      </c>
      <c r="I466" t="s">
        <v>491</v>
      </c>
      <c r="J466" t="s">
        <v>492</v>
      </c>
      <c r="K466" t="s">
        <v>493</v>
      </c>
      <c r="L466">
        <v>1368</v>
      </c>
      <c r="N466">
        <v>1011</v>
      </c>
      <c r="O466" t="s">
        <v>366</v>
      </c>
      <c r="P466" t="s">
        <v>366</v>
      </c>
      <c r="Q466">
        <v>1</v>
      </c>
      <c r="X466">
        <v>0.02</v>
      </c>
      <c r="Y466">
        <v>0</v>
      </c>
      <c r="Z466">
        <v>12</v>
      </c>
      <c r="AA466">
        <v>0</v>
      </c>
      <c r="AB466">
        <v>0</v>
      </c>
      <c r="AC466">
        <v>0</v>
      </c>
      <c r="AD466">
        <v>1</v>
      </c>
      <c r="AE466">
        <v>0</v>
      </c>
      <c r="AF466" t="s">
        <v>99</v>
      </c>
      <c r="AG466">
        <v>1.2E-2</v>
      </c>
      <c r="AH466">
        <v>2</v>
      </c>
      <c r="AI466">
        <v>28927760</v>
      </c>
      <c r="AJ466">
        <v>460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 x14ac:dyDescent="0.2">
      <c r="A467">
        <f>ROW(Source!A104)</f>
        <v>104</v>
      </c>
      <c r="B467">
        <v>28927761</v>
      </c>
      <c r="C467">
        <v>28927754</v>
      </c>
      <c r="D467">
        <v>28338136</v>
      </c>
      <c r="E467">
        <v>1</v>
      </c>
      <c r="F467">
        <v>1</v>
      </c>
      <c r="G467">
        <v>1</v>
      </c>
      <c r="H467">
        <v>2</v>
      </c>
      <c r="I467" t="s">
        <v>401</v>
      </c>
      <c r="J467" t="s">
        <v>402</v>
      </c>
      <c r="K467" t="s">
        <v>403</v>
      </c>
      <c r="L467">
        <v>1368</v>
      </c>
      <c r="N467">
        <v>1011</v>
      </c>
      <c r="O467" t="s">
        <v>366</v>
      </c>
      <c r="P467" t="s">
        <v>366</v>
      </c>
      <c r="Q467">
        <v>1</v>
      </c>
      <c r="X467">
        <v>56.68</v>
      </c>
      <c r="Y467">
        <v>0</v>
      </c>
      <c r="Z467">
        <v>8.68</v>
      </c>
      <c r="AA467">
        <v>0</v>
      </c>
      <c r="AB467">
        <v>0</v>
      </c>
      <c r="AC467">
        <v>0</v>
      </c>
      <c r="AD467">
        <v>1</v>
      </c>
      <c r="AE467">
        <v>0</v>
      </c>
      <c r="AF467" t="s">
        <v>99</v>
      </c>
      <c r="AG467">
        <v>34.007999999999996</v>
      </c>
      <c r="AH467">
        <v>2</v>
      </c>
      <c r="AI467">
        <v>28927761</v>
      </c>
      <c r="AJ467">
        <v>461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 x14ac:dyDescent="0.2">
      <c r="A468">
        <f>ROW(Source!A104)</f>
        <v>104</v>
      </c>
      <c r="B468">
        <v>28927762</v>
      </c>
      <c r="C468">
        <v>28927754</v>
      </c>
      <c r="D468">
        <v>28251460</v>
      </c>
      <c r="E468">
        <v>1</v>
      </c>
      <c r="F468">
        <v>1</v>
      </c>
      <c r="G468">
        <v>1</v>
      </c>
      <c r="H468">
        <v>3</v>
      </c>
      <c r="I468" t="s">
        <v>580</v>
      </c>
      <c r="J468" t="s">
        <v>581</v>
      </c>
      <c r="K468" t="s">
        <v>582</v>
      </c>
      <c r="L468">
        <v>1339</v>
      </c>
      <c r="N468">
        <v>1007</v>
      </c>
      <c r="O468" t="s">
        <v>742</v>
      </c>
      <c r="P468" t="s">
        <v>742</v>
      </c>
      <c r="Q468">
        <v>1</v>
      </c>
      <c r="X468">
        <v>1.2</v>
      </c>
      <c r="Y468">
        <v>37.159999999999997</v>
      </c>
      <c r="Z468">
        <v>0</v>
      </c>
      <c r="AA468">
        <v>0</v>
      </c>
      <c r="AB468">
        <v>0</v>
      </c>
      <c r="AC468">
        <v>0</v>
      </c>
      <c r="AD468">
        <v>1</v>
      </c>
      <c r="AE468">
        <v>0</v>
      </c>
      <c r="AF468" t="s">
        <v>758</v>
      </c>
      <c r="AG468">
        <v>0</v>
      </c>
      <c r="AH468">
        <v>2</v>
      </c>
      <c r="AI468">
        <v>28927762</v>
      </c>
      <c r="AJ468">
        <v>462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 x14ac:dyDescent="0.2">
      <c r="A469">
        <f>ROW(Source!A104)</f>
        <v>104</v>
      </c>
      <c r="B469">
        <v>28927763</v>
      </c>
      <c r="C469">
        <v>28927754</v>
      </c>
      <c r="D469">
        <v>28251479</v>
      </c>
      <c r="E469">
        <v>1</v>
      </c>
      <c r="F469">
        <v>1</v>
      </c>
      <c r="G469">
        <v>1</v>
      </c>
      <c r="H469">
        <v>3</v>
      </c>
      <c r="I469" t="s">
        <v>503</v>
      </c>
      <c r="J469" t="s">
        <v>504</v>
      </c>
      <c r="K469" t="s">
        <v>505</v>
      </c>
      <c r="L469">
        <v>1339</v>
      </c>
      <c r="N469">
        <v>1007</v>
      </c>
      <c r="O469" t="s">
        <v>742</v>
      </c>
      <c r="P469" t="s">
        <v>742</v>
      </c>
      <c r="Q469">
        <v>1</v>
      </c>
      <c r="X469">
        <v>3.2</v>
      </c>
      <c r="Y469">
        <v>8.7899999999999991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758</v>
      </c>
      <c r="AG469">
        <v>0</v>
      </c>
      <c r="AH469">
        <v>2</v>
      </c>
      <c r="AI469">
        <v>28927763</v>
      </c>
      <c r="AJ469">
        <v>463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 x14ac:dyDescent="0.2">
      <c r="A470">
        <f>ROW(Source!A104)</f>
        <v>104</v>
      </c>
      <c r="B470">
        <v>28927764</v>
      </c>
      <c r="C470">
        <v>28927754</v>
      </c>
      <c r="D470">
        <v>28251486</v>
      </c>
      <c r="E470">
        <v>1</v>
      </c>
      <c r="F470">
        <v>1</v>
      </c>
      <c r="G470">
        <v>1</v>
      </c>
      <c r="H470">
        <v>3</v>
      </c>
      <c r="I470" t="s">
        <v>506</v>
      </c>
      <c r="J470" t="s">
        <v>507</v>
      </c>
      <c r="K470" t="s">
        <v>508</v>
      </c>
      <c r="L470">
        <v>1346</v>
      </c>
      <c r="N470">
        <v>1009</v>
      </c>
      <c r="O470" t="s">
        <v>509</v>
      </c>
      <c r="P470" t="s">
        <v>509</v>
      </c>
      <c r="Q470">
        <v>1</v>
      </c>
      <c r="X470">
        <v>0.46</v>
      </c>
      <c r="Y470">
        <v>4.47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758</v>
      </c>
      <c r="AG470">
        <v>0</v>
      </c>
      <c r="AH470">
        <v>2</v>
      </c>
      <c r="AI470">
        <v>28927764</v>
      </c>
      <c r="AJ470">
        <v>464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 x14ac:dyDescent="0.2">
      <c r="A471">
        <f>ROW(Source!A104)</f>
        <v>104</v>
      </c>
      <c r="B471">
        <v>28927765</v>
      </c>
      <c r="C471">
        <v>28927754</v>
      </c>
      <c r="D471">
        <v>28253182</v>
      </c>
      <c r="E471">
        <v>1</v>
      </c>
      <c r="F471">
        <v>1</v>
      </c>
      <c r="G471">
        <v>1</v>
      </c>
      <c r="H471">
        <v>3</v>
      </c>
      <c r="I471" t="s">
        <v>583</v>
      </c>
      <c r="J471" t="s">
        <v>584</v>
      </c>
      <c r="K471" t="s">
        <v>585</v>
      </c>
      <c r="L471">
        <v>1339</v>
      </c>
      <c r="N471">
        <v>1007</v>
      </c>
      <c r="O471" t="s">
        <v>742</v>
      </c>
      <c r="P471" t="s">
        <v>742</v>
      </c>
      <c r="Q471">
        <v>1</v>
      </c>
      <c r="X471">
        <v>0.05</v>
      </c>
      <c r="Y471">
        <v>3.15</v>
      </c>
      <c r="Z471">
        <v>0</v>
      </c>
      <c r="AA471">
        <v>0</v>
      </c>
      <c r="AB471">
        <v>0</v>
      </c>
      <c r="AC471">
        <v>0</v>
      </c>
      <c r="AD471">
        <v>1</v>
      </c>
      <c r="AE471">
        <v>0</v>
      </c>
      <c r="AF471" t="s">
        <v>758</v>
      </c>
      <c r="AG471">
        <v>0</v>
      </c>
      <c r="AH471">
        <v>2</v>
      </c>
      <c r="AI471">
        <v>28927765</v>
      </c>
      <c r="AJ471">
        <v>465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 x14ac:dyDescent="0.2">
      <c r="A472">
        <f>ROW(Source!A104)</f>
        <v>104</v>
      </c>
      <c r="B472">
        <v>28927766</v>
      </c>
      <c r="C472">
        <v>28927754</v>
      </c>
      <c r="D472">
        <v>28254657</v>
      </c>
      <c r="E472">
        <v>1</v>
      </c>
      <c r="F472">
        <v>1</v>
      </c>
      <c r="G472">
        <v>1</v>
      </c>
      <c r="H472">
        <v>3</v>
      </c>
      <c r="I472" t="s">
        <v>586</v>
      </c>
      <c r="J472" t="s">
        <v>587</v>
      </c>
      <c r="K472" t="s">
        <v>588</v>
      </c>
      <c r="L472">
        <v>1348</v>
      </c>
      <c r="N472">
        <v>1009</v>
      </c>
      <c r="O472" t="s">
        <v>61</v>
      </c>
      <c r="P472" t="s">
        <v>61</v>
      </c>
      <c r="Q472">
        <v>1000</v>
      </c>
      <c r="X472">
        <v>2.3999999999999998E-3</v>
      </c>
      <c r="Y472">
        <v>12851.36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758</v>
      </c>
      <c r="AG472">
        <v>0</v>
      </c>
      <c r="AH472">
        <v>2</v>
      </c>
      <c r="AI472">
        <v>28927766</v>
      </c>
      <c r="AJ472">
        <v>466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 x14ac:dyDescent="0.2">
      <c r="A473">
        <f>ROW(Source!A104)</f>
        <v>104</v>
      </c>
      <c r="B473">
        <v>28927767</v>
      </c>
      <c r="C473">
        <v>28927754</v>
      </c>
      <c r="D473">
        <v>28247532</v>
      </c>
      <c r="E473">
        <v>21</v>
      </c>
      <c r="F473">
        <v>1</v>
      </c>
      <c r="G473">
        <v>1</v>
      </c>
      <c r="H473">
        <v>3</v>
      </c>
      <c r="I473" t="s">
        <v>696</v>
      </c>
      <c r="J473" t="s">
        <v>719</v>
      </c>
      <c r="K473" t="s">
        <v>697</v>
      </c>
      <c r="L473">
        <v>1346</v>
      </c>
      <c r="N473">
        <v>1009</v>
      </c>
      <c r="O473" t="s">
        <v>509</v>
      </c>
      <c r="P473" t="s">
        <v>509</v>
      </c>
      <c r="Q473">
        <v>1</v>
      </c>
      <c r="X473">
        <v>170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 t="s">
        <v>758</v>
      </c>
      <c r="AG473">
        <v>0</v>
      </c>
      <c r="AH473">
        <v>3</v>
      </c>
      <c r="AI473">
        <v>-1</v>
      </c>
      <c r="AJ473" t="s">
        <v>719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 x14ac:dyDescent="0.2">
      <c r="A474">
        <f>ROW(Source!A104)</f>
        <v>104</v>
      </c>
      <c r="B474">
        <v>28927768</v>
      </c>
      <c r="C474">
        <v>28927754</v>
      </c>
      <c r="D474">
        <v>28247531</v>
      </c>
      <c r="E474">
        <v>21</v>
      </c>
      <c r="F474">
        <v>1</v>
      </c>
      <c r="G474">
        <v>1</v>
      </c>
      <c r="H474">
        <v>3</v>
      </c>
      <c r="I474" t="s">
        <v>533</v>
      </c>
      <c r="J474" t="s">
        <v>719</v>
      </c>
      <c r="K474" t="s">
        <v>534</v>
      </c>
      <c r="L474">
        <v>1374</v>
      </c>
      <c r="N474">
        <v>1013</v>
      </c>
      <c r="O474" t="s">
        <v>535</v>
      </c>
      <c r="P474" t="s">
        <v>535</v>
      </c>
      <c r="Q474">
        <v>1</v>
      </c>
      <c r="X474">
        <v>34.020000000000003</v>
      </c>
      <c r="Y474">
        <v>1</v>
      </c>
      <c r="Z474">
        <v>0</v>
      </c>
      <c r="AA474">
        <v>0</v>
      </c>
      <c r="AB474">
        <v>0</v>
      </c>
      <c r="AC474">
        <v>0</v>
      </c>
      <c r="AD474">
        <v>1</v>
      </c>
      <c r="AE474">
        <v>0</v>
      </c>
      <c r="AF474" t="s">
        <v>758</v>
      </c>
      <c r="AG474">
        <v>0</v>
      </c>
      <c r="AH474">
        <v>2</v>
      </c>
      <c r="AI474">
        <v>28927768</v>
      </c>
      <c r="AJ474">
        <v>467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 x14ac:dyDescent="0.2">
      <c r="A475">
        <f>ROW(Source!A105)</f>
        <v>105</v>
      </c>
      <c r="B475">
        <v>28927755</v>
      </c>
      <c r="C475">
        <v>28927754</v>
      </c>
      <c r="D475">
        <v>28425676</v>
      </c>
      <c r="E475">
        <v>1</v>
      </c>
      <c r="F475">
        <v>1</v>
      </c>
      <c r="G475">
        <v>1</v>
      </c>
      <c r="H475">
        <v>1</v>
      </c>
      <c r="I475" t="s">
        <v>536</v>
      </c>
      <c r="J475" t="s">
        <v>719</v>
      </c>
      <c r="K475" t="s">
        <v>537</v>
      </c>
      <c r="L475">
        <v>1191</v>
      </c>
      <c r="N475">
        <v>1013</v>
      </c>
      <c r="O475" t="s">
        <v>360</v>
      </c>
      <c r="P475" t="s">
        <v>360</v>
      </c>
      <c r="Q475">
        <v>1</v>
      </c>
      <c r="X475">
        <v>198</v>
      </c>
      <c r="Y475">
        <v>0</v>
      </c>
      <c r="Z475">
        <v>0</v>
      </c>
      <c r="AA475">
        <v>0</v>
      </c>
      <c r="AB475">
        <v>8.59</v>
      </c>
      <c r="AC475">
        <v>0</v>
      </c>
      <c r="AD475">
        <v>1</v>
      </c>
      <c r="AE475">
        <v>1</v>
      </c>
      <c r="AF475" t="s">
        <v>99</v>
      </c>
      <c r="AG475">
        <v>118.8</v>
      </c>
      <c r="AH475">
        <v>2</v>
      </c>
      <c r="AI475">
        <v>28927755</v>
      </c>
      <c r="AJ475">
        <v>468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 x14ac:dyDescent="0.2">
      <c r="A476">
        <f>ROW(Source!A105)</f>
        <v>105</v>
      </c>
      <c r="B476">
        <v>28927756</v>
      </c>
      <c r="C476">
        <v>28927754</v>
      </c>
      <c r="D476">
        <v>28419515</v>
      </c>
      <c r="E476">
        <v>1</v>
      </c>
      <c r="F476">
        <v>1</v>
      </c>
      <c r="G476">
        <v>1</v>
      </c>
      <c r="H476">
        <v>1</v>
      </c>
      <c r="I476" t="s">
        <v>361</v>
      </c>
      <c r="J476" t="s">
        <v>719</v>
      </c>
      <c r="K476" t="s">
        <v>362</v>
      </c>
      <c r="L476">
        <v>1191</v>
      </c>
      <c r="N476">
        <v>1013</v>
      </c>
      <c r="O476" t="s">
        <v>360</v>
      </c>
      <c r="P476" t="s">
        <v>360</v>
      </c>
      <c r="Q476">
        <v>1</v>
      </c>
      <c r="X476">
        <v>30.08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1</v>
      </c>
      <c r="AE476">
        <v>2</v>
      </c>
      <c r="AF476" t="s">
        <v>99</v>
      </c>
      <c r="AG476">
        <v>18.047999999999998</v>
      </c>
      <c r="AH476">
        <v>2</v>
      </c>
      <c r="AI476">
        <v>28927756</v>
      </c>
      <c r="AJ476">
        <v>469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 x14ac:dyDescent="0.2">
      <c r="A477">
        <f>ROW(Source!A105)</f>
        <v>105</v>
      </c>
      <c r="B477">
        <v>28927757</v>
      </c>
      <c r="C477">
        <v>28927754</v>
      </c>
      <c r="D477">
        <v>28336675</v>
      </c>
      <c r="E477">
        <v>1</v>
      </c>
      <c r="F477">
        <v>1</v>
      </c>
      <c r="G477">
        <v>1</v>
      </c>
      <c r="H477">
        <v>2</v>
      </c>
      <c r="I477" t="s">
        <v>540</v>
      </c>
      <c r="J477" t="s">
        <v>541</v>
      </c>
      <c r="K477" t="s">
        <v>542</v>
      </c>
      <c r="L477">
        <v>1368</v>
      </c>
      <c r="N477">
        <v>1011</v>
      </c>
      <c r="O477" t="s">
        <v>366</v>
      </c>
      <c r="P477" t="s">
        <v>366</v>
      </c>
      <c r="Q477">
        <v>1</v>
      </c>
      <c r="X477">
        <v>25.07</v>
      </c>
      <c r="Y477">
        <v>0</v>
      </c>
      <c r="Z477">
        <v>112.77</v>
      </c>
      <c r="AA477">
        <v>11.84</v>
      </c>
      <c r="AB477">
        <v>0</v>
      </c>
      <c r="AC477">
        <v>0</v>
      </c>
      <c r="AD477">
        <v>1</v>
      </c>
      <c r="AE477">
        <v>0</v>
      </c>
      <c r="AF477" t="s">
        <v>99</v>
      </c>
      <c r="AG477">
        <v>15.042</v>
      </c>
      <c r="AH477">
        <v>2</v>
      </c>
      <c r="AI477">
        <v>28927757</v>
      </c>
      <c r="AJ477">
        <v>470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 x14ac:dyDescent="0.2">
      <c r="A478">
        <f>ROW(Source!A105)</f>
        <v>105</v>
      </c>
      <c r="B478">
        <v>28927758</v>
      </c>
      <c r="C478">
        <v>28927754</v>
      </c>
      <c r="D478">
        <v>28337559</v>
      </c>
      <c r="E478">
        <v>1</v>
      </c>
      <c r="F478">
        <v>1</v>
      </c>
      <c r="G478">
        <v>1</v>
      </c>
      <c r="H478">
        <v>2</v>
      </c>
      <c r="I478" t="s">
        <v>577</v>
      </c>
      <c r="J478" t="s">
        <v>578</v>
      </c>
      <c r="K478" t="s">
        <v>579</v>
      </c>
      <c r="L478">
        <v>1368</v>
      </c>
      <c r="N478">
        <v>1011</v>
      </c>
      <c r="O478" t="s">
        <v>366</v>
      </c>
      <c r="P478" t="s">
        <v>366</v>
      </c>
      <c r="Q478">
        <v>1</v>
      </c>
      <c r="X478">
        <v>4.99</v>
      </c>
      <c r="Y478">
        <v>0</v>
      </c>
      <c r="Z478">
        <v>298.48</v>
      </c>
      <c r="AA478">
        <v>10.130000000000001</v>
      </c>
      <c r="AB478">
        <v>0</v>
      </c>
      <c r="AC478">
        <v>0</v>
      </c>
      <c r="AD478">
        <v>1</v>
      </c>
      <c r="AE478">
        <v>0</v>
      </c>
      <c r="AF478" t="s">
        <v>99</v>
      </c>
      <c r="AG478">
        <v>2.9940000000000002</v>
      </c>
      <c r="AH478">
        <v>2</v>
      </c>
      <c r="AI478">
        <v>28927758</v>
      </c>
      <c r="AJ478">
        <v>471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 x14ac:dyDescent="0.2">
      <c r="A479">
        <f>ROW(Source!A105)</f>
        <v>105</v>
      </c>
      <c r="B479">
        <v>28927759</v>
      </c>
      <c r="C479">
        <v>28927754</v>
      </c>
      <c r="D479">
        <v>28337857</v>
      </c>
      <c r="E479">
        <v>1</v>
      </c>
      <c r="F479">
        <v>1</v>
      </c>
      <c r="G479">
        <v>1</v>
      </c>
      <c r="H479">
        <v>2</v>
      </c>
      <c r="I479" t="s">
        <v>488</v>
      </c>
      <c r="J479" t="s">
        <v>489</v>
      </c>
      <c r="K479" t="s">
        <v>490</v>
      </c>
      <c r="L479">
        <v>1368</v>
      </c>
      <c r="N479">
        <v>1011</v>
      </c>
      <c r="O479" t="s">
        <v>366</v>
      </c>
      <c r="P479" t="s">
        <v>366</v>
      </c>
      <c r="Q479">
        <v>1</v>
      </c>
      <c r="X479">
        <v>0.02</v>
      </c>
      <c r="Y479">
        <v>0</v>
      </c>
      <c r="Z479">
        <v>127.86</v>
      </c>
      <c r="AA479">
        <v>11.84</v>
      </c>
      <c r="AB479">
        <v>0</v>
      </c>
      <c r="AC479">
        <v>0</v>
      </c>
      <c r="AD479">
        <v>1</v>
      </c>
      <c r="AE479">
        <v>0</v>
      </c>
      <c r="AF479" t="s">
        <v>99</v>
      </c>
      <c r="AG479">
        <v>1.2E-2</v>
      </c>
      <c r="AH479">
        <v>2</v>
      </c>
      <c r="AI479">
        <v>28927759</v>
      </c>
      <c r="AJ479">
        <v>472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 x14ac:dyDescent="0.2">
      <c r="A480">
        <f>ROW(Source!A105)</f>
        <v>105</v>
      </c>
      <c r="B480">
        <v>28927760</v>
      </c>
      <c r="C480">
        <v>28927754</v>
      </c>
      <c r="D480">
        <v>28337866</v>
      </c>
      <c r="E480">
        <v>1</v>
      </c>
      <c r="F480">
        <v>1</v>
      </c>
      <c r="G480">
        <v>1</v>
      </c>
      <c r="H480">
        <v>2</v>
      </c>
      <c r="I480" t="s">
        <v>491</v>
      </c>
      <c r="J480" t="s">
        <v>492</v>
      </c>
      <c r="K480" t="s">
        <v>493</v>
      </c>
      <c r="L480">
        <v>1368</v>
      </c>
      <c r="N480">
        <v>1011</v>
      </c>
      <c r="O480" t="s">
        <v>366</v>
      </c>
      <c r="P480" t="s">
        <v>366</v>
      </c>
      <c r="Q480">
        <v>1</v>
      </c>
      <c r="X480">
        <v>0.02</v>
      </c>
      <c r="Y480">
        <v>0</v>
      </c>
      <c r="Z480">
        <v>12</v>
      </c>
      <c r="AA480">
        <v>0</v>
      </c>
      <c r="AB480">
        <v>0</v>
      </c>
      <c r="AC480">
        <v>0</v>
      </c>
      <c r="AD480">
        <v>1</v>
      </c>
      <c r="AE480">
        <v>0</v>
      </c>
      <c r="AF480" t="s">
        <v>99</v>
      </c>
      <c r="AG480">
        <v>1.2E-2</v>
      </c>
      <c r="AH480">
        <v>2</v>
      </c>
      <c r="AI480">
        <v>28927760</v>
      </c>
      <c r="AJ480">
        <v>473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 x14ac:dyDescent="0.2">
      <c r="A481">
        <f>ROW(Source!A105)</f>
        <v>105</v>
      </c>
      <c r="B481">
        <v>28927761</v>
      </c>
      <c r="C481">
        <v>28927754</v>
      </c>
      <c r="D481">
        <v>28338136</v>
      </c>
      <c r="E481">
        <v>1</v>
      </c>
      <c r="F481">
        <v>1</v>
      </c>
      <c r="G481">
        <v>1</v>
      </c>
      <c r="H481">
        <v>2</v>
      </c>
      <c r="I481" t="s">
        <v>401</v>
      </c>
      <c r="J481" t="s">
        <v>402</v>
      </c>
      <c r="K481" t="s">
        <v>403</v>
      </c>
      <c r="L481">
        <v>1368</v>
      </c>
      <c r="N481">
        <v>1011</v>
      </c>
      <c r="O481" t="s">
        <v>366</v>
      </c>
      <c r="P481" t="s">
        <v>366</v>
      </c>
      <c r="Q481">
        <v>1</v>
      </c>
      <c r="X481">
        <v>56.68</v>
      </c>
      <c r="Y481">
        <v>0</v>
      </c>
      <c r="Z481">
        <v>8.68</v>
      </c>
      <c r="AA481">
        <v>0</v>
      </c>
      <c r="AB481">
        <v>0</v>
      </c>
      <c r="AC481">
        <v>0</v>
      </c>
      <c r="AD481">
        <v>1</v>
      </c>
      <c r="AE481">
        <v>0</v>
      </c>
      <c r="AF481" t="s">
        <v>99</v>
      </c>
      <c r="AG481">
        <v>34.007999999999996</v>
      </c>
      <c r="AH481">
        <v>2</v>
      </c>
      <c r="AI481">
        <v>28927761</v>
      </c>
      <c r="AJ481">
        <v>474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 x14ac:dyDescent="0.2">
      <c r="A482">
        <f>ROW(Source!A105)</f>
        <v>105</v>
      </c>
      <c r="B482">
        <v>28927762</v>
      </c>
      <c r="C482">
        <v>28927754</v>
      </c>
      <c r="D482">
        <v>28251460</v>
      </c>
      <c r="E482">
        <v>1</v>
      </c>
      <c r="F482">
        <v>1</v>
      </c>
      <c r="G482">
        <v>1</v>
      </c>
      <c r="H482">
        <v>3</v>
      </c>
      <c r="I482" t="s">
        <v>580</v>
      </c>
      <c r="J482" t="s">
        <v>581</v>
      </c>
      <c r="K482" t="s">
        <v>582</v>
      </c>
      <c r="L482">
        <v>1339</v>
      </c>
      <c r="N482">
        <v>1007</v>
      </c>
      <c r="O482" t="s">
        <v>742</v>
      </c>
      <c r="P482" t="s">
        <v>742</v>
      </c>
      <c r="Q482">
        <v>1</v>
      </c>
      <c r="X482">
        <v>1.2</v>
      </c>
      <c r="Y482">
        <v>37.159999999999997</v>
      </c>
      <c r="Z482">
        <v>0</v>
      </c>
      <c r="AA482">
        <v>0</v>
      </c>
      <c r="AB482">
        <v>0</v>
      </c>
      <c r="AC482">
        <v>0</v>
      </c>
      <c r="AD482">
        <v>1</v>
      </c>
      <c r="AE482">
        <v>0</v>
      </c>
      <c r="AF482" t="s">
        <v>758</v>
      </c>
      <c r="AG482">
        <v>0</v>
      </c>
      <c r="AH482">
        <v>2</v>
      </c>
      <c r="AI482">
        <v>28927762</v>
      </c>
      <c r="AJ482">
        <v>475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 x14ac:dyDescent="0.2">
      <c r="A483">
        <f>ROW(Source!A105)</f>
        <v>105</v>
      </c>
      <c r="B483">
        <v>28927763</v>
      </c>
      <c r="C483">
        <v>28927754</v>
      </c>
      <c r="D483">
        <v>28251479</v>
      </c>
      <c r="E483">
        <v>1</v>
      </c>
      <c r="F483">
        <v>1</v>
      </c>
      <c r="G483">
        <v>1</v>
      </c>
      <c r="H483">
        <v>3</v>
      </c>
      <c r="I483" t="s">
        <v>503</v>
      </c>
      <c r="J483" t="s">
        <v>504</v>
      </c>
      <c r="K483" t="s">
        <v>505</v>
      </c>
      <c r="L483">
        <v>1339</v>
      </c>
      <c r="N483">
        <v>1007</v>
      </c>
      <c r="O483" t="s">
        <v>742</v>
      </c>
      <c r="P483" t="s">
        <v>742</v>
      </c>
      <c r="Q483">
        <v>1</v>
      </c>
      <c r="X483">
        <v>3.2</v>
      </c>
      <c r="Y483">
        <v>8.7899999999999991</v>
      </c>
      <c r="Z483">
        <v>0</v>
      </c>
      <c r="AA483">
        <v>0</v>
      </c>
      <c r="AB483">
        <v>0</v>
      </c>
      <c r="AC483">
        <v>0</v>
      </c>
      <c r="AD483">
        <v>1</v>
      </c>
      <c r="AE483">
        <v>0</v>
      </c>
      <c r="AF483" t="s">
        <v>758</v>
      </c>
      <c r="AG483">
        <v>0</v>
      </c>
      <c r="AH483">
        <v>2</v>
      </c>
      <c r="AI483">
        <v>28927763</v>
      </c>
      <c r="AJ483">
        <v>476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 x14ac:dyDescent="0.2">
      <c r="A484">
        <f>ROW(Source!A105)</f>
        <v>105</v>
      </c>
      <c r="B484">
        <v>28927764</v>
      </c>
      <c r="C484">
        <v>28927754</v>
      </c>
      <c r="D484">
        <v>28251486</v>
      </c>
      <c r="E484">
        <v>1</v>
      </c>
      <c r="F484">
        <v>1</v>
      </c>
      <c r="G484">
        <v>1</v>
      </c>
      <c r="H484">
        <v>3</v>
      </c>
      <c r="I484" t="s">
        <v>506</v>
      </c>
      <c r="J484" t="s">
        <v>507</v>
      </c>
      <c r="K484" t="s">
        <v>508</v>
      </c>
      <c r="L484">
        <v>1346</v>
      </c>
      <c r="N484">
        <v>1009</v>
      </c>
      <c r="O484" t="s">
        <v>509</v>
      </c>
      <c r="P484" t="s">
        <v>509</v>
      </c>
      <c r="Q484">
        <v>1</v>
      </c>
      <c r="X484">
        <v>0.46</v>
      </c>
      <c r="Y484">
        <v>4.47</v>
      </c>
      <c r="Z484">
        <v>0</v>
      </c>
      <c r="AA484">
        <v>0</v>
      </c>
      <c r="AB484">
        <v>0</v>
      </c>
      <c r="AC484">
        <v>0</v>
      </c>
      <c r="AD484">
        <v>1</v>
      </c>
      <c r="AE484">
        <v>0</v>
      </c>
      <c r="AF484" t="s">
        <v>758</v>
      </c>
      <c r="AG484">
        <v>0</v>
      </c>
      <c r="AH484">
        <v>2</v>
      </c>
      <c r="AI484">
        <v>28927764</v>
      </c>
      <c r="AJ484">
        <v>477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 x14ac:dyDescent="0.2">
      <c r="A485">
        <f>ROW(Source!A105)</f>
        <v>105</v>
      </c>
      <c r="B485">
        <v>28927765</v>
      </c>
      <c r="C485">
        <v>28927754</v>
      </c>
      <c r="D485">
        <v>28253182</v>
      </c>
      <c r="E485">
        <v>1</v>
      </c>
      <c r="F485">
        <v>1</v>
      </c>
      <c r="G485">
        <v>1</v>
      </c>
      <c r="H485">
        <v>3</v>
      </c>
      <c r="I485" t="s">
        <v>583</v>
      </c>
      <c r="J485" t="s">
        <v>584</v>
      </c>
      <c r="K485" t="s">
        <v>585</v>
      </c>
      <c r="L485">
        <v>1339</v>
      </c>
      <c r="N485">
        <v>1007</v>
      </c>
      <c r="O485" t="s">
        <v>742</v>
      </c>
      <c r="P485" t="s">
        <v>742</v>
      </c>
      <c r="Q485">
        <v>1</v>
      </c>
      <c r="X485">
        <v>0.05</v>
      </c>
      <c r="Y485">
        <v>3.15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0</v>
      </c>
      <c r="AF485" t="s">
        <v>758</v>
      </c>
      <c r="AG485">
        <v>0</v>
      </c>
      <c r="AH485">
        <v>2</v>
      </c>
      <c r="AI485">
        <v>28927765</v>
      </c>
      <c r="AJ485">
        <v>478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 x14ac:dyDescent="0.2">
      <c r="A486">
        <f>ROW(Source!A105)</f>
        <v>105</v>
      </c>
      <c r="B486">
        <v>28927766</v>
      </c>
      <c r="C486">
        <v>28927754</v>
      </c>
      <c r="D486">
        <v>28254657</v>
      </c>
      <c r="E486">
        <v>1</v>
      </c>
      <c r="F486">
        <v>1</v>
      </c>
      <c r="G486">
        <v>1</v>
      </c>
      <c r="H486">
        <v>3</v>
      </c>
      <c r="I486" t="s">
        <v>586</v>
      </c>
      <c r="J486" t="s">
        <v>587</v>
      </c>
      <c r="K486" t="s">
        <v>588</v>
      </c>
      <c r="L486">
        <v>1348</v>
      </c>
      <c r="N486">
        <v>1009</v>
      </c>
      <c r="O486" t="s">
        <v>61</v>
      </c>
      <c r="P486" t="s">
        <v>61</v>
      </c>
      <c r="Q486">
        <v>1000</v>
      </c>
      <c r="X486">
        <v>2.3999999999999998E-3</v>
      </c>
      <c r="Y486">
        <v>12851.36</v>
      </c>
      <c r="Z486">
        <v>0</v>
      </c>
      <c r="AA486">
        <v>0</v>
      </c>
      <c r="AB486">
        <v>0</v>
      </c>
      <c r="AC486">
        <v>0</v>
      </c>
      <c r="AD486">
        <v>1</v>
      </c>
      <c r="AE486">
        <v>0</v>
      </c>
      <c r="AF486" t="s">
        <v>758</v>
      </c>
      <c r="AG486">
        <v>0</v>
      </c>
      <c r="AH486">
        <v>2</v>
      </c>
      <c r="AI486">
        <v>28927766</v>
      </c>
      <c r="AJ486">
        <v>479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 x14ac:dyDescent="0.2">
      <c r="A487">
        <f>ROW(Source!A105)</f>
        <v>105</v>
      </c>
      <c r="B487">
        <v>28927767</v>
      </c>
      <c r="C487">
        <v>28927754</v>
      </c>
      <c r="D487">
        <v>28247532</v>
      </c>
      <c r="E487">
        <v>21</v>
      </c>
      <c r="F487">
        <v>1</v>
      </c>
      <c r="G487">
        <v>1</v>
      </c>
      <c r="H487">
        <v>3</v>
      </c>
      <c r="I487" t="s">
        <v>696</v>
      </c>
      <c r="J487" t="s">
        <v>719</v>
      </c>
      <c r="K487" t="s">
        <v>697</v>
      </c>
      <c r="L487">
        <v>1346</v>
      </c>
      <c r="N487">
        <v>1009</v>
      </c>
      <c r="O487" t="s">
        <v>509</v>
      </c>
      <c r="P487" t="s">
        <v>509</v>
      </c>
      <c r="Q487">
        <v>1</v>
      </c>
      <c r="X487">
        <v>170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 t="s">
        <v>758</v>
      </c>
      <c r="AG487">
        <v>0</v>
      </c>
      <c r="AH487">
        <v>3</v>
      </c>
      <c r="AI487">
        <v>-1</v>
      </c>
      <c r="AJ487" t="s">
        <v>719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 x14ac:dyDescent="0.2">
      <c r="A488">
        <f>ROW(Source!A105)</f>
        <v>105</v>
      </c>
      <c r="B488">
        <v>28927768</v>
      </c>
      <c r="C488">
        <v>28927754</v>
      </c>
      <c r="D488">
        <v>28247531</v>
      </c>
      <c r="E488">
        <v>21</v>
      </c>
      <c r="F488">
        <v>1</v>
      </c>
      <c r="G488">
        <v>1</v>
      </c>
      <c r="H488">
        <v>3</v>
      </c>
      <c r="I488" t="s">
        <v>533</v>
      </c>
      <c r="J488" t="s">
        <v>719</v>
      </c>
      <c r="K488" t="s">
        <v>534</v>
      </c>
      <c r="L488">
        <v>1374</v>
      </c>
      <c r="N488">
        <v>1013</v>
      </c>
      <c r="O488" t="s">
        <v>535</v>
      </c>
      <c r="P488" t="s">
        <v>535</v>
      </c>
      <c r="Q488">
        <v>1</v>
      </c>
      <c r="X488">
        <v>34.020000000000003</v>
      </c>
      <c r="Y488">
        <v>1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758</v>
      </c>
      <c r="AG488">
        <v>0</v>
      </c>
      <c r="AH488">
        <v>2</v>
      </c>
      <c r="AI488">
        <v>28927768</v>
      </c>
      <c r="AJ488">
        <v>480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 x14ac:dyDescent="0.2">
      <c r="A489">
        <f>ROW(Source!A106)</f>
        <v>106</v>
      </c>
      <c r="B489">
        <v>28927791</v>
      </c>
      <c r="C489">
        <v>28927789</v>
      </c>
      <c r="D489">
        <v>28425676</v>
      </c>
      <c r="E489">
        <v>1</v>
      </c>
      <c r="F489">
        <v>1</v>
      </c>
      <c r="G489">
        <v>1</v>
      </c>
      <c r="H489">
        <v>1</v>
      </c>
      <c r="I489" t="s">
        <v>536</v>
      </c>
      <c r="J489" t="s">
        <v>719</v>
      </c>
      <c r="K489" t="s">
        <v>537</v>
      </c>
      <c r="L489">
        <v>1191</v>
      </c>
      <c r="N489">
        <v>1013</v>
      </c>
      <c r="O489" t="s">
        <v>360</v>
      </c>
      <c r="P489" t="s">
        <v>360</v>
      </c>
      <c r="Q489">
        <v>1</v>
      </c>
      <c r="X489">
        <v>3.7</v>
      </c>
      <c r="Y489">
        <v>0</v>
      </c>
      <c r="Z489">
        <v>0</v>
      </c>
      <c r="AA489">
        <v>0</v>
      </c>
      <c r="AB489">
        <v>8.59</v>
      </c>
      <c r="AC489">
        <v>0</v>
      </c>
      <c r="AD489">
        <v>1</v>
      </c>
      <c r="AE489">
        <v>1</v>
      </c>
      <c r="AF489" t="s">
        <v>99</v>
      </c>
      <c r="AG489">
        <v>2.2200000000000002</v>
      </c>
      <c r="AH489">
        <v>2</v>
      </c>
      <c r="AI489">
        <v>28927791</v>
      </c>
      <c r="AJ489">
        <v>481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 x14ac:dyDescent="0.2">
      <c r="A490">
        <f>ROW(Source!A106)</f>
        <v>106</v>
      </c>
      <c r="B490">
        <v>28927792</v>
      </c>
      <c r="C490">
        <v>28927789</v>
      </c>
      <c r="D490">
        <v>28338136</v>
      </c>
      <c r="E490">
        <v>1</v>
      </c>
      <c r="F490">
        <v>1</v>
      </c>
      <c r="G490">
        <v>1</v>
      </c>
      <c r="H490">
        <v>2</v>
      </c>
      <c r="I490" t="s">
        <v>401</v>
      </c>
      <c r="J490" t="s">
        <v>402</v>
      </c>
      <c r="K490" t="s">
        <v>403</v>
      </c>
      <c r="L490">
        <v>1368</v>
      </c>
      <c r="N490">
        <v>1011</v>
      </c>
      <c r="O490" t="s">
        <v>366</v>
      </c>
      <c r="P490" t="s">
        <v>366</v>
      </c>
      <c r="Q490">
        <v>1</v>
      </c>
      <c r="X490">
        <v>0.56000000000000005</v>
      </c>
      <c r="Y490">
        <v>0</v>
      </c>
      <c r="Z490">
        <v>8.68</v>
      </c>
      <c r="AA490">
        <v>0</v>
      </c>
      <c r="AB490">
        <v>0</v>
      </c>
      <c r="AC490">
        <v>0</v>
      </c>
      <c r="AD490">
        <v>1</v>
      </c>
      <c r="AE490">
        <v>0</v>
      </c>
      <c r="AF490" t="s">
        <v>99</v>
      </c>
      <c r="AG490">
        <v>0.33600000000000002</v>
      </c>
      <c r="AH490">
        <v>2</v>
      </c>
      <c r="AI490">
        <v>28927792</v>
      </c>
      <c r="AJ490">
        <v>482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 x14ac:dyDescent="0.2">
      <c r="A491">
        <f>ROW(Source!A106)</f>
        <v>106</v>
      </c>
      <c r="B491">
        <v>28927793</v>
      </c>
      <c r="C491">
        <v>28927789</v>
      </c>
      <c r="D491">
        <v>28251460</v>
      </c>
      <c r="E491">
        <v>1</v>
      </c>
      <c r="F491">
        <v>1</v>
      </c>
      <c r="G491">
        <v>1</v>
      </c>
      <c r="H491">
        <v>3</v>
      </c>
      <c r="I491" t="s">
        <v>580</v>
      </c>
      <c r="J491" t="s">
        <v>581</v>
      </c>
      <c r="K491" t="s">
        <v>582</v>
      </c>
      <c r="L491">
        <v>1339</v>
      </c>
      <c r="N491">
        <v>1007</v>
      </c>
      <c r="O491" t="s">
        <v>742</v>
      </c>
      <c r="P491" t="s">
        <v>742</v>
      </c>
      <c r="Q491">
        <v>1</v>
      </c>
      <c r="X491">
        <v>1.7000000000000001E-2</v>
      </c>
      <c r="Y491">
        <v>37.159999999999997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758</v>
      </c>
      <c r="AG491">
        <v>0</v>
      </c>
      <c r="AH491">
        <v>2</v>
      </c>
      <c r="AI491">
        <v>28927793</v>
      </c>
      <c r="AJ491">
        <v>483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 x14ac:dyDescent="0.2">
      <c r="A492">
        <f>ROW(Source!A106)</f>
        <v>106</v>
      </c>
      <c r="B492">
        <v>28927794</v>
      </c>
      <c r="C492">
        <v>28927789</v>
      </c>
      <c r="D492">
        <v>28251479</v>
      </c>
      <c r="E492">
        <v>1</v>
      </c>
      <c r="F492">
        <v>1</v>
      </c>
      <c r="G492">
        <v>1</v>
      </c>
      <c r="H492">
        <v>3</v>
      </c>
      <c r="I492" t="s">
        <v>503</v>
      </c>
      <c r="J492" t="s">
        <v>504</v>
      </c>
      <c r="K492" t="s">
        <v>505</v>
      </c>
      <c r="L492">
        <v>1339</v>
      </c>
      <c r="N492">
        <v>1007</v>
      </c>
      <c r="O492" t="s">
        <v>742</v>
      </c>
      <c r="P492" t="s">
        <v>742</v>
      </c>
      <c r="Q492">
        <v>1</v>
      </c>
      <c r="X492">
        <v>3.3000000000000002E-2</v>
      </c>
      <c r="Y492">
        <v>8.7899999999999991</v>
      </c>
      <c r="Z492">
        <v>0</v>
      </c>
      <c r="AA492">
        <v>0</v>
      </c>
      <c r="AB492">
        <v>0</v>
      </c>
      <c r="AC492">
        <v>0</v>
      </c>
      <c r="AD492">
        <v>1</v>
      </c>
      <c r="AE492">
        <v>0</v>
      </c>
      <c r="AF492" t="s">
        <v>758</v>
      </c>
      <c r="AG492">
        <v>0</v>
      </c>
      <c r="AH492">
        <v>2</v>
      </c>
      <c r="AI492">
        <v>28927794</v>
      </c>
      <c r="AJ492">
        <v>484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 x14ac:dyDescent="0.2">
      <c r="A493">
        <f>ROW(Source!A106)</f>
        <v>106</v>
      </c>
      <c r="B493">
        <v>28927795</v>
      </c>
      <c r="C493">
        <v>28927789</v>
      </c>
      <c r="D493">
        <v>28251486</v>
      </c>
      <c r="E493">
        <v>1</v>
      </c>
      <c r="F493">
        <v>1</v>
      </c>
      <c r="G493">
        <v>1</v>
      </c>
      <c r="H493">
        <v>3</v>
      </c>
      <c r="I493" t="s">
        <v>506</v>
      </c>
      <c r="J493" t="s">
        <v>507</v>
      </c>
      <c r="K493" t="s">
        <v>508</v>
      </c>
      <c r="L493">
        <v>1346</v>
      </c>
      <c r="N493">
        <v>1009</v>
      </c>
      <c r="O493" t="s">
        <v>509</v>
      </c>
      <c r="P493" t="s">
        <v>509</v>
      </c>
      <c r="Q493">
        <v>1</v>
      </c>
      <c r="X493">
        <v>3.0000000000000001E-3</v>
      </c>
      <c r="Y493">
        <v>4.47</v>
      </c>
      <c r="Z493">
        <v>0</v>
      </c>
      <c r="AA493">
        <v>0</v>
      </c>
      <c r="AB493">
        <v>0</v>
      </c>
      <c r="AC493">
        <v>0</v>
      </c>
      <c r="AD493">
        <v>1</v>
      </c>
      <c r="AE493">
        <v>0</v>
      </c>
      <c r="AF493" t="s">
        <v>758</v>
      </c>
      <c r="AG493">
        <v>0</v>
      </c>
      <c r="AH493">
        <v>2</v>
      </c>
      <c r="AI493">
        <v>28927795</v>
      </c>
      <c r="AJ493">
        <v>485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 x14ac:dyDescent="0.2">
      <c r="A494">
        <f>ROW(Source!A106)</f>
        <v>106</v>
      </c>
      <c r="B494">
        <v>28927796</v>
      </c>
      <c r="C494">
        <v>28927789</v>
      </c>
      <c r="D494">
        <v>28254657</v>
      </c>
      <c r="E494">
        <v>1</v>
      </c>
      <c r="F494">
        <v>1</v>
      </c>
      <c r="G494">
        <v>1</v>
      </c>
      <c r="H494">
        <v>3</v>
      </c>
      <c r="I494" t="s">
        <v>586</v>
      </c>
      <c r="J494" t="s">
        <v>587</v>
      </c>
      <c r="K494" t="s">
        <v>588</v>
      </c>
      <c r="L494">
        <v>1348</v>
      </c>
      <c r="N494">
        <v>1009</v>
      </c>
      <c r="O494" t="s">
        <v>61</v>
      </c>
      <c r="P494" t="s">
        <v>61</v>
      </c>
      <c r="Q494">
        <v>1000</v>
      </c>
      <c r="X494">
        <v>3.6000000000000002E-4</v>
      </c>
      <c r="Y494">
        <v>12851.36</v>
      </c>
      <c r="Z494">
        <v>0</v>
      </c>
      <c r="AA494">
        <v>0</v>
      </c>
      <c r="AB494">
        <v>0</v>
      </c>
      <c r="AC494">
        <v>0</v>
      </c>
      <c r="AD494">
        <v>1</v>
      </c>
      <c r="AE494">
        <v>0</v>
      </c>
      <c r="AF494" t="s">
        <v>758</v>
      </c>
      <c r="AG494">
        <v>0</v>
      </c>
      <c r="AH494">
        <v>2</v>
      </c>
      <c r="AI494">
        <v>28927796</v>
      </c>
      <c r="AJ494">
        <v>486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 x14ac:dyDescent="0.2">
      <c r="A495">
        <f>ROW(Source!A106)</f>
        <v>106</v>
      </c>
      <c r="B495">
        <v>28927797</v>
      </c>
      <c r="C495">
        <v>28927789</v>
      </c>
      <c r="D495">
        <v>28247531</v>
      </c>
      <c r="E495">
        <v>21</v>
      </c>
      <c r="F495">
        <v>1</v>
      </c>
      <c r="G495">
        <v>1</v>
      </c>
      <c r="H495">
        <v>3</v>
      </c>
      <c r="I495" t="s">
        <v>533</v>
      </c>
      <c r="J495" t="s">
        <v>719</v>
      </c>
      <c r="K495" t="s">
        <v>534</v>
      </c>
      <c r="L495">
        <v>1374</v>
      </c>
      <c r="N495">
        <v>1013</v>
      </c>
      <c r="O495" t="s">
        <v>535</v>
      </c>
      <c r="P495" t="s">
        <v>535</v>
      </c>
      <c r="Q495">
        <v>1</v>
      </c>
      <c r="X495">
        <v>0.64</v>
      </c>
      <c r="Y495">
        <v>1</v>
      </c>
      <c r="Z495">
        <v>0</v>
      </c>
      <c r="AA495">
        <v>0</v>
      </c>
      <c r="AB495">
        <v>0</v>
      </c>
      <c r="AC495">
        <v>0</v>
      </c>
      <c r="AD495">
        <v>1</v>
      </c>
      <c r="AE495">
        <v>0</v>
      </c>
      <c r="AF495" t="s">
        <v>758</v>
      </c>
      <c r="AG495">
        <v>0</v>
      </c>
      <c r="AH495">
        <v>2</v>
      </c>
      <c r="AI495">
        <v>28927797</v>
      </c>
      <c r="AJ495">
        <v>487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 x14ac:dyDescent="0.2">
      <c r="A496">
        <f>ROW(Source!A107)</f>
        <v>107</v>
      </c>
      <c r="B496">
        <v>28927791</v>
      </c>
      <c r="C496">
        <v>28927789</v>
      </c>
      <c r="D496">
        <v>28425676</v>
      </c>
      <c r="E496">
        <v>1</v>
      </c>
      <c r="F496">
        <v>1</v>
      </c>
      <c r="G496">
        <v>1</v>
      </c>
      <c r="H496">
        <v>1</v>
      </c>
      <c r="I496" t="s">
        <v>536</v>
      </c>
      <c r="J496" t="s">
        <v>719</v>
      </c>
      <c r="K496" t="s">
        <v>537</v>
      </c>
      <c r="L496">
        <v>1191</v>
      </c>
      <c r="N496">
        <v>1013</v>
      </c>
      <c r="O496" t="s">
        <v>360</v>
      </c>
      <c r="P496" t="s">
        <v>360</v>
      </c>
      <c r="Q496">
        <v>1</v>
      </c>
      <c r="X496">
        <v>3.7</v>
      </c>
      <c r="Y496">
        <v>0</v>
      </c>
      <c r="Z496">
        <v>0</v>
      </c>
      <c r="AA496">
        <v>0</v>
      </c>
      <c r="AB496">
        <v>8.59</v>
      </c>
      <c r="AC496">
        <v>0</v>
      </c>
      <c r="AD496">
        <v>1</v>
      </c>
      <c r="AE496">
        <v>1</v>
      </c>
      <c r="AF496" t="s">
        <v>99</v>
      </c>
      <c r="AG496">
        <v>2.2200000000000002</v>
      </c>
      <c r="AH496">
        <v>2</v>
      </c>
      <c r="AI496">
        <v>28927791</v>
      </c>
      <c r="AJ496">
        <v>488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 x14ac:dyDescent="0.2">
      <c r="A497">
        <f>ROW(Source!A107)</f>
        <v>107</v>
      </c>
      <c r="B497">
        <v>28927792</v>
      </c>
      <c r="C497">
        <v>28927789</v>
      </c>
      <c r="D497">
        <v>28338136</v>
      </c>
      <c r="E497">
        <v>1</v>
      </c>
      <c r="F497">
        <v>1</v>
      </c>
      <c r="G497">
        <v>1</v>
      </c>
      <c r="H497">
        <v>2</v>
      </c>
      <c r="I497" t="s">
        <v>401</v>
      </c>
      <c r="J497" t="s">
        <v>402</v>
      </c>
      <c r="K497" t="s">
        <v>403</v>
      </c>
      <c r="L497">
        <v>1368</v>
      </c>
      <c r="N497">
        <v>1011</v>
      </c>
      <c r="O497" t="s">
        <v>366</v>
      </c>
      <c r="P497" t="s">
        <v>366</v>
      </c>
      <c r="Q497">
        <v>1</v>
      </c>
      <c r="X497">
        <v>0.56000000000000005</v>
      </c>
      <c r="Y497">
        <v>0</v>
      </c>
      <c r="Z497">
        <v>8.68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99</v>
      </c>
      <c r="AG497">
        <v>0.33600000000000002</v>
      </c>
      <c r="AH497">
        <v>2</v>
      </c>
      <c r="AI497">
        <v>28927792</v>
      </c>
      <c r="AJ497">
        <v>489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 x14ac:dyDescent="0.2">
      <c r="A498">
        <f>ROW(Source!A107)</f>
        <v>107</v>
      </c>
      <c r="B498">
        <v>28927793</v>
      </c>
      <c r="C498">
        <v>28927789</v>
      </c>
      <c r="D498">
        <v>28251460</v>
      </c>
      <c r="E498">
        <v>1</v>
      </c>
      <c r="F498">
        <v>1</v>
      </c>
      <c r="G498">
        <v>1</v>
      </c>
      <c r="H498">
        <v>3</v>
      </c>
      <c r="I498" t="s">
        <v>580</v>
      </c>
      <c r="J498" t="s">
        <v>581</v>
      </c>
      <c r="K498" t="s">
        <v>582</v>
      </c>
      <c r="L498">
        <v>1339</v>
      </c>
      <c r="N498">
        <v>1007</v>
      </c>
      <c r="O498" t="s">
        <v>742</v>
      </c>
      <c r="P498" t="s">
        <v>742</v>
      </c>
      <c r="Q498">
        <v>1</v>
      </c>
      <c r="X498">
        <v>1.7000000000000001E-2</v>
      </c>
      <c r="Y498">
        <v>37.159999999999997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758</v>
      </c>
      <c r="AG498">
        <v>0</v>
      </c>
      <c r="AH498">
        <v>2</v>
      </c>
      <c r="AI498">
        <v>28927793</v>
      </c>
      <c r="AJ498">
        <v>490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 x14ac:dyDescent="0.2">
      <c r="A499">
        <f>ROW(Source!A107)</f>
        <v>107</v>
      </c>
      <c r="B499">
        <v>28927794</v>
      </c>
      <c r="C499">
        <v>28927789</v>
      </c>
      <c r="D499">
        <v>28251479</v>
      </c>
      <c r="E499">
        <v>1</v>
      </c>
      <c r="F499">
        <v>1</v>
      </c>
      <c r="G499">
        <v>1</v>
      </c>
      <c r="H499">
        <v>3</v>
      </c>
      <c r="I499" t="s">
        <v>503</v>
      </c>
      <c r="J499" t="s">
        <v>504</v>
      </c>
      <c r="K499" t="s">
        <v>505</v>
      </c>
      <c r="L499">
        <v>1339</v>
      </c>
      <c r="N499">
        <v>1007</v>
      </c>
      <c r="O499" t="s">
        <v>742</v>
      </c>
      <c r="P499" t="s">
        <v>742</v>
      </c>
      <c r="Q499">
        <v>1</v>
      </c>
      <c r="X499">
        <v>3.3000000000000002E-2</v>
      </c>
      <c r="Y499">
        <v>8.7899999999999991</v>
      </c>
      <c r="Z499">
        <v>0</v>
      </c>
      <c r="AA499">
        <v>0</v>
      </c>
      <c r="AB499">
        <v>0</v>
      </c>
      <c r="AC499">
        <v>0</v>
      </c>
      <c r="AD499">
        <v>1</v>
      </c>
      <c r="AE499">
        <v>0</v>
      </c>
      <c r="AF499" t="s">
        <v>758</v>
      </c>
      <c r="AG499">
        <v>0</v>
      </c>
      <c r="AH499">
        <v>2</v>
      </c>
      <c r="AI499">
        <v>28927794</v>
      </c>
      <c r="AJ499">
        <v>491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 x14ac:dyDescent="0.2">
      <c r="A500">
        <f>ROW(Source!A107)</f>
        <v>107</v>
      </c>
      <c r="B500">
        <v>28927795</v>
      </c>
      <c r="C500">
        <v>28927789</v>
      </c>
      <c r="D500">
        <v>28251486</v>
      </c>
      <c r="E500">
        <v>1</v>
      </c>
      <c r="F500">
        <v>1</v>
      </c>
      <c r="G500">
        <v>1</v>
      </c>
      <c r="H500">
        <v>3</v>
      </c>
      <c r="I500" t="s">
        <v>506</v>
      </c>
      <c r="J500" t="s">
        <v>507</v>
      </c>
      <c r="K500" t="s">
        <v>508</v>
      </c>
      <c r="L500">
        <v>1346</v>
      </c>
      <c r="N500">
        <v>1009</v>
      </c>
      <c r="O500" t="s">
        <v>509</v>
      </c>
      <c r="P500" t="s">
        <v>509</v>
      </c>
      <c r="Q500">
        <v>1</v>
      </c>
      <c r="X500">
        <v>3.0000000000000001E-3</v>
      </c>
      <c r="Y500">
        <v>4.47</v>
      </c>
      <c r="Z500">
        <v>0</v>
      </c>
      <c r="AA500">
        <v>0</v>
      </c>
      <c r="AB500">
        <v>0</v>
      </c>
      <c r="AC500">
        <v>0</v>
      </c>
      <c r="AD500">
        <v>1</v>
      </c>
      <c r="AE500">
        <v>0</v>
      </c>
      <c r="AF500" t="s">
        <v>758</v>
      </c>
      <c r="AG500">
        <v>0</v>
      </c>
      <c r="AH500">
        <v>2</v>
      </c>
      <c r="AI500">
        <v>28927795</v>
      </c>
      <c r="AJ500">
        <v>492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 x14ac:dyDescent="0.2">
      <c r="A501">
        <f>ROW(Source!A107)</f>
        <v>107</v>
      </c>
      <c r="B501">
        <v>28927796</v>
      </c>
      <c r="C501">
        <v>28927789</v>
      </c>
      <c r="D501">
        <v>28254657</v>
      </c>
      <c r="E501">
        <v>1</v>
      </c>
      <c r="F501">
        <v>1</v>
      </c>
      <c r="G501">
        <v>1</v>
      </c>
      <c r="H501">
        <v>3</v>
      </c>
      <c r="I501" t="s">
        <v>586</v>
      </c>
      <c r="J501" t="s">
        <v>587</v>
      </c>
      <c r="K501" t="s">
        <v>588</v>
      </c>
      <c r="L501">
        <v>1348</v>
      </c>
      <c r="N501">
        <v>1009</v>
      </c>
      <c r="O501" t="s">
        <v>61</v>
      </c>
      <c r="P501" t="s">
        <v>61</v>
      </c>
      <c r="Q501">
        <v>1000</v>
      </c>
      <c r="X501">
        <v>3.6000000000000002E-4</v>
      </c>
      <c r="Y501">
        <v>12851.36</v>
      </c>
      <c r="Z501">
        <v>0</v>
      </c>
      <c r="AA501">
        <v>0</v>
      </c>
      <c r="AB501">
        <v>0</v>
      </c>
      <c r="AC501">
        <v>0</v>
      </c>
      <c r="AD501">
        <v>1</v>
      </c>
      <c r="AE501">
        <v>0</v>
      </c>
      <c r="AF501" t="s">
        <v>758</v>
      </c>
      <c r="AG501">
        <v>0</v>
      </c>
      <c r="AH501">
        <v>2</v>
      </c>
      <c r="AI501">
        <v>28927796</v>
      </c>
      <c r="AJ501">
        <v>493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 x14ac:dyDescent="0.2">
      <c r="A502">
        <f>ROW(Source!A107)</f>
        <v>107</v>
      </c>
      <c r="B502">
        <v>28927797</v>
      </c>
      <c r="C502">
        <v>28927789</v>
      </c>
      <c r="D502">
        <v>28247531</v>
      </c>
      <c r="E502">
        <v>21</v>
      </c>
      <c r="F502">
        <v>1</v>
      </c>
      <c r="G502">
        <v>1</v>
      </c>
      <c r="H502">
        <v>3</v>
      </c>
      <c r="I502" t="s">
        <v>533</v>
      </c>
      <c r="J502" t="s">
        <v>719</v>
      </c>
      <c r="K502" t="s">
        <v>534</v>
      </c>
      <c r="L502">
        <v>1374</v>
      </c>
      <c r="N502">
        <v>1013</v>
      </c>
      <c r="O502" t="s">
        <v>535</v>
      </c>
      <c r="P502" t="s">
        <v>535</v>
      </c>
      <c r="Q502">
        <v>1</v>
      </c>
      <c r="X502">
        <v>0.64</v>
      </c>
      <c r="Y502">
        <v>1</v>
      </c>
      <c r="Z502">
        <v>0</v>
      </c>
      <c r="AA502">
        <v>0</v>
      </c>
      <c r="AB502">
        <v>0</v>
      </c>
      <c r="AC502">
        <v>0</v>
      </c>
      <c r="AD502">
        <v>1</v>
      </c>
      <c r="AE502">
        <v>0</v>
      </c>
      <c r="AF502" t="s">
        <v>758</v>
      </c>
      <c r="AG502">
        <v>0</v>
      </c>
      <c r="AH502">
        <v>2</v>
      </c>
      <c r="AI502">
        <v>28927797</v>
      </c>
      <c r="AJ502">
        <v>494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 x14ac:dyDescent="0.2">
      <c r="A503">
        <f>ROW(Source!A108)</f>
        <v>108</v>
      </c>
      <c r="B503">
        <v>28927823</v>
      </c>
      <c r="C503">
        <v>28927822</v>
      </c>
      <c r="D503">
        <v>28425676</v>
      </c>
      <c r="E503">
        <v>1</v>
      </c>
      <c r="F503">
        <v>1</v>
      </c>
      <c r="G503">
        <v>1</v>
      </c>
      <c r="H503">
        <v>1</v>
      </c>
      <c r="I503" t="s">
        <v>536</v>
      </c>
      <c r="J503" t="s">
        <v>719</v>
      </c>
      <c r="K503" t="s">
        <v>537</v>
      </c>
      <c r="L503">
        <v>1191</v>
      </c>
      <c r="N503">
        <v>1013</v>
      </c>
      <c r="O503" t="s">
        <v>360</v>
      </c>
      <c r="P503" t="s">
        <v>360</v>
      </c>
      <c r="Q503">
        <v>1</v>
      </c>
      <c r="X503">
        <v>7.74</v>
      </c>
      <c r="Y503">
        <v>0</v>
      </c>
      <c r="Z503">
        <v>0</v>
      </c>
      <c r="AA503">
        <v>0</v>
      </c>
      <c r="AB503">
        <v>8.59</v>
      </c>
      <c r="AC503">
        <v>0</v>
      </c>
      <c r="AD503">
        <v>1</v>
      </c>
      <c r="AE503">
        <v>1</v>
      </c>
      <c r="AF503" t="s">
        <v>99</v>
      </c>
      <c r="AG503">
        <v>4.6440000000000001</v>
      </c>
      <c r="AH503">
        <v>2</v>
      </c>
      <c r="AI503">
        <v>28927823</v>
      </c>
      <c r="AJ503">
        <v>495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 x14ac:dyDescent="0.2">
      <c r="A504">
        <f>ROW(Source!A108)</f>
        <v>108</v>
      </c>
      <c r="B504">
        <v>28927824</v>
      </c>
      <c r="C504">
        <v>28927822</v>
      </c>
      <c r="D504">
        <v>28419515</v>
      </c>
      <c r="E504">
        <v>1</v>
      </c>
      <c r="F504">
        <v>1</v>
      </c>
      <c r="G504">
        <v>1</v>
      </c>
      <c r="H504">
        <v>1</v>
      </c>
      <c r="I504" t="s">
        <v>361</v>
      </c>
      <c r="J504" t="s">
        <v>719</v>
      </c>
      <c r="K504" t="s">
        <v>362</v>
      </c>
      <c r="L504">
        <v>1191</v>
      </c>
      <c r="N504">
        <v>1013</v>
      </c>
      <c r="O504" t="s">
        <v>360</v>
      </c>
      <c r="P504" t="s">
        <v>360</v>
      </c>
      <c r="Q504">
        <v>1</v>
      </c>
      <c r="X504">
        <v>1.5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1</v>
      </c>
      <c r="AE504">
        <v>2</v>
      </c>
      <c r="AF504" t="s">
        <v>99</v>
      </c>
      <c r="AG504">
        <v>0.9</v>
      </c>
      <c r="AH504">
        <v>2</v>
      </c>
      <c r="AI504">
        <v>28927824</v>
      </c>
      <c r="AJ504">
        <v>496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 x14ac:dyDescent="0.2">
      <c r="A505">
        <f>ROW(Source!A108)</f>
        <v>108</v>
      </c>
      <c r="B505">
        <v>28927825</v>
      </c>
      <c r="C505">
        <v>28927822</v>
      </c>
      <c r="D505">
        <v>28336675</v>
      </c>
      <c r="E505">
        <v>1</v>
      </c>
      <c r="F505">
        <v>1</v>
      </c>
      <c r="G505">
        <v>1</v>
      </c>
      <c r="H505">
        <v>2</v>
      </c>
      <c r="I505" t="s">
        <v>540</v>
      </c>
      <c r="J505" t="s">
        <v>541</v>
      </c>
      <c r="K505" t="s">
        <v>542</v>
      </c>
      <c r="L505">
        <v>1368</v>
      </c>
      <c r="N505">
        <v>1011</v>
      </c>
      <c r="O505" t="s">
        <v>366</v>
      </c>
      <c r="P505" t="s">
        <v>366</v>
      </c>
      <c r="Q505">
        <v>1</v>
      </c>
      <c r="X505">
        <v>1.42</v>
      </c>
      <c r="Y505">
        <v>0</v>
      </c>
      <c r="Z505">
        <v>112.77</v>
      </c>
      <c r="AA505">
        <v>11.84</v>
      </c>
      <c r="AB505">
        <v>0</v>
      </c>
      <c r="AC505">
        <v>0</v>
      </c>
      <c r="AD505">
        <v>1</v>
      </c>
      <c r="AE505">
        <v>0</v>
      </c>
      <c r="AF505" t="s">
        <v>99</v>
      </c>
      <c r="AG505">
        <v>0.85199999999999998</v>
      </c>
      <c r="AH505">
        <v>2</v>
      </c>
      <c r="AI505">
        <v>28927825</v>
      </c>
      <c r="AJ505">
        <v>497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 x14ac:dyDescent="0.2">
      <c r="A506">
        <f>ROW(Source!A108)</f>
        <v>108</v>
      </c>
      <c r="B506">
        <v>28927826</v>
      </c>
      <c r="C506">
        <v>28927822</v>
      </c>
      <c r="D506">
        <v>28337840</v>
      </c>
      <c r="E506">
        <v>1</v>
      </c>
      <c r="F506">
        <v>1</v>
      </c>
      <c r="G506">
        <v>1</v>
      </c>
      <c r="H506">
        <v>2</v>
      </c>
      <c r="I506" t="s">
        <v>465</v>
      </c>
      <c r="J506" t="s">
        <v>466</v>
      </c>
      <c r="K506" t="s">
        <v>467</v>
      </c>
      <c r="L506">
        <v>1368</v>
      </c>
      <c r="N506">
        <v>1011</v>
      </c>
      <c r="O506" t="s">
        <v>366</v>
      </c>
      <c r="P506" t="s">
        <v>366</v>
      </c>
      <c r="Q506">
        <v>1</v>
      </c>
      <c r="X506">
        <v>0.08</v>
      </c>
      <c r="Y506">
        <v>0</v>
      </c>
      <c r="Z506">
        <v>86.79</v>
      </c>
      <c r="AA506">
        <v>10.130000000000001</v>
      </c>
      <c r="AB506">
        <v>0</v>
      </c>
      <c r="AC506">
        <v>0</v>
      </c>
      <c r="AD506">
        <v>1</v>
      </c>
      <c r="AE506">
        <v>0</v>
      </c>
      <c r="AF506" t="s">
        <v>99</v>
      </c>
      <c r="AG506">
        <v>4.8000000000000001E-2</v>
      </c>
      <c r="AH506">
        <v>2</v>
      </c>
      <c r="AI506">
        <v>28927826</v>
      </c>
      <c r="AJ506">
        <v>498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 x14ac:dyDescent="0.2">
      <c r="A507">
        <f>ROW(Source!A108)</f>
        <v>108</v>
      </c>
      <c r="B507">
        <v>28927827</v>
      </c>
      <c r="C507">
        <v>28927822</v>
      </c>
      <c r="D507">
        <v>28256961</v>
      </c>
      <c r="E507">
        <v>1</v>
      </c>
      <c r="F507">
        <v>1</v>
      </c>
      <c r="G507">
        <v>1</v>
      </c>
      <c r="H507">
        <v>3</v>
      </c>
      <c r="I507" t="s">
        <v>589</v>
      </c>
      <c r="J507" t="s">
        <v>590</v>
      </c>
      <c r="K507" t="s">
        <v>591</v>
      </c>
      <c r="L507">
        <v>1346</v>
      </c>
      <c r="N507">
        <v>1009</v>
      </c>
      <c r="O507" t="s">
        <v>509</v>
      </c>
      <c r="P507" t="s">
        <v>509</v>
      </c>
      <c r="Q507">
        <v>1</v>
      </c>
      <c r="X507">
        <v>0.35</v>
      </c>
      <c r="Y507">
        <v>25.7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0</v>
      </c>
      <c r="AF507" t="s">
        <v>758</v>
      </c>
      <c r="AG507">
        <v>0</v>
      </c>
      <c r="AH507">
        <v>2</v>
      </c>
      <c r="AI507">
        <v>28927827</v>
      </c>
      <c r="AJ507">
        <v>499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 x14ac:dyDescent="0.2">
      <c r="A508">
        <f>ROW(Source!A108)</f>
        <v>108</v>
      </c>
      <c r="B508">
        <v>28927828</v>
      </c>
      <c r="C508">
        <v>28927822</v>
      </c>
      <c r="D508">
        <v>28247531</v>
      </c>
      <c r="E508">
        <v>21</v>
      </c>
      <c r="F508">
        <v>1</v>
      </c>
      <c r="G508">
        <v>1</v>
      </c>
      <c r="H508">
        <v>3</v>
      </c>
      <c r="I508" t="s">
        <v>533</v>
      </c>
      <c r="J508" t="s">
        <v>719</v>
      </c>
      <c r="K508" t="s">
        <v>534</v>
      </c>
      <c r="L508">
        <v>1374</v>
      </c>
      <c r="N508">
        <v>1013</v>
      </c>
      <c r="O508" t="s">
        <v>535</v>
      </c>
      <c r="P508" t="s">
        <v>535</v>
      </c>
      <c r="Q508">
        <v>1</v>
      </c>
      <c r="X508">
        <v>1.33</v>
      </c>
      <c r="Y508">
        <v>1</v>
      </c>
      <c r="Z508">
        <v>0</v>
      </c>
      <c r="AA508">
        <v>0</v>
      </c>
      <c r="AB508">
        <v>0</v>
      </c>
      <c r="AC508">
        <v>0</v>
      </c>
      <c r="AD508">
        <v>1</v>
      </c>
      <c r="AE508">
        <v>0</v>
      </c>
      <c r="AF508" t="s">
        <v>758</v>
      </c>
      <c r="AG508">
        <v>0</v>
      </c>
      <c r="AH508">
        <v>2</v>
      </c>
      <c r="AI508">
        <v>28927828</v>
      </c>
      <c r="AJ508">
        <v>500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 x14ac:dyDescent="0.2">
      <c r="A509">
        <f>ROW(Source!A109)</f>
        <v>109</v>
      </c>
      <c r="B509">
        <v>28927823</v>
      </c>
      <c r="C509">
        <v>28927822</v>
      </c>
      <c r="D509">
        <v>28425676</v>
      </c>
      <c r="E509">
        <v>1</v>
      </c>
      <c r="F509">
        <v>1</v>
      </c>
      <c r="G509">
        <v>1</v>
      </c>
      <c r="H509">
        <v>1</v>
      </c>
      <c r="I509" t="s">
        <v>536</v>
      </c>
      <c r="J509" t="s">
        <v>719</v>
      </c>
      <c r="K509" t="s">
        <v>537</v>
      </c>
      <c r="L509">
        <v>1191</v>
      </c>
      <c r="N509">
        <v>1013</v>
      </c>
      <c r="O509" t="s">
        <v>360</v>
      </c>
      <c r="P509" t="s">
        <v>360</v>
      </c>
      <c r="Q509">
        <v>1</v>
      </c>
      <c r="X509">
        <v>7.74</v>
      </c>
      <c r="Y509">
        <v>0</v>
      </c>
      <c r="Z509">
        <v>0</v>
      </c>
      <c r="AA509">
        <v>0</v>
      </c>
      <c r="AB509">
        <v>8.59</v>
      </c>
      <c r="AC509">
        <v>0</v>
      </c>
      <c r="AD509">
        <v>1</v>
      </c>
      <c r="AE509">
        <v>1</v>
      </c>
      <c r="AF509" t="s">
        <v>99</v>
      </c>
      <c r="AG509">
        <v>4.6440000000000001</v>
      </c>
      <c r="AH509">
        <v>2</v>
      </c>
      <c r="AI509">
        <v>28927823</v>
      </c>
      <c r="AJ509">
        <v>501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 x14ac:dyDescent="0.2">
      <c r="A510">
        <f>ROW(Source!A109)</f>
        <v>109</v>
      </c>
      <c r="B510">
        <v>28927824</v>
      </c>
      <c r="C510">
        <v>28927822</v>
      </c>
      <c r="D510">
        <v>28419515</v>
      </c>
      <c r="E510">
        <v>1</v>
      </c>
      <c r="F510">
        <v>1</v>
      </c>
      <c r="G510">
        <v>1</v>
      </c>
      <c r="H510">
        <v>1</v>
      </c>
      <c r="I510" t="s">
        <v>361</v>
      </c>
      <c r="J510" t="s">
        <v>719</v>
      </c>
      <c r="K510" t="s">
        <v>362</v>
      </c>
      <c r="L510">
        <v>1191</v>
      </c>
      <c r="N510">
        <v>1013</v>
      </c>
      <c r="O510" t="s">
        <v>360</v>
      </c>
      <c r="P510" t="s">
        <v>360</v>
      </c>
      <c r="Q510">
        <v>1</v>
      </c>
      <c r="X510">
        <v>1.5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1</v>
      </c>
      <c r="AE510">
        <v>2</v>
      </c>
      <c r="AF510" t="s">
        <v>99</v>
      </c>
      <c r="AG510">
        <v>0.9</v>
      </c>
      <c r="AH510">
        <v>2</v>
      </c>
      <c r="AI510">
        <v>28927824</v>
      </c>
      <c r="AJ510">
        <v>502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 x14ac:dyDescent="0.2">
      <c r="A511">
        <f>ROW(Source!A109)</f>
        <v>109</v>
      </c>
      <c r="B511">
        <v>28927825</v>
      </c>
      <c r="C511">
        <v>28927822</v>
      </c>
      <c r="D511">
        <v>28336675</v>
      </c>
      <c r="E511">
        <v>1</v>
      </c>
      <c r="F511">
        <v>1</v>
      </c>
      <c r="G511">
        <v>1</v>
      </c>
      <c r="H511">
        <v>2</v>
      </c>
      <c r="I511" t="s">
        <v>540</v>
      </c>
      <c r="J511" t="s">
        <v>541</v>
      </c>
      <c r="K511" t="s">
        <v>542</v>
      </c>
      <c r="L511">
        <v>1368</v>
      </c>
      <c r="N511">
        <v>1011</v>
      </c>
      <c r="O511" t="s">
        <v>366</v>
      </c>
      <c r="P511" t="s">
        <v>366</v>
      </c>
      <c r="Q511">
        <v>1</v>
      </c>
      <c r="X511">
        <v>1.42</v>
      </c>
      <c r="Y511">
        <v>0</v>
      </c>
      <c r="Z511">
        <v>112.77</v>
      </c>
      <c r="AA511">
        <v>11.84</v>
      </c>
      <c r="AB511">
        <v>0</v>
      </c>
      <c r="AC511">
        <v>0</v>
      </c>
      <c r="AD511">
        <v>1</v>
      </c>
      <c r="AE511">
        <v>0</v>
      </c>
      <c r="AF511" t="s">
        <v>99</v>
      </c>
      <c r="AG511">
        <v>0.85199999999999998</v>
      </c>
      <c r="AH511">
        <v>2</v>
      </c>
      <c r="AI511">
        <v>28927825</v>
      </c>
      <c r="AJ511">
        <v>503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 x14ac:dyDescent="0.2">
      <c r="A512">
        <f>ROW(Source!A109)</f>
        <v>109</v>
      </c>
      <c r="B512">
        <v>28927826</v>
      </c>
      <c r="C512">
        <v>28927822</v>
      </c>
      <c r="D512">
        <v>28337840</v>
      </c>
      <c r="E512">
        <v>1</v>
      </c>
      <c r="F512">
        <v>1</v>
      </c>
      <c r="G512">
        <v>1</v>
      </c>
      <c r="H512">
        <v>2</v>
      </c>
      <c r="I512" t="s">
        <v>465</v>
      </c>
      <c r="J512" t="s">
        <v>466</v>
      </c>
      <c r="K512" t="s">
        <v>467</v>
      </c>
      <c r="L512">
        <v>1368</v>
      </c>
      <c r="N512">
        <v>1011</v>
      </c>
      <c r="O512" t="s">
        <v>366</v>
      </c>
      <c r="P512" t="s">
        <v>366</v>
      </c>
      <c r="Q512">
        <v>1</v>
      </c>
      <c r="X512">
        <v>0.08</v>
      </c>
      <c r="Y512">
        <v>0</v>
      </c>
      <c r="Z512">
        <v>86.79</v>
      </c>
      <c r="AA512">
        <v>10.130000000000001</v>
      </c>
      <c r="AB512">
        <v>0</v>
      </c>
      <c r="AC512">
        <v>0</v>
      </c>
      <c r="AD512">
        <v>1</v>
      </c>
      <c r="AE512">
        <v>0</v>
      </c>
      <c r="AF512" t="s">
        <v>99</v>
      </c>
      <c r="AG512">
        <v>4.8000000000000001E-2</v>
      </c>
      <c r="AH512">
        <v>2</v>
      </c>
      <c r="AI512">
        <v>28927826</v>
      </c>
      <c r="AJ512">
        <v>504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 x14ac:dyDescent="0.2">
      <c r="A513">
        <f>ROW(Source!A109)</f>
        <v>109</v>
      </c>
      <c r="B513">
        <v>28927827</v>
      </c>
      <c r="C513">
        <v>28927822</v>
      </c>
      <c r="D513">
        <v>28256961</v>
      </c>
      <c r="E513">
        <v>1</v>
      </c>
      <c r="F513">
        <v>1</v>
      </c>
      <c r="G513">
        <v>1</v>
      </c>
      <c r="H513">
        <v>3</v>
      </c>
      <c r="I513" t="s">
        <v>589</v>
      </c>
      <c r="J513" t="s">
        <v>590</v>
      </c>
      <c r="K513" t="s">
        <v>591</v>
      </c>
      <c r="L513">
        <v>1346</v>
      </c>
      <c r="N513">
        <v>1009</v>
      </c>
      <c r="O513" t="s">
        <v>509</v>
      </c>
      <c r="P513" t="s">
        <v>509</v>
      </c>
      <c r="Q513">
        <v>1</v>
      </c>
      <c r="X513">
        <v>0.35</v>
      </c>
      <c r="Y513">
        <v>25.7</v>
      </c>
      <c r="Z513">
        <v>0</v>
      </c>
      <c r="AA513">
        <v>0</v>
      </c>
      <c r="AB513">
        <v>0</v>
      </c>
      <c r="AC513">
        <v>0</v>
      </c>
      <c r="AD513">
        <v>1</v>
      </c>
      <c r="AE513">
        <v>0</v>
      </c>
      <c r="AF513" t="s">
        <v>758</v>
      </c>
      <c r="AG513">
        <v>0</v>
      </c>
      <c r="AH513">
        <v>2</v>
      </c>
      <c r="AI513">
        <v>28927827</v>
      </c>
      <c r="AJ513">
        <v>505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 x14ac:dyDescent="0.2">
      <c r="A514">
        <f>ROW(Source!A109)</f>
        <v>109</v>
      </c>
      <c r="B514">
        <v>28927828</v>
      </c>
      <c r="C514">
        <v>28927822</v>
      </c>
      <c r="D514">
        <v>28247531</v>
      </c>
      <c r="E514">
        <v>21</v>
      </c>
      <c r="F514">
        <v>1</v>
      </c>
      <c r="G514">
        <v>1</v>
      </c>
      <c r="H514">
        <v>3</v>
      </c>
      <c r="I514" t="s">
        <v>533</v>
      </c>
      <c r="J514" t="s">
        <v>719</v>
      </c>
      <c r="K514" t="s">
        <v>534</v>
      </c>
      <c r="L514">
        <v>1374</v>
      </c>
      <c r="N514">
        <v>1013</v>
      </c>
      <c r="O514" t="s">
        <v>535</v>
      </c>
      <c r="P514" t="s">
        <v>535</v>
      </c>
      <c r="Q514">
        <v>1</v>
      </c>
      <c r="X514">
        <v>1.33</v>
      </c>
      <c r="Y514">
        <v>1</v>
      </c>
      <c r="Z514">
        <v>0</v>
      </c>
      <c r="AA514">
        <v>0</v>
      </c>
      <c r="AB514">
        <v>0</v>
      </c>
      <c r="AC514">
        <v>0</v>
      </c>
      <c r="AD514">
        <v>1</v>
      </c>
      <c r="AE514">
        <v>0</v>
      </c>
      <c r="AF514" t="s">
        <v>758</v>
      </c>
      <c r="AG514">
        <v>0</v>
      </c>
      <c r="AH514">
        <v>2</v>
      </c>
      <c r="AI514">
        <v>28927828</v>
      </c>
      <c r="AJ514">
        <v>506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 x14ac:dyDescent="0.2">
      <c r="A515">
        <f>ROW(Source!A110)</f>
        <v>110</v>
      </c>
      <c r="B515">
        <v>28927838</v>
      </c>
      <c r="C515">
        <v>28927837</v>
      </c>
      <c r="D515">
        <v>28424803</v>
      </c>
      <c r="E515">
        <v>1</v>
      </c>
      <c r="F515">
        <v>1</v>
      </c>
      <c r="G515">
        <v>1</v>
      </c>
      <c r="H515">
        <v>1</v>
      </c>
      <c r="I515" t="s">
        <v>373</v>
      </c>
      <c r="J515" t="s">
        <v>719</v>
      </c>
      <c r="K515" t="s">
        <v>374</v>
      </c>
      <c r="L515">
        <v>1191</v>
      </c>
      <c r="N515">
        <v>1013</v>
      </c>
      <c r="O515" t="s">
        <v>360</v>
      </c>
      <c r="P515" t="s">
        <v>360</v>
      </c>
      <c r="Q515">
        <v>1</v>
      </c>
      <c r="X515">
        <v>107</v>
      </c>
      <c r="Y515">
        <v>0</v>
      </c>
      <c r="Z515">
        <v>0</v>
      </c>
      <c r="AA515">
        <v>0</v>
      </c>
      <c r="AB515">
        <v>8.2899999999999991</v>
      </c>
      <c r="AC515">
        <v>0</v>
      </c>
      <c r="AD515">
        <v>1</v>
      </c>
      <c r="AE515">
        <v>1</v>
      </c>
      <c r="AF515" t="s">
        <v>99</v>
      </c>
      <c r="AG515">
        <v>64.2</v>
      </c>
      <c r="AH515">
        <v>2</v>
      </c>
      <c r="AI515">
        <v>28927838</v>
      </c>
      <c r="AJ515">
        <v>507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 x14ac:dyDescent="0.2">
      <c r="A516">
        <f>ROW(Source!A110)</f>
        <v>110</v>
      </c>
      <c r="B516">
        <v>28927839</v>
      </c>
      <c r="C516">
        <v>28927837</v>
      </c>
      <c r="D516">
        <v>28419515</v>
      </c>
      <c r="E516">
        <v>1</v>
      </c>
      <c r="F516">
        <v>1</v>
      </c>
      <c r="G516">
        <v>1</v>
      </c>
      <c r="H516">
        <v>1</v>
      </c>
      <c r="I516" t="s">
        <v>361</v>
      </c>
      <c r="J516" t="s">
        <v>719</v>
      </c>
      <c r="K516" t="s">
        <v>362</v>
      </c>
      <c r="L516">
        <v>1191</v>
      </c>
      <c r="N516">
        <v>1013</v>
      </c>
      <c r="O516" t="s">
        <v>360</v>
      </c>
      <c r="P516" t="s">
        <v>360</v>
      </c>
      <c r="Q516">
        <v>1</v>
      </c>
      <c r="X516">
        <v>6.91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1</v>
      </c>
      <c r="AE516">
        <v>2</v>
      </c>
      <c r="AF516" t="s">
        <v>99</v>
      </c>
      <c r="AG516">
        <v>4.1459999999999999</v>
      </c>
      <c r="AH516">
        <v>2</v>
      </c>
      <c r="AI516">
        <v>28927839</v>
      </c>
      <c r="AJ516">
        <v>508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 x14ac:dyDescent="0.2">
      <c r="A517">
        <f>ROW(Source!A110)</f>
        <v>110</v>
      </c>
      <c r="B517">
        <v>28927840</v>
      </c>
      <c r="C517">
        <v>28927837</v>
      </c>
      <c r="D517">
        <v>28336597</v>
      </c>
      <c r="E517">
        <v>1</v>
      </c>
      <c r="F517">
        <v>1</v>
      </c>
      <c r="G517">
        <v>1</v>
      </c>
      <c r="H517">
        <v>2</v>
      </c>
      <c r="I517" t="s">
        <v>592</v>
      </c>
      <c r="J517" t="s">
        <v>593</v>
      </c>
      <c r="K517" t="s">
        <v>594</v>
      </c>
      <c r="L517">
        <v>1368</v>
      </c>
      <c r="N517">
        <v>1011</v>
      </c>
      <c r="O517" t="s">
        <v>366</v>
      </c>
      <c r="P517" t="s">
        <v>366</v>
      </c>
      <c r="Q517">
        <v>1</v>
      </c>
      <c r="X517">
        <v>1.32</v>
      </c>
      <c r="Y517">
        <v>0</v>
      </c>
      <c r="Z517">
        <v>121.8</v>
      </c>
      <c r="AA517">
        <v>13.49</v>
      </c>
      <c r="AB517">
        <v>0</v>
      </c>
      <c r="AC517">
        <v>0</v>
      </c>
      <c r="AD517">
        <v>1</v>
      </c>
      <c r="AE517">
        <v>0</v>
      </c>
      <c r="AF517" t="s">
        <v>99</v>
      </c>
      <c r="AG517">
        <v>0.79200000000000004</v>
      </c>
      <c r="AH517">
        <v>2</v>
      </c>
      <c r="AI517">
        <v>28927840</v>
      </c>
      <c r="AJ517">
        <v>509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 x14ac:dyDescent="0.2">
      <c r="A518">
        <f>ROW(Source!A110)</f>
        <v>110</v>
      </c>
      <c r="B518">
        <v>28927841</v>
      </c>
      <c r="C518">
        <v>28927837</v>
      </c>
      <c r="D518">
        <v>28336639</v>
      </c>
      <c r="E518">
        <v>1</v>
      </c>
      <c r="F518">
        <v>1</v>
      </c>
      <c r="G518">
        <v>1</v>
      </c>
      <c r="H518">
        <v>2</v>
      </c>
      <c r="I518" t="s">
        <v>595</v>
      </c>
      <c r="J518" t="s">
        <v>596</v>
      </c>
      <c r="K518" t="s">
        <v>597</v>
      </c>
      <c r="L518">
        <v>1368</v>
      </c>
      <c r="N518">
        <v>1011</v>
      </c>
      <c r="O518" t="s">
        <v>366</v>
      </c>
      <c r="P518" t="s">
        <v>366</v>
      </c>
      <c r="Q518">
        <v>1</v>
      </c>
      <c r="X518">
        <v>3.13</v>
      </c>
      <c r="Y518">
        <v>0</v>
      </c>
      <c r="Z518">
        <v>199.09</v>
      </c>
      <c r="AA518">
        <v>12.63</v>
      </c>
      <c r="AB518">
        <v>0</v>
      </c>
      <c r="AC518">
        <v>0</v>
      </c>
      <c r="AD518">
        <v>1</v>
      </c>
      <c r="AE518">
        <v>0</v>
      </c>
      <c r="AF518" t="s">
        <v>99</v>
      </c>
      <c r="AG518">
        <v>1.8779999999999999</v>
      </c>
      <c r="AH518">
        <v>2</v>
      </c>
      <c r="AI518">
        <v>28927841</v>
      </c>
      <c r="AJ518">
        <v>510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 x14ac:dyDescent="0.2">
      <c r="A519">
        <f>ROW(Source!A110)</f>
        <v>110</v>
      </c>
      <c r="B519">
        <v>28927842</v>
      </c>
      <c r="C519">
        <v>28927837</v>
      </c>
      <c r="D519">
        <v>28337419</v>
      </c>
      <c r="E519">
        <v>1</v>
      </c>
      <c r="F519">
        <v>1</v>
      </c>
      <c r="G519">
        <v>1</v>
      </c>
      <c r="H519">
        <v>2</v>
      </c>
      <c r="I519" t="s">
        <v>598</v>
      </c>
      <c r="J519" t="s">
        <v>599</v>
      </c>
      <c r="K519" t="s">
        <v>600</v>
      </c>
      <c r="L519">
        <v>1368</v>
      </c>
      <c r="N519">
        <v>1011</v>
      </c>
      <c r="O519" t="s">
        <v>366</v>
      </c>
      <c r="P519" t="s">
        <v>366</v>
      </c>
      <c r="Q519">
        <v>1</v>
      </c>
      <c r="X519">
        <v>2.81</v>
      </c>
      <c r="Y519">
        <v>0</v>
      </c>
      <c r="Z519">
        <v>16.64</v>
      </c>
      <c r="AA519">
        <v>0</v>
      </c>
      <c r="AB519">
        <v>0</v>
      </c>
      <c r="AC519">
        <v>0</v>
      </c>
      <c r="AD519">
        <v>1</v>
      </c>
      <c r="AE519">
        <v>0</v>
      </c>
      <c r="AF519" t="s">
        <v>99</v>
      </c>
      <c r="AG519">
        <v>1.6859999999999999</v>
      </c>
      <c r="AH519">
        <v>2</v>
      </c>
      <c r="AI519">
        <v>28927842</v>
      </c>
      <c r="AJ519">
        <v>511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 x14ac:dyDescent="0.2">
      <c r="A520">
        <f>ROW(Source!A110)</f>
        <v>110</v>
      </c>
      <c r="B520">
        <v>28927843</v>
      </c>
      <c r="C520">
        <v>28927837</v>
      </c>
      <c r="D520">
        <v>28337434</v>
      </c>
      <c r="E520">
        <v>1</v>
      </c>
      <c r="F520">
        <v>1</v>
      </c>
      <c r="G520">
        <v>1</v>
      </c>
      <c r="H520">
        <v>2</v>
      </c>
      <c r="I520" t="s">
        <v>601</v>
      </c>
      <c r="J520" t="s">
        <v>602</v>
      </c>
      <c r="K520" t="s">
        <v>603</v>
      </c>
      <c r="L520">
        <v>1368</v>
      </c>
      <c r="N520">
        <v>1011</v>
      </c>
      <c r="O520" t="s">
        <v>366</v>
      </c>
      <c r="P520" t="s">
        <v>366</v>
      </c>
      <c r="Q520">
        <v>1</v>
      </c>
      <c r="X520">
        <v>1.23</v>
      </c>
      <c r="Y520">
        <v>0</v>
      </c>
      <c r="Z520">
        <v>486.31</v>
      </c>
      <c r="AA520">
        <v>20.260000000000002</v>
      </c>
      <c r="AB520">
        <v>0</v>
      </c>
      <c r="AC520">
        <v>0</v>
      </c>
      <c r="AD520">
        <v>1</v>
      </c>
      <c r="AE520">
        <v>0</v>
      </c>
      <c r="AF520" t="s">
        <v>99</v>
      </c>
      <c r="AG520">
        <v>0.73799999999999999</v>
      </c>
      <c r="AH520">
        <v>2</v>
      </c>
      <c r="AI520">
        <v>28927843</v>
      </c>
      <c r="AJ520">
        <v>512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 x14ac:dyDescent="0.2">
      <c r="A521">
        <f>ROW(Source!A110)</f>
        <v>110</v>
      </c>
      <c r="B521">
        <v>28927844</v>
      </c>
      <c r="C521">
        <v>28927837</v>
      </c>
      <c r="D521">
        <v>28338136</v>
      </c>
      <c r="E521">
        <v>1</v>
      </c>
      <c r="F521">
        <v>1</v>
      </c>
      <c r="G521">
        <v>1</v>
      </c>
      <c r="H521">
        <v>2</v>
      </c>
      <c r="I521" t="s">
        <v>401</v>
      </c>
      <c r="J521" t="s">
        <v>402</v>
      </c>
      <c r="K521" t="s">
        <v>403</v>
      </c>
      <c r="L521">
        <v>1368</v>
      </c>
      <c r="N521">
        <v>1011</v>
      </c>
      <c r="O521" t="s">
        <v>366</v>
      </c>
      <c r="P521" t="s">
        <v>366</v>
      </c>
      <c r="Q521">
        <v>1</v>
      </c>
      <c r="X521">
        <v>21.4</v>
      </c>
      <c r="Y521">
        <v>0</v>
      </c>
      <c r="Z521">
        <v>8.68</v>
      </c>
      <c r="AA521">
        <v>0</v>
      </c>
      <c r="AB521">
        <v>0</v>
      </c>
      <c r="AC521">
        <v>0</v>
      </c>
      <c r="AD521">
        <v>1</v>
      </c>
      <c r="AE521">
        <v>0</v>
      </c>
      <c r="AF521" t="s">
        <v>99</v>
      </c>
      <c r="AG521">
        <v>12.84</v>
      </c>
      <c r="AH521">
        <v>2</v>
      </c>
      <c r="AI521">
        <v>28927844</v>
      </c>
      <c r="AJ521">
        <v>513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 x14ac:dyDescent="0.2">
      <c r="A522">
        <f>ROW(Source!A110)</f>
        <v>110</v>
      </c>
      <c r="B522">
        <v>28927845</v>
      </c>
      <c r="C522">
        <v>28927837</v>
      </c>
      <c r="D522">
        <v>28254714</v>
      </c>
      <c r="E522">
        <v>1</v>
      </c>
      <c r="F522">
        <v>1</v>
      </c>
      <c r="G522">
        <v>1</v>
      </c>
      <c r="H522">
        <v>3</v>
      </c>
      <c r="I522" t="s">
        <v>604</v>
      </c>
      <c r="J522" t="s">
        <v>605</v>
      </c>
      <c r="K522" t="s">
        <v>606</v>
      </c>
      <c r="L522">
        <v>1348</v>
      </c>
      <c r="N522">
        <v>1009</v>
      </c>
      <c r="O522" t="s">
        <v>61</v>
      </c>
      <c r="P522" t="s">
        <v>61</v>
      </c>
      <c r="Q522">
        <v>1000</v>
      </c>
      <c r="X522">
        <v>1.3299999999999999E-2</v>
      </c>
      <c r="Y522">
        <v>11103.25</v>
      </c>
      <c r="Z522">
        <v>0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758</v>
      </c>
      <c r="AG522">
        <v>0</v>
      </c>
      <c r="AH522">
        <v>2</v>
      </c>
      <c r="AI522">
        <v>28927845</v>
      </c>
      <c r="AJ522">
        <v>514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 x14ac:dyDescent="0.2">
      <c r="A523">
        <f>ROW(Source!A110)</f>
        <v>110</v>
      </c>
      <c r="B523">
        <v>28927846</v>
      </c>
      <c r="C523">
        <v>28927837</v>
      </c>
      <c r="D523">
        <v>28247531</v>
      </c>
      <c r="E523">
        <v>21</v>
      </c>
      <c r="F523">
        <v>1</v>
      </c>
      <c r="G523">
        <v>1</v>
      </c>
      <c r="H523">
        <v>3</v>
      </c>
      <c r="I523" t="s">
        <v>533</v>
      </c>
      <c r="J523" t="s">
        <v>719</v>
      </c>
      <c r="K523" t="s">
        <v>534</v>
      </c>
      <c r="L523">
        <v>1374</v>
      </c>
      <c r="N523">
        <v>1013</v>
      </c>
      <c r="O523" t="s">
        <v>535</v>
      </c>
      <c r="P523" t="s">
        <v>535</v>
      </c>
      <c r="Q523">
        <v>1</v>
      </c>
      <c r="X523">
        <v>17.739999999999998</v>
      </c>
      <c r="Y523">
        <v>1</v>
      </c>
      <c r="Z523">
        <v>0</v>
      </c>
      <c r="AA523">
        <v>0</v>
      </c>
      <c r="AB523">
        <v>0</v>
      </c>
      <c r="AC523">
        <v>0</v>
      </c>
      <c r="AD523">
        <v>1</v>
      </c>
      <c r="AE523">
        <v>0</v>
      </c>
      <c r="AF523" t="s">
        <v>758</v>
      </c>
      <c r="AG523">
        <v>0</v>
      </c>
      <c r="AH523">
        <v>2</v>
      </c>
      <c r="AI523">
        <v>28927846</v>
      </c>
      <c r="AJ523">
        <v>515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 x14ac:dyDescent="0.2">
      <c r="A524">
        <f>ROW(Source!A111)</f>
        <v>111</v>
      </c>
      <c r="B524">
        <v>28927838</v>
      </c>
      <c r="C524">
        <v>28927837</v>
      </c>
      <c r="D524">
        <v>28424803</v>
      </c>
      <c r="E524">
        <v>1</v>
      </c>
      <c r="F524">
        <v>1</v>
      </c>
      <c r="G524">
        <v>1</v>
      </c>
      <c r="H524">
        <v>1</v>
      </c>
      <c r="I524" t="s">
        <v>373</v>
      </c>
      <c r="J524" t="s">
        <v>719</v>
      </c>
      <c r="K524" t="s">
        <v>374</v>
      </c>
      <c r="L524">
        <v>1191</v>
      </c>
      <c r="N524">
        <v>1013</v>
      </c>
      <c r="O524" t="s">
        <v>360</v>
      </c>
      <c r="P524" t="s">
        <v>360</v>
      </c>
      <c r="Q524">
        <v>1</v>
      </c>
      <c r="X524">
        <v>107</v>
      </c>
      <c r="Y524">
        <v>0</v>
      </c>
      <c r="Z524">
        <v>0</v>
      </c>
      <c r="AA524">
        <v>0</v>
      </c>
      <c r="AB524">
        <v>8.2899999999999991</v>
      </c>
      <c r="AC524">
        <v>0</v>
      </c>
      <c r="AD524">
        <v>1</v>
      </c>
      <c r="AE524">
        <v>1</v>
      </c>
      <c r="AF524" t="s">
        <v>99</v>
      </c>
      <c r="AG524">
        <v>64.2</v>
      </c>
      <c r="AH524">
        <v>2</v>
      </c>
      <c r="AI524">
        <v>28927838</v>
      </c>
      <c r="AJ524">
        <v>516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 x14ac:dyDescent="0.2">
      <c r="A525">
        <f>ROW(Source!A111)</f>
        <v>111</v>
      </c>
      <c r="B525">
        <v>28927839</v>
      </c>
      <c r="C525">
        <v>28927837</v>
      </c>
      <c r="D525">
        <v>28419515</v>
      </c>
      <c r="E525">
        <v>1</v>
      </c>
      <c r="F525">
        <v>1</v>
      </c>
      <c r="G525">
        <v>1</v>
      </c>
      <c r="H525">
        <v>1</v>
      </c>
      <c r="I525" t="s">
        <v>361</v>
      </c>
      <c r="J525" t="s">
        <v>719</v>
      </c>
      <c r="K525" t="s">
        <v>362</v>
      </c>
      <c r="L525">
        <v>1191</v>
      </c>
      <c r="N525">
        <v>1013</v>
      </c>
      <c r="O525" t="s">
        <v>360</v>
      </c>
      <c r="P525" t="s">
        <v>360</v>
      </c>
      <c r="Q525">
        <v>1</v>
      </c>
      <c r="X525">
        <v>6.91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1</v>
      </c>
      <c r="AE525">
        <v>2</v>
      </c>
      <c r="AF525" t="s">
        <v>99</v>
      </c>
      <c r="AG525">
        <v>4.1459999999999999</v>
      </c>
      <c r="AH525">
        <v>2</v>
      </c>
      <c r="AI525">
        <v>28927839</v>
      </c>
      <c r="AJ525">
        <v>517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 x14ac:dyDescent="0.2">
      <c r="A526">
        <f>ROW(Source!A111)</f>
        <v>111</v>
      </c>
      <c r="B526">
        <v>28927840</v>
      </c>
      <c r="C526">
        <v>28927837</v>
      </c>
      <c r="D526">
        <v>28336597</v>
      </c>
      <c r="E526">
        <v>1</v>
      </c>
      <c r="F526">
        <v>1</v>
      </c>
      <c r="G526">
        <v>1</v>
      </c>
      <c r="H526">
        <v>2</v>
      </c>
      <c r="I526" t="s">
        <v>592</v>
      </c>
      <c r="J526" t="s">
        <v>593</v>
      </c>
      <c r="K526" t="s">
        <v>594</v>
      </c>
      <c r="L526">
        <v>1368</v>
      </c>
      <c r="N526">
        <v>1011</v>
      </c>
      <c r="O526" t="s">
        <v>366</v>
      </c>
      <c r="P526" t="s">
        <v>366</v>
      </c>
      <c r="Q526">
        <v>1</v>
      </c>
      <c r="X526">
        <v>1.32</v>
      </c>
      <c r="Y526">
        <v>0</v>
      </c>
      <c r="Z526">
        <v>121.8</v>
      </c>
      <c r="AA526">
        <v>13.49</v>
      </c>
      <c r="AB526">
        <v>0</v>
      </c>
      <c r="AC526">
        <v>0</v>
      </c>
      <c r="AD526">
        <v>1</v>
      </c>
      <c r="AE526">
        <v>0</v>
      </c>
      <c r="AF526" t="s">
        <v>99</v>
      </c>
      <c r="AG526">
        <v>0.79200000000000004</v>
      </c>
      <c r="AH526">
        <v>2</v>
      </c>
      <c r="AI526">
        <v>28927840</v>
      </c>
      <c r="AJ526">
        <v>518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 x14ac:dyDescent="0.2">
      <c r="A527">
        <f>ROW(Source!A111)</f>
        <v>111</v>
      </c>
      <c r="B527">
        <v>28927841</v>
      </c>
      <c r="C527">
        <v>28927837</v>
      </c>
      <c r="D527">
        <v>28336639</v>
      </c>
      <c r="E527">
        <v>1</v>
      </c>
      <c r="F527">
        <v>1</v>
      </c>
      <c r="G527">
        <v>1</v>
      </c>
      <c r="H527">
        <v>2</v>
      </c>
      <c r="I527" t="s">
        <v>595</v>
      </c>
      <c r="J527" t="s">
        <v>596</v>
      </c>
      <c r="K527" t="s">
        <v>597</v>
      </c>
      <c r="L527">
        <v>1368</v>
      </c>
      <c r="N527">
        <v>1011</v>
      </c>
      <c r="O527" t="s">
        <v>366</v>
      </c>
      <c r="P527" t="s">
        <v>366</v>
      </c>
      <c r="Q527">
        <v>1</v>
      </c>
      <c r="X527">
        <v>3.13</v>
      </c>
      <c r="Y527">
        <v>0</v>
      </c>
      <c r="Z527">
        <v>199.09</v>
      </c>
      <c r="AA527">
        <v>12.63</v>
      </c>
      <c r="AB527">
        <v>0</v>
      </c>
      <c r="AC527">
        <v>0</v>
      </c>
      <c r="AD527">
        <v>1</v>
      </c>
      <c r="AE527">
        <v>0</v>
      </c>
      <c r="AF527" t="s">
        <v>99</v>
      </c>
      <c r="AG527">
        <v>1.8779999999999999</v>
      </c>
      <c r="AH527">
        <v>2</v>
      </c>
      <c r="AI527">
        <v>28927841</v>
      </c>
      <c r="AJ527">
        <v>519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 x14ac:dyDescent="0.2">
      <c r="A528">
        <f>ROW(Source!A111)</f>
        <v>111</v>
      </c>
      <c r="B528">
        <v>28927842</v>
      </c>
      <c r="C528">
        <v>28927837</v>
      </c>
      <c r="D528">
        <v>28337419</v>
      </c>
      <c r="E528">
        <v>1</v>
      </c>
      <c r="F528">
        <v>1</v>
      </c>
      <c r="G528">
        <v>1</v>
      </c>
      <c r="H528">
        <v>2</v>
      </c>
      <c r="I528" t="s">
        <v>598</v>
      </c>
      <c r="J528" t="s">
        <v>599</v>
      </c>
      <c r="K528" t="s">
        <v>600</v>
      </c>
      <c r="L528">
        <v>1368</v>
      </c>
      <c r="N528">
        <v>1011</v>
      </c>
      <c r="O528" t="s">
        <v>366</v>
      </c>
      <c r="P528" t="s">
        <v>366</v>
      </c>
      <c r="Q528">
        <v>1</v>
      </c>
      <c r="X528">
        <v>2.81</v>
      </c>
      <c r="Y528">
        <v>0</v>
      </c>
      <c r="Z528">
        <v>16.64</v>
      </c>
      <c r="AA528">
        <v>0</v>
      </c>
      <c r="AB528">
        <v>0</v>
      </c>
      <c r="AC528">
        <v>0</v>
      </c>
      <c r="AD528">
        <v>1</v>
      </c>
      <c r="AE528">
        <v>0</v>
      </c>
      <c r="AF528" t="s">
        <v>99</v>
      </c>
      <c r="AG528">
        <v>1.6859999999999999</v>
      </c>
      <c r="AH528">
        <v>2</v>
      </c>
      <c r="AI528">
        <v>28927842</v>
      </c>
      <c r="AJ528">
        <v>520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 x14ac:dyDescent="0.2">
      <c r="A529">
        <f>ROW(Source!A111)</f>
        <v>111</v>
      </c>
      <c r="B529">
        <v>28927843</v>
      </c>
      <c r="C529">
        <v>28927837</v>
      </c>
      <c r="D529">
        <v>28337434</v>
      </c>
      <c r="E529">
        <v>1</v>
      </c>
      <c r="F529">
        <v>1</v>
      </c>
      <c r="G529">
        <v>1</v>
      </c>
      <c r="H529">
        <v>2</v>
      </c>
      <c r="I529" t="s">
        <v>601</v>
      </c>
      <c r="J529" t="s">
        <v>602</v>
      </c>
      <c r="K529" t="s">
        <v>603</v>
      </c>
      <c r="L529">
        <v>1368</v>
      </c>
      <c r="N529">
        <v>1011</v>
      </c>
      <c r="O529" t="s">
        <v>366</v>
      </c>
      <c r="P529" t="s">
        <v>366</v>
      </c>
      <c r="Q529">
        <v>1</v>
      </c>
      <c r="X529">
        <v>1.23</v>
      </c>
      <c r="Y529">
        <v>0</v>
      </c>
      <c r="Z529">
        <v>486.31</v>
      </c>
      <c r="AA529">
        <v>20.260000000000002</v>
      </c>
      <c r="AB529">
        <v>0</v>
      </c>
      <c r="AC529">
        <v>0</v>
      </c>
      <c r="AD529">
        <v>1</v>
      </c>
      <c r="AE529">
        <v>0</v>
      </c>
      <c r="AF529" t="s">
        <v>99</v>
      </c>
      <c r="AG529">
        <v>0.73799999999999999</v>
      </c>
      <c r="AH529">
        <v>2</v>
      </c>
      <c r="AI529">
        <v>28927843</v>
      </c>
      <c r="AJ529">
        <v>521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 x14ac:dyDescent="0.2">
      <c r="A530">
        <f>ROW(Source!A111)</f>
        <v>111</v>
      </c>
      <c r="B530">
        <v>28927844</v>
      </c>
      <c r="C530">
        <v>28927837</v>
      </c>
      <c r="D530">
        <v>28338136</v>
      </c>
      <c r="E530">
        <v>1</v>
      </c>
      <c r="F530">
        <v>1</v>
      </c>
      <c r="G530">
        <v>1</v>
      </c>
      <c r="H530">
        <v>2</v>
      </c>
      <c r="I530" t="s">
        <v>401</v>
      </c>
      <c r="J530" t="s">
        <v>402</v>
      </c>
      <c r="K530" t="s">
        <v>403</v>
      </c>
      <c r="L530">
        <v>1368</v>
      </c>
      <c r="N530">
        <v>1011</v>
      </c>
      <c r="O530" t="s">
        <v>366</v>
      </c>
      <c r="P530" t="s">
        <v>366</v>
      </c>
      <c r="Q530">
        <v>1</v>
      </c>
      <c r="X530">
        <v>21.4</v>
      </c>
      <c r="Y530">
        <v>0</v>
      </c>
      <c r="Z530">
        <v>8.68</v>
      </c>
      <c r="AA530">
        <v>0</v>
      </c>
      <c r="AB530">
        <v>0</v>
      </c>
      <c r="AC530">
        <v>0</v>
      </c>
      <c r="AD530">
        <v>1</v>
      </c>
      <c r="AE530">
        <v>0</v>
      </c>
      <c r="AF530" t="s">
        <v>99</v>
      </c>
      <c r="AG530">
        <v>12.84</v>
      </c>
      <c r="AH530">
        <v>2</v>
      </c>
      <c r="AI530">
        <v>28927844</v>
      </c>
      <c r="AJ530">
        <v>522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 x14ac:dyDescent="0.2">
      <c r="A531">
        <f>ROW(Source!A111)</f>
        <v>111</v>
      </c>
      <c r="B531">
        <v>28927845</v>
      </c>
      <c r="C531">
        <v>28927837</v>
      </c>
      <c r="D531">
        <v>28254714</v>
      </c>
      <c r="E531">
        <v>1</v>
      </c>
      <c r="F531">
        <v>1</v>
      </c>
      <c r="G531">
        <v>1</v>
      </c>
      <c r="H531">
        <v>3</v>
      </c>
      <c r="I531" t="s">
        <v>604</v>
      </c>
      <c r="J531" t="s">
        <v>605</v>
      </c>
      <c r="K531" t="s">
        <v>606</v>
      </c>
      <c r="L531">
        <v>1348</v>
      </c>
      <c r="N531">
        <v>1009</v>
      </c>
      <c r="O531" t="s">
        <v>61</v>
      </c>
      <c r="P531" t="s">
        <v>61</v>
      </c>
      <c r="Q531">
        <v>1000</v>
      </c>
      <c r="X531">
        <v>1.3299999999999999E-2</v>
      </c>
      <c r="Y531">
        <v>11103.25</v>
      </c>
      <c r="Z531">
        <v>0</v>
      </c>
      <c r="AA531">
        <v>0</v>
      </c>
      <c r="AB531">
        <v>0</v>
      </c>
      <c r="AC531">
        <v>0</v>
      </c>
      <c r="AD531">
        <v>1</v>
      </c>
      <c r="AE531">
        <v>0</v>
      </c>
      <c r="AF531" t="s">
        <v>758</v>
      </c>
      <c r="AG531">
        <v>0</v>
      </c>
      <c r="AH531">
        <v>2</v>
      </c>
      <c r="AI531">
        <v>28927845</v>
      </c>
      <c r="AJ531">
        <v>523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 x14ac:dyDescent="0.2">
      <c r="A532">
        <f>ROW(Source!A111)</f>
        <v>111</v>
      </c>
      <c r="B532">
        <v>28927846</v>
      </c>
      <c r="C532">
        <v>28927837</v>
      </c>
      <c r="D532">
        <v>28247531</v>
      </c>
      <c r="E532">
        <v>21</v>
      </c>
      <c r="F532">
        <v>1</v>
      </c>
      <c r="G532">
        <v>1</v>
      </c>
      <c r="H532">
        <v>3</v>
      </c>
      <c r="I532" t="s">
        <v>533</v>
      </c>
      <c r="J532" t="s">
        <v>719</v>
      </c>
      <c r="K532" t="s">
        <v>534</v>
      </c>
      <c r="L532">
        <v>1374</v>
      </c>
      <c r="N532">
        <v>1013</v>
      </c>
      <c r="O532" t="s">
        <v>535</v>
      </c>
      <c r="P532" t="s">
        <v>535</v>
      </c>
      <c r="Q532">
        <v>1</v>
      </c>
      <c r="X532">
        <v>17.739999999999998</v>
      </c>
      <c r="Y532">
        <v>1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0</v>
      </c>
      <c r="AF532" t="s">
        <v>758</v>
      </c>
      <c r="AG532">
        <v>0</v>
      </c>
      <c r="AH532">
        <v>2</v>
      </c>
      <c r="AI532">
        <v>28927846</v>
      </c>
      <c r="AJ532">
        <v>524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 x14ac:dyDescent="0.2">
      <c r="A533">
        <f>ROW(Source!A112)</f>
        <v>112</v>
      </c>
      <c r="B533">
        <v>28927860</v>
      </c>
      <c r="C533">
        <v>28927858</v>
      </c>
      <c r="D533">
        <v>28430167</v>
      </c>
      <c r="E533">
        <v>1</v>
      </c>
      <c r="F533">
        <v>1</v>
      </c>
      <c r="G533">
        <v>1</v>
      </c>
      <c r="H533">
        <v>1</v>
      </c>
      <c r="I533" t="s">
        <v>419</v>
      </c>
      <c r="J533" t="s">
        <v>719</v>
      </c>
      <c r="K533" t="s">
        <v>420</v>
      </c>
      <c r="L533">
        <v>1191</v>
      </c>
      <c r="N533">
        <v>1013</v>
      </c>
      <c r="O533" t="s">
        <v>360</v>
      </c>
      <c r="P533" t="s">
        <v>360</v>
      </c>
      <c r="Q533">
        <v>1</v>
      </c>
      <c r="X533">
        <v>33.630000000000003</v>
      </c>
      <c r="Y533">
        <v>0</v>
      </c>
      <c r="Z533">
        <v>0</v>
      </c>
      <c r="AA533">
        <v>0</v>
      </c>
      <c r="AB533">
        <v>8.98</v>
      </c>
      <c r="AC533">
        <v>0</v>
      </c>
      <c r="AD533">
        <v>1</v>
      </c>
      <c r="AE533">
        <v>1</v>
      </c>
      <c r="AF533" t="s">
        <v>120</v>
      </c>
      <c r="AG533">
        <v>28.249199999999998</v>
      </c>
      <c r="AH533">
        <v>2</v>
      </c>
      <c r="AI533">
        <v>28927860</v>
      </c>
      <c r="AJ533">
        <v>525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 x14ac:dyDescent="0.2">
      <c r="A534">
        <f>ROW(Source!A112)</f>
        <v>112</v>
      </c>
      <c r="B534">
        <v>28927861</v>
      </c>
      <c r="C534">
        <v>28927858</v>
      </c>
      <c r="D534">
        <v>28419515</v>
      </c>
      <c r="E534">
        <v>1</v>
      </c>
      <c r="F534">
        <v>1</v>
      </c>
      <c r="G534">
        <v>1</v>
      </c>
      <c r="H534">
        <v>1</v>
      </c>
      <c r="I534" t="s">
        <v>361</v>
      </c>
      <c r="J534" t="s">
        <v>719</v>
      </c>
      <c r="K534" t="s">
        <v>362</v>
      </c>
      <c r="L534">
        <v>1191</v>
      </c>
      <c r="N534">
        <v>1013</v>
      </c>
      <c r="O534" t="s">
        <v>360</v>
      </c>
      <c r="P534" t="s">
        <v>360</v>
      </c>
      <c r="Q534">
        <v>1</v>
      </c>
      <c r="X534">
        <v>10.14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1</v>
      </c>
      <c r="AE534">
        <v>2</v>
      </c>
      <c r="AF534" t="s">
        <v>120</v>
      </c>
      <c r="AG534">
        <v>8.5175999999999998</v>
      </c>
      <c r="AH534">
        <v>2</v>
      </c>
      <c r="AI534">
        <v>28927861</v>
      </c>
      <c r="AJ534">
        <v>526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 x14ac:dyDescent="0.2">
      <c r="A535">
        <f>ROW(Source!A112)</f>
        <v>112</v>
      </c>
      <c r="B535">
        <v>28927862</v>
      </c>
      <c r="C535">
        <v>28927858</v>
      </c>
      <c r="D535">
        <v>28336675</v>
      </c>
      <c r="E535">
        <v>1</v>
      </c>
      <c r="F535">
        <v>1</v>
      </c>
      <c r="G535">
        <v>1</v>
      </c>
      <c r="H535">
        <v>2</v>
      </c>
      <c r="I535" t="s">
        <v>540</v>
      </c>
      <c r="J535" t="s">
        <v>541</v>
      </c>
      <c r="K535" t="s">
        <v>542</v>
      </c>
      <c r="L535">
        <v>1368</v>
      </c>
      <c r="N535">
        <v>1011</v>
      </c>
      <c r="O535" t="s">
        <v>366</v>
      </c>
      <c r="P535" t="s">
        <v>366</v>
      </c>
      <c r="Q535">
        <v>1</v>
      </c>
      <c r="X535">
        <v>0.12</v>
      </c>
      <c r="Y535">
        <v>0</v>
      </c>
      <c r="Z535">
        <v>112.77</v>
      </c>
      <c r="AA535">
        <v>11.84</v>
      </c>
      <c r="AB535">
        <v>0</v>
      </c>
      <c r="AC535">
        <v>0</v>
      </c>
      <c r="AD535">
        <v>1</v>
      </c>
      <c r="AE535">
        <v>0</v>
      </c>
      <c r="AF535" t="s">
        <v>120</v>
      </c>
      <c r="AG535">
        <v>0.10079999999999999</v>
      </c>
      <c r="AH535">
        <v>2</v>
      </c>
      <c r="AI535">
        <v>28927862</v>
      </c>
      <c r="AJ535">
        <v>527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 x14ac:dyDescent="0.2">
      <c r="A536">
        <f>ROW(Source!A112)</f>
        <v>112</v>
      </c>
      <c r="B536">
        <v>28927863</v>
      </c>
      <c r="C536">
        <v>28927858</v>
      </c>
      <c r="D536">
        <v>28336691</v>
      </c>
      <c r="E536">
        <v>1</v>
      </c>
      <c r="F536">
        <v>1</v>
      </c>
      <c r="G536">
        <v>1</v>
      </c>
      <c r="H536">
        <v>2</v>
      </c>
      <c r="I536" t="s">
        <v>607</v>
      </c>
      <c r="J536" t="s">
        <v>608</v>
      </c>
      <c r="K536" t="s">
        <v>609</v>
      </c>
      <c r="L536">
        <v>1368</v>
      </c>
      <c r="N536">
        <v>1011</v>
      </c>
      <c r="O536" t="s">
        <v>366</v>
      </c>
      <c r="P536" t="s">
        <v>366</v>
      </c>
      <c r="Q536">
        <v>1</v>
      </c>
      <c r="X536">
        <v>4.55</v>
      </c>
      <c r="Y536">
        <v>0</v>
      </c>
      <c r="Z536">
        <v>291.02</v>
      </c>
      <c r="AA536">
        <v>21.97</v>
      </c>
      <c r="AB536">
        <v>0</v>
      </c>
      <c r="AC536">
        <v>0</v>
      </c>
      <c r="AD536">
        <v>1</v>
      </c>
      <c r="AE536">
        <v>0</v>
      </c>
      <c r="AF536" t="s">
        <v>120</v>
      </c>
      <c r="AG536">
        <v>3.8219999999999996</v>
      </c>
      <c r="AH536">
        <v>2</v>
      </c>
      <c r="AI536">
        <v>28927863</v>
      </c>
      <c r="AJ536">
        <v>528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 x14ac:dyDescent="0.2">
      <c r="A537">
        <f>ROW(Source!A112)</f>
        <v>112</v>
      </c>
      <c r="B537">
        <v>28927864</v>
      </c>
      <c r="C537">
        <v>28927858</v>
      </c>
      <c r="D537">
        <v>28337840</v>
      </c>
      <c r="E537">
        <v>1</v>
      </c>
      <c r="F537">
        <v>1</v>
      </c>
      <c r="G537">
        <v>1</v>
      </c>
      <c r="H537">
        <v>2</v>
      </c>
      <c r="I537" t="s">
        <v>465</v>
      </c>
      <c r="J537" t="s">
        <v>466</v>
      </c>
      <c r="K537" t="s">
        <v>467</v>
      </c>
      <c r="L537">
        <v>1368</v>
      </c>
      <c r="N537">
        <v>1011</v>
      </c>
      <c r="O537" t="s">
        <v>366</v>
      </c>
      <c r="P537" t="s">
        <v>366</v>
      </c>
      <c r="Q537">
        <v>1</v>
      </c>
      <c r="X537">
        <v>0.19</v>
      </c>
      <c r="Y537">
        <v>0</v>
      </c>
      <c r="Z537">
        <v>86.79</v>
      </c>
      <c r="AA537">
        <v>10.130000000000001</v>
      </c>
      <c r="AB537">
        <v>0</v>
      </c>
      <c r="AC537">
        <v>0</v>
      </c>
      <c r="AD537">
        <v>1</v>
      </c>
      <c r="AE537">
        <v>0</v>
      </c>
      <c r="AF537" t="s">
        <v>120</v>
      </c>
      <c r="AG537">
        <v>0.15959999999999996</v>
      </c>
      <c r="AH537">
        <v>2</v>
      </c>
      <c r="AI537">
        <v>28927864</v>
      </c>
      <c r="AJ537">
        <v>529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 x14ac:dyDescent="0.2">
      <c r="A538">
        <f>ROW(Source!A112)</f>
        <v>112</v>
      </c>
      <c r="B538">
        <v>28927865</v>
      </c>
      <c r="C538">
        <v>28927858</v>
      </c>
      <c r="D538">
        <v>28337920</v>
      </c>
      <c r="E538">
        <v>1</v>
      </c>
      <c r="F538">
        <v>1</v>
      </c>
      <c r="G538">
        <v>1</v>
      </c>
      <c r="H538">
        <v>2</v>
      </c>
      <c r="I538" t="s">
        <v>610</v>
      </c>
      <c r="J538" t="s">
        <v>611</v>
      </c>
      <c r="K538" t="s">
        <v>612</v>
      </c>
      <c r="L538">
        <v>1368</v>
      </c>
      <c r="N538">
        <v>1011</v>
      </c>
      <c r="O538" t="s">
        <v>366</v>
      </c>
      <c r="P538" t="s">
        <v>366</v>
      </c>
      <c r="Q538">
        <v>1</v>
      </c>
      <c r="X538">
        <v>0.15</v>
      </c>
      <c r="Y538">
        <v>0</v>
      </c>
      <c r="Z538">
        <v>84.47</v>
      </c>
      <c r="AA538">
        <v>12.63</v>
      </c>
      <c r="AB538">
        <v>0</v>
      </c>
      <c r="AC538">
        <v>0</v>
      </c>
      <c r="AD538">
        <v>1</v>
      </c>
      <c r="AE538">
        <v>0</v>
      </c>
      <c r="AF538" t="s">
        <v>120</v>
      </c>
      <c r="AG538">
        <v>0.126</v>
      </c>
      <c r="AH538">
        <v>2</v>
      </c>
      <c r="AI538">
        <v>28927865</v>
      </c>
      <c r="AJ538">
        <v>530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 x14ac:dyDescent="0.2">
      <c r="A539">
        <f>ROW(Source!A112)</f>
        <v>112</v>
      </c>
      <c r="B539">
        <v>28927866</v>
      </c>
      <c r="C539">
        <v>28927858</v>
      </c>
      <c r="D539">
        <v>28338048</v>
      </c>
      <c r="E539">
        <v>1</v>
      </c>
      <c r="F539">
        <v>1</v>
      </c>
      <c r="G539">
        <v>1</v>
      </c>
      <c r="H539">
        <v>2</v>
      </c>
      <c r="I539" t="s">
        <v>543</v>
      </c>
      <c r="J539" t="s">
        <v>544</v>
      </c>
      <c r="K539" t="s">
        <v>545</v>
      </c>
      <c r="L539">
        <v>1368</v>
      </c>
      <c r="N539">
        <v>1011</v>
      </c>
      <c r="O539" t="s">
        <v>366</v>
      </c>
      <c r="P539" t="s">
        <v>366</v>
      </c>
      <c r="Q539">
        <v>1</v>
      </c>
      <c r="X539">
        <v>1.79</v>
      </c>
      <c r="Y539">
        <v>0</v>
      </c>
      <c r="Z539">
        <v>1.2</v>
      </c>
      <c r="AA539">
        <v>0</v>
      </c>
      <c r="AB539">
        <v>0</v>
      </c>
      <c r="AC539">
        <v>0</v>
      </c>
      <c r="AD539">
        <v>1</v>
      </c>
      <c r="AE539">
        <v>0</v>
      </c>
      <c r="AF539" t="s">
        <v>120</v>
      </c>
      <c r="AG539">
        <v>1.5036</v>
      </c>
      <c r="AH539">
        <v>2</v>
      </c>
      <c r="AI539">
        <v>28927866</v>
      </c>
      <c r="AJ539">
        <v>531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 x14ac:dyDescent="0.2">
      <c r="A540">
        <f>ROW(Source!A112)</f>
        <v>112</v>
      </c>
      <c r="B540">
        <v>28927867</v>
      </c>
      <c r="C540">
        <v>28927858</v>
      </c>
      <c r="D540">
        <v>28338115</v>
      </c>
      <c r="E540">
        <v>1</v>
      </c>
      <c r="F540">
        <v>1</v>
      </c>
      <c r="G540">
        <v>1</v>
      </c>
      <c r="H540">
        <v>2</v>
      </c>
      <c r="I540" t="s">
        <v>546</v>
      </c>
      <c r="J540" t="s">
        <v>547</v>
      </c>
      <c r="K540" t="s">
        <v>548</v>
      </c>
      <c r="L540">
        <v>1368</v>
      </c>
      <c r="N540">
        <v>1011</v>
      </c>
      <c r="O540" t="s">
        <v>366</v>
      </c>
      <c r="P540" t="s">
        <v>366</v>
      </c>
      <c r="Q540">
        <v>1</v>
      </c>
      <c r="X540">
        <v>9.86</v>
      </c>
      <c r="Y540">
        <v>0</v>
      </c>
      <c r="Z540">
        <v>13.92</v>
      </c>
      <c r="AA540">
        <v>0</v>
      </c>
      <c r="AB540">
        <v>0</v>
      </c>
      <c r="AC540">
        <v>0</v>
      </c>
      <c r="AD540">
        <v>1</v>
      </c>
      <c r="AE540">
        <v>0</v>
      </c>
      <c r="AF540" t="s">
        <v>120</v>
      </c>
      <c r="AG540">
        <v>8.2823999999999991</v>
      </c>
      <c r="AH540">
        <v>2</v>
      </c>
      <c r="AI540">
        <v>28927867</v>
      </c>
      <c r="AJ540">
        <v>532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 x14ac:dyDescent="0.2">
      <c r="A541">
        <f>ROW(Source!A112)</f>
        <v>112</v>
      </c>
      <c r="B541">
        <v>28927868</v>
      </c>
      <c r="C541">
        <v>28927858</v>
      </c>
      <c r="D541">
        <v>28251479</v>
      </c>
      <c r="E541">
        <v>1</v>
      </c>
      <c r="F541">
        <v>1</v>
      </c>
      <c r="G541">
        <v>1</v>
      </c>
      <c r="H541">
        <v>3</v>
      </c>
      <c r="I541" t="s">
        <v>503</v>
      </c>
      <c r="J541" t="s">
        <v>504</v>
      </c>
      <c r="K541" t="s">
        <v>505</v>
      </c>
      <c r="L541">
        <v>1339</v>
      </c>
      <c r="N541">
        <v>1007</v>
      </c>
      <c r="O541" t="s">
        <v>742</v>
      </c>
      <c r="P541" t="s">
        <v>742</v>
      </c>
      <c r="Q541">
        <v>1</v>
      </c>
      <c r="X541">
        <v>1.47</v>
      </c>
      <c r="Y541">
        <v>8.7899999999999991</v>
      </c>
      <c r="Z541">
        <v>0</v>
      </c>
      <c r="AA541">
        <v>0</v>
      </c>
      <c r="AB541">
        <v>0</v>
      </c>
      <c r="AC541">
        <v>0</v>
      </c>
      <c r="AD541">
        <v>1</v>
      </c>
      <c r="AE541">
        <v>0</v>
      </c>
      <c r="AF541" t="s">
        <v>758</v>
      </c>
      <c r="AG541">
        <v>0</v>
      </c>
      <c r="AH541">
        <v>2</v>
      </c>
      <c r="AI541">
        <v>28927868</v>
      </c>
      <c r="AJ541">
        <v>533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 x14ac:dyDescent="0.2">
      <c r="A542">
        <f>ROW(Source!A112)</f>
        <v>112</v>
      </c>
      <c r="B542">
        <v>28927869</v>
      </c>
      <c r="C542">
        <v>28927858</v>
      </c>
      <c r="D542">
        <v>28251486</v>
      </c>
      <c r="E542">
        <v>1</v>
      </c>
      <c r="F542">
        <v>1</v>
      </c>
      <c r="G542">
        <v>1</v>
      </c>
      <c r="H542">
        <v>3</v>
      </c>
      <c r="I542" t="s">
        <v>506</v>
      </c>
      <c r="J542" t="s">
        <v>507</v>
      </c>
      <c r="K542" t="s">
        <v>508</v>
      </c>
      <c r="L542">
        <v>1346</v>
      </c>
      <c r="N542">
        <v>1009</v>
      </c>
      <c r="O542" t="s">
        <v>509</v>
      </c>
      <c r="P542" t="s">
        <v>509</v>
      </c>
      <c r="Q542">
        <v>1</v>
      </c>
      <c r="X542">
        <v>0.44</v>
      </c>
      <c r="Y542">
        <v>4.47</v>
      </c>
      <c r="Z542">
        <v>0</v>
      </c>
      <c r="AA542">
        <v>0</v>
      </c>
      <c r="AB542">
        <v>0</v>
      </c>
      <c r="AC542">
        <v>0</v>
      </c>
      <c r="AD542">
        <v>1</v>
      </c>
      <c r="AE542">
        <v>0</v>
      </c>
      <c r="AF542" t="s">
        <v>758</v>
      </c>
      <c r="AG542">
        <v>0</v>
      </c>
      <c r="AH542">
        <v>2</v>
      </c>
      <c r="AI542">
        <v>28927869</v>
      </c>
      <c r="AJ542">
        <v>534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 x14ac:dyDescent="0.2">
      <c r="A543">
        <f>ROW(Source!A112)</f>
        <v>112</v>
      </c>
      <c r="B543">
        <v>28927870</v>
      </c>
      <c r="C543">
        <v>28927858</v>
      </c>
      <c r="D543">
        <v>28254713</v>
      </c>
      <c r="E543">
        <v>1</v>
      </c>
      <c r="F543">
        <v>1</v>
      </c>
      <c r="G543">
        <v>1</v>
      </c>
      <c r="H543">
        <v>3</v>
      </c>
      <c r="I543" t="s">
        <v>613</v>
      </c>
      <c r="J543" t="s">
        <v>614</v>
      </c>
      <c r="K543" t="s">
        <v>615</v>
      </c>
      <c r="L543">
        <v>1348</v>
      </c>
      <c r="N543">
        <v>1009</v>
      </c>
      <c r="O543" t="s">
        <v>61</v>
      </c>
      <c r="P543" t="s">
        <v>61</v>
      </c>
      <c r="Q543">
        <v>1000</v>
      </c>
      <c r="X543">
        <v>0.01</v>
      </c>
      <c r="Y543">
        <v>10616.1</v>
      </c>
      <c r="Z543">
        <v>0</v>
      </c>
      <c r="AA543">
        <v>0</v>
      </c>
      <c r="AB543">
        <v>0</v>
      </c>
      <c r="AC543">
        <v>0</v>
      </c>
      <c r="AD543">
        <v>1</v>
      </c>
      <c r="AE543">
        <v>0</v>
      </c>
      <c r="AF543" t="s">
        <v>758</v>
      </c>
      <c r="AG543">
        <v>0</v>
      </c>
      <c r="AH543">
        <v>2</v>
      </c>
      <c r="AI543">
        <v>28927870</v>
      </c>
      <c r="AJ543">
        <v>535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 x14ac:dyDescent="0.2">
      <c r="A544">
        <f>ROW(Source!A112)</f>
        <v>112</v>
      </c>
      <c r="B544">
        <v>28927871</v>
      </c>
      <c r="C544">
        <v>28927858</v>
      </c>
      <c r="D544">
        <v>28256076</v>
      </c>
      <c r="E544">
        <v>1</v>
      </c>
      <c r="F544">
        <v>1</v>
      </c>
      <c r="G544">
        <v>1</v>
      </c>
      <c r="H544">
        <v>3</v>
      </c>
      <c r="I544" t="s">
        <v>552</v>
      </c>
      <c r="J544" t="s">
        <v>553</v>
      </c>
      <c r="K544" t="s">
        <v>554</v>
      </c>
      <c r="L544">
        <v>1348</v>
      </c>
      <c r="N544">
        <v>1009</v>
      </c>
      <c r="O544" t="s">
        <v>61</v>
      </c>
      <c r="P544" t="s">
        <v>61</v>
      </c>
      <c r="Q544">
        <v>1000</v>
      </c>
      <c r="X544">
        <v>1E-3</v>
      </c>
      <c r="Y544">
        <v>15854.58</v>
      </c>
      <c r="Z544">
        <v>0</v>
      </c>
      <c r="AA544">
        <v>0</v>
      </c>
      <c r="AB544">
        <v>0</v>
      </c>
      <c r="AC544">
        <v>0</v>
      </c>
      <c r="AD544">
        <v>1</v>
      </c>
      <c r="AE544">
        <v>0</v>
      </c>
      <c r="AF544" t="s">
        <v>758</v>
      </c>
      <c r="AG544">
        <v>0</v>
      </c>
      <c r="AH544">
        <v>2</v>
      </c>
      <c r="AI544">
        <v>28927871</v>
      </c>
      <c r="AJ544">
        <v>536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 x14ac:dyDescent="0.2">
      <c r="A545">
        <f>ROW(Source!A112)</f>
        <v>112</v>
      </c>
      <c r="B545">
        <v>28927872</v>
      </c>
      <c r="C545">
        <v>28927858</v>
      </c>
      <c r="D545">
        <v>28256174</v>
      </c>
      <c r="E545">
        <v>1</v>
      </c>
      <c r="F545">
        <v>1</v>
      </c>
      <c r="G545">
        <v>1</v>
      </c>
      <c r="H545">
        <v>3</v>
      </c>
      <c r="I545" t="s">
        <v>555</v>
      </c>
      <c r="J545" t="s">
        <v>556</v>
      </c>
      <c r="K545" t="s">
        <v>557</v>
      </c>
      <c r="L545">
        <v>1348</v>
      </c>
      <c r="N545">
        <v>1009</v>
      </c>
      <c r="O545" t="s">
        <v>61</v>
      </c>
      <c r="P545" t="s">
        <v>61</v>
      </c>
      <c r="Q545">
        <v>1000</v>
      </c>
      <c r="X545">
        <v>1.0000000000000001E-5</v>
      </c>
      <c r="Y545">
        <v>7671.42</v>
      </c>
      <c r="Z545">
        <v>0</v>
      </c>
      <c r="AA545">
        <v>0</v>
      </c>
      <c r="AB545">
        <v>0</v>
      </c>
      <c r="AC545">
        <v>0</v>
      </c>
      <c r="AD545">
        <v>1</v>
      </c>
      <c r="AE545">
        <v>0</v>
      </c>
      <c r="AF545" t="s">
        <v>758</v>
      </c>
      <c r="AG545">
        <v>0</v>
      </c>
      <c r="AH545">
        <v>2</v>
      </c>
      <c r="AI545">
        <v>28927872</v>
      </c>
      <c r="AJ545">
        <v>537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 x14ac:dyDescent="0.2">
      <c r="A546">
        <f>ROW(Source!A112)</f>
        <v>112</v>
      </c>
      <c r="B546">
        <v>28927873</v>
      </c>
      <c r="C546">
        <v>28927858</v>
      </c>
      <c r="D546">
        <v>28257159</v>
      </c>
      <c r="E546">
        <v>1</v>
      </c>
      <c r="F546">
        <v>1</v>
      </c>
      <c r="G546">
        <v>1</v>
      </c>
      <c r="H546">
        <v>3</v>
      </c>
      <c r="I546" t="s">
        <v>558</v>
      </c>
      <c r="J546" t="s">
        <v>559</v>
      </c>
      <c r="K546" t="s">
        <v>560</v>
      </c>
      <c r="L546">
        <v>1348</v>
      </c>
      <c r="N546">
        <v>1009</v>
      </c>
      <c r="O546" t="s">
        <v>61</v>
      </c>
      <c r="P546" t="s">
        <v>61</v>
      </c>
      <c r="Q546">
        <v>1000</v>
      </c>
      <c r="X546">
        <v>1E-4</v>
      </c>
      <c r="Y546">
        <v>30728.69</v>
      </c>
      <c r="Z546">
        <v>0</v>
      </c>
      <c r="AA546">
        <v>0</v>
      </c>
      <c r="AB546">
        <v>0</v>
      </c>
      <c r="AC546">
        <v>0</v>
      </c>
      <c r="AD546">
        <v>1</v>
      </c>
      <c r="AE546">
        <v>0</v>
      </c>
      <c r="AF546" t="s">
        <v>758</v>
      </c>
      <c r="AG546">
        <v>0</v>
      </c>
      <c r="AH546">
        <v>2</v>
      </c>
      <c r="AI546">
        <v>28927873</v>
      </c>
      <c r="AJ546">
        <v>538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 x14ac:dyDescent="0.2">
      <c r="A547">
        <f>ROW(Source!A112)</f>
        <v>112</v>
      </c>
      <c r="B547">
        <v>28927874</v>
      </c>
      <c r="C547">
        <v>28927858</v>
      </c>
      <c r="D547">
        <v>28276535</v>
      </c>
      <c r="E547">
        <v>1</v>
      </c>
      <c r="F547">
        <v>1</v>
      </c>
      <c r="G547">
        <v>1</v>
      </c>
      <c r="H547">
        <v>3</v>
      </c>
      <c r="I547" t="s">
        <v>616</v>
      </c>
      <c r="J547" t="s">
        <v>617</v>
      </c>
      <c r="K547" t="s">
        <v>618</v>
      </c>
      <c r="L547">
        <v>1348</v>
      </c>
      <c r="N547">
        <v>1009</v>
      </c>
      <c r="O547" t="s">
        <v>61</v>
      </c>
      <c r="P547" t="s">
        <v>61</v>
      </c>
      <c r="Q547">
        <v>1000</v>
      </c>
      <c r="X547">
        <v>2E-3</v>
      </c>
      <c r="Y547">
        <v>8041.65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0</v>
      </c>
      <c r="AF547" t="s">
        <v>758</v>
      </c>
      <c r="AG547">
        <v>0</v>
      </c>
      <c r="AH547">
        <v>2</v>
      </c>
      <c r="AI547">
        <v>28927874</v>
      </c>
      <c r="AJ547">
        <v>539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 x14ac:dyDescent="0.2">
      <c r="A548">
        <f>ROW(Source!A112)</f>
        <v>112</v>
      </c>
      <c r="B548">
        <v>28927875</v>
      </c>
      <c r="C548">
        <v>28927858</v>
      </c>
      <c r="D548">
        <v>28248663</v>
      </c>
      <c r="E548">
        <v>21</v>
      </c>
      <c r="F548">
        <v>1</v>
      </c>
      <c r="G548">
        <v>1</v>
      </c>
      <c r="H548">
        <v>3</v>
      </c>
      <c r="I548" t="s">
        <v>694</v>
      </c>
      <c r="J548" t="s">
        <v>719</v>
      </c>
      <c r="K548" t="s">
        <v>695</v>
      </c>
      <c r="L548">
        <v>1348</v>
      </c>
      <c r="N548">
        <v>1009</v>
      </c>
      <c r="O548" t="s">
        <v>61</v>
      </c>
      <c r="P548" t="s">
        <v>61</v>
      </c>
      <c r="Q548">
        <v>1000</v>
      </c>
      <c r="X548">
        <v>1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 t="s">
        <v>758</v>
      </c>
      <c r="AG548">
        <v>0</v>
      </c>
      <c r="AH548">
        <v>3</v>
      </c>
      <c r="AI548">
        <v>-1</v>
      </c>
      <c r="AJ548" t="s">
        <v>719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 x14ac:dyDescent="0.2">
      <c r="A549">
        <f>ROW(Source!A112)</f>
        <v>112</v>
      </c>
      <c r="B549">
        <v>28927876</v>
      </c>
      <c r="C549">
        <v>28927858</v>
      </c>
      <c r="D549">
        <v>28278661</v>
      </c>
      <c r="E549">
        <v>1</v>
      </c>
      <c r="F549">
        <v>1</v>
      </c>
      <c r="G549">
        <v>1</v>
      </c>
      <c r="H549">
        <v>3</v>
      </c>
      <c r="I549" t="s">
        <v>561</v>
      </c>
      <c r="J549" t="s">
        <v>562</v>
      </c>
      <c r="K549" t="s">
        <v>563</v>
      </c>
      <c r="L549">
        <v>1302</v>
      </c>
      <c r="N549">
        <v>1003</v>
      </c>
      <c r="O549" t="s">
        <v>564</v>
      </c>
      <c r="P549" t="s">
        <v>564</v>
      </c>
      <c r="Q549">
        <v>10</v>
      </c>
      <c r="X549">
        <v>1.8700000000000001E-2</v>
      </c>
      <c r="Y549">
        <v>64.47</v>
      </c>
      <c r="Z549">
        <v>0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758</v>
      </c>
      <c r="AG549">
        <v>0</v>
      </c>
      <c r="AH549">
        <v>2</v>
      </c>
      <c r="AI549">
        <v>28927876</v>
      </c>
      <c r="AJ549">
        <v>540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 x14ac:dyDescent="0.2">
      <c r="A550">
        <f>ROW(Source!A112)</f>
        <v>112</v>
      </c>
      <c r="B550">
        <v>28927877</v>
      </c>
      <c r="C550">
        <v>28927858</v>
      </c>
      <c r="D550">
        <v>28279020</v>
      </c>
      <c r="E550">
        <v>1</v>
      </c>
      <c r="F550">
        <v>1</v>
      </c>
      <c r="G550">
        <v>1</v>
      </c>
      <c r="H550">
        <v>3</v>
      </c>
      <c r="I550" t="s">
        <v>565</v>
      </c>
      <c r="J550" t="s">
        <v>566</v>
      </c>
      <c r="K550" t="s">
        <v>567</v>
      </c>
      <c r="L550">
        <v>1348</v>
      </c>
      <c r="N550">
        <v>1009</v>
      </c>
      <c r="O550" t="s">
        <v>61</v>
      </c>
      <c r="P550" t="s">
        <v>61</v>
      </c>
      <c r="Q550">
        <v>1000</v>
      </c>
      <c r="X550">
        <v>3.0000000000000001E-5</v>
      </c>
      <c r="Y550">
        <v>4751.12</v>
      </c>
      <c r="Z550">
        <v>0</v>
      </c>
      <c r="AA550">
        <v>0</v>
      </c>
      <c r="AB550">
        <v>0</v>
      </c>
      <c r="AC550">
        <v>0</v>
      </c>
      <c r="AD550">
        <v>1</v>
      </c>
      <c r="AE550">
        <v>0</v>
      </c>
      <c r="AF550" t="s">
        <v>758</v>
      </c>
      <c r="AG550">
        <v>0</v>
      </c>
      <c r="AH550">
        <v>2</v>
      </c>
      <c r="AI550">
        <v>28927877</v>
      </c>
      <c r="AJ550">
        <v>541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 x14ac:dyDescent="0.2">
      <c r="A551">
        <f>ROW(Source!A112)</f>
        <v>112</v>
      </c>
      <c r="B551">
        <v>28927878</v>
      </c>
      <c r="C551">
        <v>28927858</v>
      </c>
      <c r="D551">
        <v>28279781</v>
      </c>
      <c r="E551">
        <v>1</v>
      </c>
      <c r="F551">
        <v>1</v>
      </c>
      <c r="G551">
        <v>1</v>
      </c>
      <c r="H551">
        <v>3</v>
      </c>
      <c r="I551" t="s">
        <v>568</v>
      </c>
      <c r="J551" t="s">
        <v>569</v>
      </c>
      <c r="K551" t="s">
        <v>570</v>
      </c>
      <c r="L551">
        <v>1348</v>
      </c>
      <c r="N551">
        <v>1009</v>
      </c>
      <c r="O551" t="s">
        <v>61</v>
      </c>
      <c r="P551" t="s">
        <v>61</v>
      </c>
      <c r="Q551">
        <v>1000</v>
      </c>
      <c r="X551">
        <v>1.9400000000000001E-3</v>
      </c>
      <c r="Y551">
        <v>6246.56</v>
      </c>
      <c r="Z551">
        <v>0</v>
      </c>
      <c r="AA551">
        <v>0</v>
      </c>
      <c r="AB551">
        <v>0</v>
      </c>
      <c r="AC551">
        <v>0</v>
      </c>
      <c r="AD551">
        <v>1</v>
      </c>
      <c r="AE551">
        <v>0</v>
      </c>
      <c r="AF551" t="s">
        <v>758</v>
      </c>
      <c r="AG551">
        <v>0</v>
      </c>
      <c r="AH551">
        <v>2</v>
      </c>
      <c r="AI551">
        <v>28927878</v>
      </c>
      <c r="AJ551">
        <v>542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 x14ac:dyDescent="0.2">
      <c r="A552">
        <f>ROW(Source!A112)</f>
        <v>112</v>
      </c>
      <c r="B552">
        <v>28927879</v>
      </c>
      <c r="C552">
        <v>28927858</v>
      </c>
      <c r="D552">
        <v>28283688</v>
      </c>
      <c r="E552">
        <v>1</v>
      </c>
      <c r="F552">
        <v>1</v>
      </c>
      <c r="G552">
        <v>1</v>
      </c>
      <c r="H552">
        <v>3</v>
      </c>
      <c r="I552" t="s">
        <v>619</v>
      </c>
      <c r="J552" t="s">
        <v>620</v>
      </c>
      <c r="K552" t="s">
        <v>621</v>
      </c>
      <c r="L552">
        <v>1339</v>
      </c>
      <c r="N552">
        <v>1007</v>
      </c>
      <c r="O552" t="s">
        <v>742</v>
      </c>
      <c r="P552" t="s">
        <v>742</v>
      </c>
      <c r="Q552">
        <v>1</v>
      </c>
      <c r="X552">
        <v>1.0300000000000001E-3</v>
      </c>
      <c r="Y552">
        <v>1793.05</v>
      </c>
      <c r="Z552">
        <v>0</v>
      </c>
      <c r="AA552">
        <v>0</v>
      </c>
      <c r="AB552">
        <v>0</v>
      </c>
      <c r="AC552">
        <v>0</v>
      </c>
      <c r="AD552">
        <v>1</v>
      </c>
      <c r="AE552">
        <v>0</v>
      </c>
      <c r="AF552" t="s">
        <v>758</v>
      </c>
      <c r="AG552">
        <v>0</v>
      </c>
      <c r="AH552">
        <v>2</v>
      </c>
      <c r="AI552">
        <v>28927879</v>
      </c>
      <c r="AJ552">
        <v>543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 x14ac:dyDescent="0.2">
      <c r="A553">
        <f>ROW(Source!A112)</f>
        <v>112</v>
      </c>
      <c r="B553">
        <v>28927880</v>
      </c>
      <c r="C553">
        <v>28927858</v>
      </c>
      <c r="D553">
        <v>28291530</v>
      </c>
      <c r="E553">
        <v>1</v>
      </c>
      <c r="F553">
        <v>1</v>
      </c>
      <c r="G553">
        <v>1</v>
      </c>
      <c r="H553">
        <v>3</v>
      </c>
      <c r="I553" t="s">
        <v>571</v>
      </c>
      <c r="J553" t="s">
        <v>572</v>
      </c>
      <c r="K553" t="s">
        <v>573</v>
      </c>
      <c r="L553">
        <v>1348</v>
      </c>
      <c r="N553">
        <v>1009</v>
      </c>
      <c r="O553" t="s">
        <v>61</v>
      </c>
      <c r="P553" t="s">
        <v>61</v>
      </c>
      <c r="Q553">
        <v>1000</v>
      </c>
      <c r="X553">
        <v>3.1E-4</v>
      </c>
      <c r="Y553">
        <v>12560.85</v>
      </c>
      <c r="Z553">
        <v>0</v>
      </c>
      <c r="AA553">
        <v>0</v>
      </c>
      <c r="AB553">
        <v>0</v>
      </c>
      <c r="AC553">
        <v>0</v>
      </c>
      <c r="AD553">
        <v>1</v>
      </c>
      <c r="AE553">
        <v>0</v>
      </c>
      <c r="AF553" t="s">
        <v>758</v>
      </c>
      <c r="AG553">
        <v>0</v>
      </c>
      <c r="AH553">
        <v>2</v>
      </c>
      <c r="AI553">
        <v>28927880</v>
      </c>
      <c r="AJ553">
        <v>544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 x14ac:dyDescent="0.2">
      <c r="A554">
        <f>ROW(Source!A112)</f>
        <v>112</v>
      </c>
      <c r="B554">
        <v>28927881</v>
      </c>
      <c r="C554">
        <v>28927858</v>
      </c>
      <c r="D554">
        <v>28292790</v>
      </c>
      <c r="E554">
        <v>1</v>
      </c>
      <c r="F554">
        <v>1</v>
      </c>
      <c r="G554">
        <v>1</v>
      </c>
      <c r="H554">
        <v>3</v>
      </c>
      <c r="I554" t="s">
        <v>574</v>
      </c>
      <c r="J554" t="s">
        <v>575</v>
      </c>
      <c r="K554" t="s">
        <v>576</v>
      </c>
      <c r="L554">
        <v>1348</v>
      </c>
      <c r="N554">
        <v>1009</v>
      </c>
      <c r="O554" t="s">
        <v>61</v>
      </c>
      <c r="P554" t="s">
        <v>61</v>
      </c>
      <c r="Q554">
        <v>1000</v>
      </c>
      <c r="X554">
        <v>5.9999999999999995E-4</v>
      </c>
      <c r="Y554">
        <v>11149.43</v>
      </c>
      <c r="Z554">
        <v>0</v>
      </c>
      <c r="AA554">
        <v>0</v>
      </c>
      <c r="AB554">
        <v>0</v>
      </c>
      <c r="AC554">
        <v>0</v>
      </c>
      <c r="AD554">
        <v>1</v>
      </c>
      <c r="AE554">
        <v>0</v>
      </c>
      <c r="AF554" t="s">
        <v>758</v>
      </c>
      <c r="AG554">
        <v>0</v>
      </c>
      <c r="AH554">
        <v>2</v>
      </c>
      <c r="AI554">
        <v>28927881</v>
      </c>
      <c r="AJ554">
        <v>545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 x14ac:dyDescent="0.2">
      <c r="A555">
        <f>ROW(Source!A113)</f>
        <v>113</v>
      </c>
      <c r="B555">
        <v>28927860</v>
      </c>
      <c r="C555">
        <v>28927858</v>
      </c>
      <c r="D555">
        <v>28430167</v>
      </c>
      <c r="E555">
        <v>1</v>
      </c>
      <c r="F555">
        <v>1</v>
      </c>
      <c r="G555">
        <v>1</v>
      </c>
      <c r="H555">
        <v>1</v>
      </c>
      <c r="I555" t="s">
        <v>419</v>
      </c>
      <c r="J555" t="s">
        <v>719</v>
      </c>
      <c r="K555" t="s">
        <v>420</v>
      </c>
      <c r="L555">
        <v>1191</v>
      </c>
      <c r="N555">
        <v>1013</v>
      </c>
      <c r="O555" t="s">
        <v>360</v>
      </c>
      <c r="P555" t="s">
        <v>360</v>
      </c>
      <c r="Q555">
        <v>1</v>
      </c>
      <c r="X555">
        <v>33.630000000000003</v>
      </c>
      <c r="Y555">
        <v>0</v>
      </c>
      <c r="Z555">
        <v>0</v>
      </c>
      <c r="AA555">
        <v>0</v>
      </c>
      <c r="AB555">
        <v>8.98</v>
      </c>
      <c r="AC555">
        <v>0</v>
      </c>
      <c r="AD555">
        <v>1</v>
      </c>
      <c r="AE555">
        <v>1</v>
      </c>
      <c r="AF555" t="s">
        <v>120</v>
      </c>
      <c r="AG555">
        <v>28.249199999999998</v>
      </c>
      <c r="AH555">
        <v>2</v>
      </c>
      <c r="AI555">
        <v>28927860</v>
      </c>
      <c r="AJ555">
        <v>546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 x14ac:dyDescent="0.2">
      <c r="A556">
        <f>ROW(Source!A113)</f>
        <v>113</v>
      </c>
      <c r="B556">
        <v>28927861</v>
      </c>
      <c r="C556">
        <v>28927858</v>
      </c>
      <c r="D556">
        <v>28419515</v>
      </c>
      <c r="E556">
        <v>1</v>
      </c>
      <c r="F556">
        <v>1</v>
      </c>
      <c r="G556">
        <v>1</v>
      </c>
      <c r="H556">
        <v>1</v>
      </c>
      <c r="I556" t="s">
        <v>361</v>
      </c>
      <c r="J556" t="s">
        <v>719</v>
      </c>
      <c r="K556" t="s">
        <v>362</v>
      </c>
      <c r="L556">
        <v>1191</v>
      </c>
      <c r="N556">
        <v>1013</v>
      </c>
      <c r="O556" t="s">
        <v>360</v>
      </c>
      <c r="P556" t="s">
        <v>360</v>
      </c>
      <c r="Q556">
        <v>1</v>
      </c>
      <c r="X556">
        <v>10.14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1</v>
      </c>
      <c r="AE556">
        <v>2</v>
      </c>
      <c r="AF556" t="s">
        <v>120</v>
      </c>
      <c r="AG556">
        <v>8.5175999999999998</v>
      </c>
      <c r="AH556">
        <v>2</v>
      </c>
      <c r="AI556">
        <v>28927861</v>
      </c>
      <c r="AJ556">
        <v>547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 x14ac:dyDescent="0.2">
      <c r="A557">
        <f>ROW(Source!A113)</f>
        <v>113</v>
      </c>
      <c r="B557">
        <v>28927862</v>
      </c>
      <c r="C557">
        <v>28927858</v>
      </c>
      <c r="D557">
        <v>28336675</v>
      </c>
      <c r="E557">
        <v>1</v>
      </c>
      <c r="F557">
        <v>1</v>
      </c>
      <c r="G557">
        <v>1</v>
      </c>
      <c r="H557">
        <v>2</v>
      </c>
      <c r="I557" t="s">
        <v>540</v>
      </c>
      <c r="J557" t="s">
        <v>541</v>
      </c>
      <c r="K557" t="s">
        <v>542</v>
      </c>
      <c r="L557">
        <v>1368</v>
      </c>
      <c r="N557">
        <v>1011</v>
      </c>
      <c r="O557" t="s">
        <v>366</v>
      </c>
      <c r="P557" t="s">
        <v>366</v>
      </c>
      <c r="Q557">
        <v>1</v>
      </c>
      <c r="X557">
        <v>0.12</v>
      </c>
      <c r="Y557">
        <v>0</v>
      </c>
      <c r="Z557">
        <v>112.77</v>
      </c>
      <c r="AA557">
        <v>11.84</v>
      </c>
      <c r="AB557">
        <v>0</v>
      </c>
      <c r="AC557">
        <v>0</v>
      </c>
      <c r="AD557">
        <v>1</v>
      </c>
      <c r="AE557">
        <v>0</v>
      </c>
      <c r="AF557" t="s">
        <v>120</v>
      </c>
      <c r="AG557">
        <v>0.10079999999999999</v>
      </c>
      <c r="AH557">
        <v>2</v>
      </c>
      <c r="AI557">
        <v>28927862</v>
      </c>
      <c r="AJ557">
        <v>548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 x14ac:dyDescent="0.2">
      <c r="A558">
        <f>ROW(Source!A113)</f>
        <v>113</v>
      </c>
      <c r="B558">
        <v>28927863</v>
      </c>
      <c r="C558">
        <v>28927858</v>
      </c>
      <c r="D558">
        <v>28336691</v>
      </c>
      <c r="E558">
        <v>1</v>
      </c>
      <c r="F558">
        <v>1</v>
      </c>
      <c r="G558">
        <v>1</v>
      </c>
      <c r="H558">
        <v>2</v>
      </c>
      <c r="I558" t="s">
        <v>607</v>
      </c>
      <c r="J558" t="s">
        <v>608</v>
      </c>
      <c r="K558" t="s">
        <v>609</v>
      </c>
      <c r="L558">
        <v>1368</v>
      </c>
      <c r="N558">
        <v>1011</v>
      </c>
      <c r="O558" t="s">
        <v>366</v>
      </c>
      <c r="P558" t="s">
        <v>366</v>
      </c>
      <c r="Q558">
        <v>1</v>
      </c>
      <c r="X558">
        <v>4.55</v>
      </c>
      <c r="Y558">
        <v>0</v>
      </c>
      <c r="Z558">
        <v>291.02</v>
      </c>
      <c r="AA558">
        <v>21.97</v>
      </c>
      <c r="AB558">
        <v>0</v>
      </c>
      <c r="AC558">
        <v>0</v>
      </c>
      <c r="AD558">
        <v>1</v>
      </c>
      <c r="AE558">
        <v>0</v>
      </c>
      <c r="AF558" t="s">
        <v>120</v>
      </c>
      <c r="AG558">
        <v>3.8219999999999996</v>
      </c>
      <c r="AH558">
        <v>2</v>
      </c>
      <c r="AI558">
        <v>28927863</v>
      </c>
      <c r="AJ558">
        <v>549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 x14ac:dyDescent="0.2">
      <c r="A559">
        <f>ROW(Source!A113)</f>
        <v>113</v>
      </c>
      <c r="B559">
        <v>28927864</v>
      </c>
      <c r="C559">
        <v>28927858</v>
      </c>
      <c r="D559">
        <v>28337840</v>
      </c>
      <c r="E559">
        <v>1</v>
      </c>
      <c r="F559">
        <v>1</v>
      </c>
      <c r="G559">
        <v>1</v>
      </c>
      <c r="H559">
        <v>2</v>
      </c>
      <c r="I559" t="s">
        <v>465</v>
      </c>
      <c r="J559" t="s">
        <v>466</v>
      </c>
      <c r="K559" t="s">
        <v>467</v>
      </c>
      <c r="L559">
        <v>1368</v>
      </c>
      <c r="N559">
        <v>1011</v>
      </c>
      <c r="O559" t="s">
        <v>366</v>
      </c>
      <c r="P559" t="s">
        <v>366</v>
      </c>
      <c r="Q559">
        <v>1</v>
      </c>
      <c r="X559">
        <v>0.19</v>
      </c>
      <c r="Y559">
        <v>0</v>
      </c>
      <c r="Z559">
        <v>86.79</v>
      </c>
      <c r="AA559">
        <v>10.130000000000001</v>
      </c>
      <c r="AB559">
        <v>0</v>
      </c>
      <c r="AC559">
        <v>0</v>
      </c>
      <c r="AD559">
        <v>1</v>
      </c>
      <c r="AE559">
        <v>0</v>
      </c>
      <c r="AF559" t="s">
        <v>120</v>
      </c>
      <c r="AG559">
        <v>0.15959999999999996</v>
      </c>
      <c r="AH559">
        <v>2</v>
      </c>
      <c r="AI559">
        <v>28927864</v>
      </c>
      <c r="AJ559">
        <v>550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 x14ac:dyDescent="0.2">
      <c r="A560">
        <f>ROW(Source!A113)</f>
        <v>113</v>
      </c>
      <c r="B560">
        <v>28927865</v>
      </c>
      <c r="C560">
        <v>28927858</v>
      </c>
      <c r="D560">
        <v>28337920</v>
      </c>
      <c r="E560">
        <v>1</v>
      </c>
      <c r="F560">
        <v>1</v>
      </c>
      <c r="G560">
        <v>1</v>
      </c>
      <c r="H560">
        <v>2</v>
      </c>
      <c r="I560" t="s">
        <v>610</v>
      </c>
      <c r="J560" t="s">
        <v>611</v>
      </c>
      <c r="K560" t="s">
        <v>612</v>
      </c>
      <c r="L560">
        <v>1368</v>
      </c>
      <c r="N560">
        <v>1011</v>
      </c>
      <c r="O560" t="s">
        <v>366</v>
      </c>
      <c r="P560" t="s">
        <v>366</v>
      </c>
      <c r="Q560">
        <v>1</v>
      </c>
      <c r="X560">
        <v>0.15</v>
      </c>
      <c r="Y560">
        <v>0</v>
      </c>
      <c r="Z560">
        <v>84.47</v>
      </c>
      <c r="AA560">
        <v>12.63</v>
      </c>
      <c r="AB560">
        <v>0</v>
      </c>
      <c r="AC560">
        <v>0</v>
      </c>
      <c r="AD560">
        <v>1</v>
      </c>
      <c r="AE560">
        <v>0</v>
      </c>
      <c r="AF560" t="s">
        <v>120</v>
      </c>
      <c r="AG560">
        <v>0.126</v>
      </c>
      <c r="AH560">
        <v>2</v>
      </c>
      <c r="AI560">
        <v>28927865</v>
      </c>
      <c r="AJ560">
        <v>551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 x14ac:dyDescent="0.2">
      <c r="A561">
        <f>ROW(Source!A113)</f>
        <v>113</v>
      </c>
      <c r="B561">
        <v>28927866</v>
      </c>
      <c r="C561">
        <v>28927858</v>
      </c>
      <c r="D561">
        <v>28338048</v>
      </c>
      <c r="E561">
        <v>1</v>
      </c>
      <c r="F561">
        <v>1</v>
      </c>
      <c r="G561">
        <v>1</v>
      </c>
      <c r="H561">
        <v>2</v>
      </c>
      <c r="I561" t="s">
        <v>543</v>
      </c>
      <c r="J561" t="s">
        <v>544</v>
      </c>
      <c r="K561" t="s">
        <v>545</v>
      </c>
      <c r="L561">
        <v>1368</v>
      </c>
      <c r="N561">
        <v>1011</v>
      </c>
      <c r="O561" t="s">
        <v>366</v>
      </c>
      <c r="P561" t="s">
        <v>366</v>
      </c>
      <c r="Q561">
        <v>1</v>
      </c>
      <c r="X561">
        <v>1.79</v>
      </c>
      <c r="Y561">
        <v>0</v>
      </c>
      <c r="Z561">
        <v>1.2</v>
      </c>
      <c r="AA561">
        <v>0</v>
      </c>
      <c r="AB561">
        <v>0</v>
      </c>
      <c r="AC561">
        <v>0</v>
      </c>
      <c r="AD561">
        <v>1</v>
      </c>
      <c r="AE561">
        <v>0</v>
      </c>
      <c r="AF561" t="s">
        <v>120</v>
      </c>
      <c r="AG561">
        <v>1.5036</v>
      </c>
      <c r="AH561">
        <v>2</v>
      </c>
      <c r="AI561">
        <v>28927866</v>
      </c>
      <c r="AJ561">
        <v>552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 x14ac:dyDescent="0.2">
      <c r="A562">
        <f>ROW(Source!A113)</f>
        <v>113</v>
      </c>
      <c r="B562">
        <v>28927867</v>
      </c>
      <c r="C562">
        <v>28927858</v>
      </c>
      <c r="D562">
        <v>28338115</v>
      </c>
      <c r="E562">
        <v>1</v>
      </c>
      <c r="F562">
        <v>1</v>
      </c>
      <c r="G562">
        <v>1</v>
      </c>
      <c r="H562">
        <v>2</v>
      </c>
      <c r="I562" t="s">
        <v>546</v>
      </c>
      <c r="J562" t="s">
        <v>547</v>
      </c>
      <c r="K562" t="s">
        <v>548</v>
      </c>
      <c r="L562">
        <v>1368</v>
      </c>
      <c r="N562">
        <v>1011</v>
      </c>
      <c r="O562" t="s">
        <v>366</v>
      </c>
      <c r="P562" t="s">
        <v>366</v>
      </c>
      <c r="Q562">
        <v>1</v>
      </c>
      <c r="X562">
        <v>9.86</v>
      </c>
      <c r="Y562">
        <v>0</v>
      </c>
      <c r="Z562">
        <v>13.92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120</v>
      </c>
      <c r="AG562">
        <v>8.2823999999999991</v>
      </c>
      <c r="AH562">
        <v>2</v>
      </c>
      <c r="AI562">
        <v>28927867</v>
      </c>
      <c r="AJ562">
        <v>553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 x14ac:dyDescent="0.2">
      <c r="A563">
        <f>ROW(Source!A113)</f>
        <v>113</v>
      </c>
      <c r="B563">
        <v>28927868</v>
      </c>
      <c r="C563">
        <v>28927858</v>
      </c>
      <c r="D563">
        <v>28251479</v>
      </c>
      <c r="E563">
        <v>1</v>
      </c>
      <c r="F563">
        <v>1</v>
      </c>
      <c r="G563">
        <v>1</v>
      </c>
      <c r="H563">
        <v>3</v>
      </c>
      <c r="I563" t="s">
        <v>503</v>
      </c>
      <c r="J563" t="s">
        <v>504</v>
      </c>
      <c r="K563" t="s">
        <v>505</v>
      </c>
      <c r="L563">
        <v>1339</v>
      </c>
      <c r="N563">
        <v>1007</v>
      </c>
      <c r="O563" t="s">
        <v>742</v>
      </c>
      <c r="P563" t="s">
        <v>742</v>
      </c>
      <c r="Q563">
        <v>1</v>
      </c>
      <c r="X563">
        <v>1.47</v>
      </c>
      <c r="Y563">
        <v>8.7899999999999991</v>
      </c>
      <c r="Z563">
        <v>0</v>
      </c>
      <c r="AA563">
        <v>0</v>
      </c>
      <c r="AB563">
        <v>0</v>
      </c>
      <c r="AC563">
        <v>0</v>
      </c>
      <c r="AD563">
        <v>1</v>
      </c>
      <c r="AE563">
        <v>0</v>
      </c>
      <c r="AF563" t="s">
        <v>758</v>
      </c>
      <c r="AG563">
        <v>0</v>
      </c>
      <c r="AH563">
        <v>2</v>
      </c>
      <c r="AI563">
        <v>28927868</v>
      </c>
      <c r="AJ563">
        <v>554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 x14ac:dyDescent="0.2">
      <c r="A564">
        <f>ROW(Source!A113)</f>
        <v>113</v>
      </c>
      <c r="B564">
        <v>28927869</v>
      </c>
      <c r="C564">
        <v>28927858</v>
      </c>
      <c r="D564">
        <v>28251486</v>
      </c>
      <c r="E564">
        <v>1</v>
      </c>
      <c r="F564">
        <v>1</v>
      </c>
      <c r="G564">
        <v>1</v>
      </c>
      <c r="H564">
        <v>3</v>
      </c>
      <c r="I564" t="s">
        <v>506</v>
      </c>
      <c r="J564" t="s">
        <v>507</v>
      </c>
      <c r="K564" t="s">
        <v>508</v>
      </c>
      <c r="L564">
        <v>1346</v>
      </c>
      <c r="N564">
        <v>1009</v>
      </c>
      <c r="O564" t="s">
        <v>509</v>
      </c>
      <c r="P564" t="s">
        <v>509</v>
      </c>
      <c r="Q564">
        <v>1</v>
      </c>
      <c r="X564">
        <v>0.44</v>
      </c>
      <c r="Y564">
        <v>4.47</v>
      </c>
      <c r="Z564">
        <v>0</v>
      </c>
      <c r="AA564">
        <v>0</v>
      </c>
      <c r="AB564">
        <v>0</v>
      </c>
      <c r="AC564">
        <v>0</v>
      </c>
      <c r="AD564">
        <v>1</v>
      </c>
      <c r="AE564">
        <v>0</v>
      </c>
      <c r="AF564" t="s">
        <v>758</v>
      </c>
      <c r="AG564">
        <v>0</v>
      </c>
      <c r="AH564">
        <v>2</v>
      </c>
      <c r="AI564">
        <v>28927869</v>
      </c>
      <c r="AJ564">
        <v>555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 x14ac:dyDescent="0.2">
      <c r="A565">
        <f>ROW(Source!A113)</f>
        <v>113</v>
      </c>
      <c r="B565">
        <v>28927870</v>
      </c>
      <c r="C565">
        <v>28927858</v>
      </c>
      <c r="D565">
        <v>28254713</v>
      </c>
      <c r="E565">
        <v>1</v>
      </c>
      <c r="F565">
        <v>1</v>
      </c>
      <c r="G565">
        <v>1</v>
      </c>
      <c r="H565">
        <v>3</v>
      </c>
      <c r="I565" t="s">
        <v>613</v>
      </c>
      <c r="J565" t="s">
        <v>614</v>
      </c>
      <c r="K565" t="s">
        <v>615</v>
      </c>
      <c r="L565">
        <v>1348</v>
      </c>
      <c r="N565">
        <v>1009</v>
      </c>
      <c r="O565" t="s">
        <v>61</v>
      </c>
      <c r="P565" t="s">
        <v>61</v>
      </c>
      <c r="Q565">
        <v>1000</v>
      </c>
      <c r="X565">
        <v>0.01</v>
      </c>
      <c r="Y565">
        <v>10616.1</v>
      </c>
      <c r="Z565">
        <v>0</v>
      </c>
      <c r="AA565">
        <v>0</v>
      </c>
      <c r="AB565">
        <v>0</v>
      </c>
      <c r="AC565">
        <v>0</v>
      </c>
      <c r="AD565">
        <v>1</v>
      </c>
      <c r="AE565">
        <v>0</v>
      </c>
      <c r="AF565" t="s">
        <v>758</v>
      </c>
      <c r="AG565">
        <v>0</v>
      </c>
      <c r="AH565">
        <v>2</v>
      </c>
      <c r="AI565">
        <v>28927870</v>
      </c>
      <c r="AJ565">
        <v>556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 x14ac:dyDescent="0.2">
      <c r="A566">
        <f>ROW(Source!A113)</f>
        <v>113</v>
      </c>
      <c r="B566">
        <v>28927871</v>
      </c>
      <c r="C566">
        <v>28927858</v>
      </c>
      <c r="D566">
        <v>28256076</v>
      </c>
      <c r="E566">
        <v>1</v>
      </c>
      <c r="F566">
        <v>1</v>
      </c>
      <c r="G566">
        <v>1</v>
      </c>
      <c r="H566">
        <v>3</v>
      </c>
      <c r="I566" t="s">
        <v>552</v>
      </c>
      <c r="J566" t="s">
        <v>553</v>
      </c>
      <c r="K566" t="s">
        <v>554</v>
      </c>
      <c r="L566">
        <v>1348</v>
      </c>
      <c r="N566">
        <v>1009</v>
      </c>
      <c r="O566" t="s">
        <v>61</v>
      </c>
      <c r="P566" t="s">
        <v>61</v>
      </c>
      <c r="Q566">
        <v>1000</v>
      </c>
      <c r="X566">
        <v>1E-3</v>
      </c>
      <c r="Y566">
        <v>15854.58</v>
      </c>
      <c r="Z566">
        <v>0</v>
      </c>
      <c r="AA566">
        <v>0</v>
      </c>
      <c r="AB566">
        <v>0</v>
      </c>
      <c r="AC566">
        <v>0</v>
      </c>
      <c r="AD566">
        <v>1</v>
      </c>
      <c r="AE566">
        <v>0</v>
      </c>
      <c r="AF566" t="s">
        <v>758</v>
      </c>
      <c r="AG566">
        <v>0</v>
      </c>
      <c r="AH566">
        <v>2</v>
      </c>
      <c r="AI566">
        <v>28927871</v>
      </c>
      <c r="AJ566">
        <v>557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 x14ac:dyDescent="0.2">
      <c r="A567">
        <f>ROW(Source!A113)</f>
        <v>113</v>
      </c>
      <c r="B567">
        <v>28927872</v>
      </c>
      <c r="C567">
        <v>28927858</v>
      </c>
      <c r="D567">
        <v>28256174</v>
      </c>
      <c r="E567">
        <v>1</v>
      </c>
      <c r="F567">
        <v>1</v>
      </c>
      <c r="G567">
        <v>1</v>
      </c>
      <c r="H567">
        <v>3</v>
      </c>
      <c r="I567" t="s">
        <v>555</v>
      </c>
      <c r="J567" t="s">
        <v>556</v>
      </c>
      <c r="K567" t="s">
        <v>557</v>
      </c>
      <c r="L567">
        <v>1348</v>
      </c>
      <c r="N567">
        <v>1009</v>
      </c>
      <c r="O567" t="s">
        <v>61</v>
      </c>
      <c r="P567" t="s">
        <v>61</v>
      </c>
      <c r="Q567">
        <v>1000</v>
      </c>
      <c r="X567">
        <v>1.0000000000000001E-5</v>
      </c>
      <c r="Y567">
        <v>7671.42</v>
      </c>
      <c r="Z567">
        <v>0</v>
      </c>
      <c r="AA567">
        <v>0</v>
      </c>
      <c r="AB567">
        <v>0</v>
      </c>
      <c r="AC567">
        <v>0</v>
      </c>
      <c r="AD567">
        <v>1</v>
      </c>
      <c r="AE567">
        <v>0</v>
      </c>
      <c r="AF567" t="s">
        <v>758</v>
      </c>
      <c r="AG567">
        <v>0</v>
      </c>
      <c r="AH567">
        <v>2</v>
      </c>
      <c r="AI567">
        <v>28927872</v>
      </c>
      <c r="AJ567">
        <v>558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 x14ac:dyDescent="0.2">
      <c r="A568">
        <f>ROW(Source!A113)</f>
        <v>113</v>
      </c>
      <c r="B568">
        <v>28927873</v>
      </c>
      <c r="C568">
        <v>28927858</v>
      </c>
      <c r="D568">
        <v>28257159</v>
      </c>
      <c r="E568">
        <v>1</v>
      </c>
      <c r="F568">
        <v>1</v>
      </c>
      <c r="G568">
        <v>1</v>
      </c>
      <c r="H568">
        <v>3</v>
      </c>
      <c r="I568" t="s">
        <v>558</v>
      </c>
      <c r="J568" t="s">
        <v>559</v>
      </c>
      <c r="K568" t="s">
        <v>560</v>
      </c>
      <c r="L568">
        <v>1348</v>
      </c>
      <c r="N568">
        <v>1009</v>
      </c>
      <c r="O568" t="s">
        <v>61</v>
      </c>
      <c r="P568" t="s">
        <v>61</v>
      </c>
      <c r="Q568">
        <v>1000</v>
      </c>
      <c r="X568">
        <v>1E-4</v>
      </c>
      <c r="Y568">
        <v>30728.69</v>
      </c>
      <c r="Z568">
        <v>0</v>
      </c>
      <c r="AA568">
        <v>0</v>
      </c>
      <c r="AB568">
        <v>0</v>
      </c>
      <c r="AC568">
        <v>0</v>
      </c>
      <c r="AD568">
        <v>1</v>
      </c>
      <c r="AE568">
        <v>0</v>
      </c>
      <c r="AF568" t="s">
        <v>758</v>
      </c>
      <c r="AG568">
        <v>0</v>
      </c>
      <c r="AH568">
        <v>2</v>
      </c>
      <c r="AI568">
        <v>28927873</v>
      </c>
      <c r="AJ568">
        <v>559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 x14ac:dyDescent="0.2">
      <c r="A569">
        <f>ROW(Source!A113)</f>
        <v>113</v>
      </c>
      <c r="B569">
        <v>28927874</v>
      </c>
      <c r="C569">
        <v>28927858</v>
      </c>
      <c r="D569">
        <v>28276535</v>
      </c>
      <c r="E569">
        <v>1</v>
      </c>
      <c r="F569">
        <v>1</v>
      </c>
      <c r="G569">
        <v>1</v>
      </c>
      <c r="H569">
        <v>3</v>
      </c>
      <c r="I569" t="s">
        <v>616</v>
      </c>
      <c r="J569" t="s">
        <v>617</v>
      </c>
      <c r="K569" t="s">
        <v>618</v>
      </c>
      <c r="L569">
        <v>1348</v>
      </c>
      <c r="N569">
        <v>1009</v>
      </c>
      <c r="O569" t="s">
        <v>61</v>
      </c>
      <c r="P569" t="s">
        <v>61</v>
      </c>
      <c r="Q569">
        <v>1000</v>
      </c>
      <c r="X569">
        <v>2E-3</v>
      </c>
      <c r="Y569">
        <v>8041.65</v>
      </c>
      <c r="Z569">
        <v>0</v>
      </c>
      <c r="AA569">
        <v>0</v>
      </c>
      <c r="AB569">
        <v>0</v>
      </c>
      <c r="AC569">
        <v>0</v>
      </c>
      <c r="AD569">
        <v>1</v>
      </c>
      <c r="AE569">
        <v>0</v>
      </c>
      <c r="AF569" t="s">
        <v>758</v>
      </c>
      <c r="AG569">
        <v>0</v>
      </c>
      <c r="AH569">
        <v>2</v>
      </c>
      <c r="AI569">
        <v>28927874</v>
      </c>
      <c r="AJ569">
        <v>560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 x14ac:dyDescent="0.2">
      <c r="A570">
        <f>ROW(Source!A113)</f>
        <v>113</v>
      </c>
      <c r="B570">
        <v>28927875</v>
      </c>
      <c r="C570">
        <v>28927858</v>
      </c>
      <c r="D570">
        <v>28248663</v>
      </c>
      <c r="E570">
        <v>21</v>
      </c>
      <c r="F570">
        <v>1</v>
      </c>
      <c r="G570">
        <v>1</v>
      </c>
      <c r="H570">
        <v>3</v>
      </c>
      <c r="I570" t="s">
        <v>694</v>
      </c>
      <c r="J570" t="s">
        <v>719</v>
      </c>
      <c r="K570" t="s">
        <v>695</v>
      </c>
      <c r="L570">
        <v>1348</v>
      </c>
      <c r="N570">
        <v>1009</v>
      </c>
      <c r="O570" t="s">
        <v>61</v>
      </c>
      <c r="P570" t="s">
        <v>61</v>
      </c>
      <c r="Q570">
        <v>1000</v>
      </c>
      <c r="X570">
        <v>1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 t="s">
        <v>758</v>
      </c>
      <c r="AG570">
        <v>0</v>
      </c>
      <c r="AH570">
        <v>3</v>
      </c>
      <c r="AI570">
        <v>-1</v>
      </c>
      <c r="AJ570" t="s">
        <v>719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 x14ac:dyDescent="0.2">
      <c r="A571">
        <f>ROW(Source!A113)</f>
        <v>113</v>
      </c>
      <c r="B571">
        <v>28927876</v>
      </c>
      <c r="C571">
        <v>28927858</v>
      </c>
      <c r="D571">
        <v>28278661</v>
      </c>
      <c r="E571">
        <v>1</v>
      </c>
      <c r="F571">
        <v>1</v>
      </c>
      <c r="G571">
        <v>1</v>
      </c>
      <c r="H571">
        <v>3</v>
      </c>
      <c r="I571" t="s">
        <v>561</v>
      </c>
      <c r="J571" t="s">
        <v>562</v>
      </c>
      <c r="K571" t="s">
        <v>563</v>
      </c>
      <c r="L571">
        <v>1302</v>
      </c>
      <c r="N571">
        <v>1003</v>
      </c>
      <c r="O571" t="s">
        <v>564</v>
      </c>
      <c r="P571" t="s">
        <v>564</v>
      </c>
      <c r="Q571">
        <v>10</v>
      </c>
      <c r="X571">
        <v>1.8700000000000001E-2</v>
      </c>
      <c r="Y571">
        <v>64.47</v>
      </c>
      <c r="Z571">
        <v>0</v>
      </c>
      <c r="AA571">
        <v>0</v>
      </c>
      <c r="AB571">
        <v>0</v>
      </c>
      <c r="AC571">
        <v>0</v>
      </c>
      <c r="AD571">
        <v>1</v>
      </c>
      <c r="AE571">
        <v>0</v>
      </c>
      <c r="AF571" t="s">
        <v>758</v>
      </c>
      <c r="AG571">
        <v>0</v>
      </c>
      <c r="AH571">
        <v>2</v>
      </c>
      <c r="AI571">
        <v>28927876</v>
      </c>
      <c r="AJ571">
        <v>561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 x14ac:dyDescent="0.2">
      <c r="A572">
        <f>ROW(Source!A113)</f>
        <v>113</v>
      </c>
      <c r="B572">
        <v>28927877</v>
      </c>
      <c r="C572">
        <v>28927858</v>
      </c>
      <c r="D572">
        <v>28279020</v>
      </c>
      <c r="E572">
        <v>1</v>
      </c>
      <c r="F572">
        <v>1</v>
      </c>
      <c r="G572">
        <v>1</v>
      </c>
      <c r="H572">
        <v>3</v>
      </c>
      <c r="I572" t="s">
        <v>565</v>
      </c>
      <c r="J572" t="s">
        <v>566</v>
      </c>
      <c r="K572" t="s">
        <v>567</v>
      </c>
      <c r="L572">
        <v>1348</v>
      </c>
      <c r="N572">
        <v>1009</v>
      </c>
      <c r="O572" t="s">
        <v>61</v>
      </c>
      <c r="P572" t="s">
        <v>61</v>
      </c>
      <c r="Q572">
        <v>1000</v>
      </c>
      <c r="X572">
        <v>3.0000000000000001E-5</v>
      </c>
      <c r="Y572">
        <v>4751.12</v>
      </c>
      <c r="Z572">
        <v>0</v>
      </c>
      <c r="AA572">
        <v>0</v>
      </c>
      <c r="AB572">
        <v>0</v>
      </c>
      <c r="AC572">
        <v>0</v>
      </c>
      <c r="AD572">
        <v>1</v>
      </c>
      <c r="AE572">
        <v>0</v>
      </c>
      <c r="AF572" t="s">
        <v>758</v>
      </c>
      <c r="AG572">
        <v>0</v>
      </c>
      <c r="AH572">
        <v>2</v>
      </c>
      <c r="AI572">
        <v>28927877</v>
      </c>
      <c r="AJ572">
        <v>562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 x14ac:dyDescent="0.2">
      <c r="A573">
        <f>ROW(Source!A113)</f>
        <v>113</v>
      </c>
      <c r="B573">
        <v>28927878</v>
      </c>
      <c r="C573">
        <v>28927858</v>
      </c>
      <c r="D573">
        <v>28279781</v>
      </c>
      <c r="E573">
        <v>1</v>
      </c>
      <c r="F573">
        <v>1</v>
      </c>
      <c r="G573">
        <v>1</v>
      </c>
      <c r="H573">
        <v>3</v>
      </c>
      <c r="I573" t="s">
        <v>568</v>
      </c>
      <c r="J573" t="s">
        <v>569</v>
      </c>
      <c r="K573" t="s">
        <v>570</v>
      </c>
      <c r="L573">
        <v>1348</v>
      </c>
      <c r="N573">
        <v>1009</v>
      </c>
      <c r="O573" t="s">
        <v>61</v>
      </c>
      <c r="P573" t="s">
        <v>61</v>
      </c>
      <c r="Q573">
        <v>1000</v>
      </c>
      <c r="X573">
        <v>1.9400000000000001E-3</v>
      </c>
      <c r="Y573">
        <v>6246.56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0</v>
      </c>
      <c r="AF573" t="s">
        <v>758</v>
      </c>
      <c r="AG573">
        <v>0</v>
      </c>
      <c r="AH573">
        <v>2</v>
      </c>
      <c r="AI573">
        <v>28927878</v>
      </c>
      <c r="AJ573">
        <v>563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 x14ac:dyDescent="0.2">
      <c r="A574">
        <f>ROW(Source!A113)</f>
        <v>113</v>
      </c>
      <c r="B574">
        <v>28927879</v>
      </c>
      <c r="C574">
        <v>28927858</v>
      </c>
      <c r="D574">
        <v>28283688</v>
      </c>
      <c r="E574">
        <v>1</v>
      </c>
      <c r="F574">
        <v>1</v>
      </c>
      <c r="G574">
        <v>1</v>
      </c>
      <c r="H574">
        <v>3</v>
      </c>
      <c r="I574" t="s">
        <v>619</v>
      </c>
      <c r="J574" t="s">
        <v>620</v>
      </c>
      <c r="K574" t="s">
        <v>621</v>
      </c>
      <c r="L574">
        <v>1339</v>
      </c>
      <c r="N574">
        <v>1007</v>
      </c>
      <c r="O574" t="s">
        <v>742</v>
      </c>
      <c r="P574" t="s">
        <v>742</v>
      </c>
      <c r="Q574">
        <v>1</v>
      </c>
      <c r="X574">
        <v>1.0300000000000001E-3</v>
      </c>
      <c r="Y574">
        <v>1793.05</v>
      </c>
      <c r="Z574">
        <v>0</v>
      </c>
      <c r="AA574">
        <v>0</v>
      </c>
      <c r="AB574">
        <v>0</v>
      </c>
      <c r="AC574">
        <v>0</v>
      </c>
      <c r="AD574">
        <v>1</v>
      </c>
      <c r="AE574">
        <v>0</v>
      </c>
      <c r="AF574" t="s">
        <v>758</v>
      </c>
      <c r="AG574">
        <v>0</v>
      </c>
      <c r="AH574">
        <v>2</v>
      </c>
      <c r="AI574">
        <v>28927879</v>
      </c>
      <c r="AJ574">
        <v>564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 x14ac:dyDescent="0.2">
      <c r="A575">
        <f>ROW(Source!A113)</f>
        <v>113</v>
      </c>
      <c r="B575">
        <v>28927880</v>
      </c>
      <c r="C575">
        <v>28927858</v>
      </c>
      <c r="D575">
        <v>28291530</v>
      </c>
      <c r="E575">
        <v>1</v>
      </c>
      <c r="F575">
        <v>1</v>
      </c>
      <c r="G575">
        <v>1</v>
      </c>
      <c r="H575">
        <v>3</v>
      </c>
      <c r="I575" t="s">
        <v>571</v>
      </c>
      <c r="J575" t="s">
        <v>572</v>
      </c>
      <c r="K575" t="s">
        <v>573</v>
      </c>
      <c r="L575">
        <v>1348</v>
      </c>
      <c r="N575">
        <v>1009</v>
      </c>
      <c r="O575" t="s">
        <v>61</v>
      </c>
      <c r="P575" t="s">
        <v>61</v>
      </c>
      <c r="Q575">
        <v>1000</v>
      </c>
      <c r="X575">
        <v>3.1E-4</v>
      </c>
      <c r="Y575">
        <v>12560.85</v>
      </c>
      <c r="Z575">
        <v>0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758</v>
      </c>
      <c r="AG575">
        <v>0</v>
      </c>
      <c r="AH575">
        <v>2</v>
      </c>
      <c r="AI575">
        <v>28927880</v>
      </c>
      <c r="AJ575">
        <v>565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 x14ac:dyDescent="0.2">
      <c r="A576">
        <f>ROW(Source!A113)</f>
        <v>113</v>
      </c>
      <c r="B576">
        <v>28927881</v>
      </c>
      <c r="C576">
        <v>28927858</v>
      </c>
      <c r="D576">
        <v>28292790</v>
      </c>
      <c r="E576">
        <v>1</v>
      </c>
      <c r="F576">
        <v>1</v>
      </c>
      <c r="G576">
        <v>1</v>
      </c>
      <c r="H576">
        <v>3</v>
      </c>
      <c r="I576" t="s">
        <v>574</v>
      </c>
      <c r="J576" t="s">
        <v>575</v>
      </c>
      <c r="K576" t="s">
        <v>576</v>
      </c>
      <c r="L576">
        <v>1348</v>
      </c>
      <c r="N576">
        <v>1009</v>
      </c>
      <c r="O576" t="s">
        <v>61</v>
      </c>
      <c r="P576" t="s">
        <v>61</v>
      </c>
      <c r="Q576">
        <v>1000</v>
      </c>
      <c r="X576">
        <v>5.9999999999999995E-4</v>
      </c>
      <c r="Y576">
        <v>11149.43</v>
      </c>
      <c r="Z576">
        <v>0</v>
      </c>
      <c r="AA576">
        <v>0</v>
      </c>
      <c r="AB576">
        <v>0</v>
      </c>
      <c r="AC576">
        <v>0</v>
      </c>
      <c r="AD576">
        <v>1</v>
      </c>
      <c r="AE576">
        <v>0</v>
      </c>
      <c r="AF576" t="s">
        <v>758</v>
      </c>
      <c r="AG576">
        <v>0</v>
      </c>
      <c r="AH576">
        <v>2</v>
      </c>
      <c r="AI576">
        <v>28927881</v>
      </c>
      <c r="AJ576">
        <v>566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 x14ac:dyDescent="0.2">
      <c r="A577">
        <f>ROW(Source!A148)</f>
        <v>148</v>
      </c>
      <c r="B577">
        <v>28926074</v>
      </c>
      <c r="C577">
        <v>28926054</v>
      </c>
      <c r="D577">
        <v>28424815</v>
      </c>
      <c r="E577">
        <v>1</v>
      </c>
      <c r="F577">
        <v>1</v>
      </c>
      <c r="G577">
        <v>1</v>
      </c>
      <c r="H577">
        <v>1</v>
      </c>
      <c r="I577" t="s">
        <v>477</v>
      </c>
      <c r="J577" t="s">
        <v>719</v>
      </c>
      <c r="K577" t="s">
        <v>478</v>
      </c>
      <c r="L577">
        <v>1191</v>
      </c>
      <c r="N577">
        <v>1013</v>
      </c>
      <c r="O577" t="s">
        <v>360</v>
      </c>
      <c r="P577" t="s">
        <v>360</v>
      </c>
      <c r="Q577">
        <v>1</v>
      </c>
      <c r="X577">
        <v>41.4</v>
      </c>
      <c r="Y577">
        <v>0</v>
      </c>
      <c r="Z577">
        <v>0</v>
      </c>
      <c r="AA577">
        <v>0</v>
      </c>
      <c r="AB577">
        <v>9.77</v>
      </c>
      <c r="AC577">
        <v>0</v>
      </c>
      <c r="AD577">
        <v>1</v>
      </c>
      <c r="AE577">
        <v>1</v>
      </c>
      <c r="AF577" t="s">
        <v>744</v>
      </c>
      <c r="AG577">
        <v>49.68</v>
      </c>
      <c r="AH577">
        <v>2</v>
      </c>
      <c r="AI577">
        <v>28926055</v>
      </c>
      <c r="AJ577">
        <v>567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 x14ac:dyDescent="0.2">
      <c r="A578">
        <f>ROW(Source!A148)</f>
        <v>148</v>
      </c>
      <c r="B578">
        <v>28926075</v>
      </c>
      <c r="C578">
        <v>28926054</v>
      </c>
      <c r="D578">
        <v>28419515</v>
      </c>
      <c r="E578">
        <v>1</v>
      </c>
      <c r="F578">
        <v>1</v>
      </c>
      <c r="G578">
        <v>1</v>
      </c>
      <c r="H578">
        <v>1</v>
      </c>
      <c r="I578" t="s">
        <v>361</v>
      </c>
      <c r="J578" t="s">
        <v>719</v>
      </c>
      <c r="K578" t="s">
        <v>362</v>
      </c>
      <c r="L578">
        <v>1191</v>
      </c>
      <c r="N578">
        <v>1013</v>
      </c>
      <c r="O578" t="s">
        <v>360</v>
      </c>
      <c r="P578" t="s">
        <v>360</v>
      </c>
      <c r="Q578">
        <v>1</v>
      </c>
      <c r="X578">
        <v>3.72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1</v>
      </c>
      <c r="AE578">
        <v>2</v>
      </c>
      <c r="AF578" t="s">
        <v>744</v>
      </c>
      <c r="AG578">
        <v>4.4640000000000004</v>
      </c>
      <c r="AH578">
        <v>2</v>
      </c>
      <c r="AI578">
        <v>28926056</v>
      </c>
      <c r="AJ578">
        <v>568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 x14ac:dyDescent="0.2">
      <c r="A579">
        <f>ROW(Source!A148)</f>
        <v>148</v>
      </c>
      <c r="B579">
        <v>28926076</v>
      </c>
      <c r="C579">
        <v>28926054</v>
      </c>
      <c r="D579">
        <v>28336687</v>
      </c>
      <c r="E579">
        <v>1</v>
      </c>
      <c r="F579">
        <v>1</v>
      </c>
      <c r="G579">
        <v>1</v>
      </c>
      <c r="H579">
        <v>2</v>
      </c>
      <c r="I579" t="s">
        <v>479</v>
      </c>
      <c r="J579" t="s">
        <v>480</v>
      </c>
      <c r="K579" t="s">
        <v>481</v>
      </c>
      <c r="L579">
        <v>1368</v>
      </c>
      <c r="N579">
        <v>1011</v>
      </c>
      <c r="O579" t="s">
        <v>366</v>
      </c>
      <c r="P579" t="s">
        <v>366</v>
      </c>
      <c r="Q579">
        <v>1</v>
      </c>
      <c r="X579">
        <v>3.42</v>
      </c>
      <c r="Y579">
        <v>0</v>
      </c>
      <c r="Z579">
        <v>113.19</v>
      </c>
      <c r="AA579">
        <v>11.84</v>
      </c>
      <c r="AB579">
        <v>0</v>
      </c>
      <c r="AC579">
        <v>0</v>
      </c>
      <c r="AD579">
        <v>1</v>
      </c>
      <c r="AE579">
        <v>0</v>
      </c>
      <c r="AF579" t="s">
        <v>744</v>
      </c>
      <c r="AG579">
        <v>4.1040000000000001</v>
      </c>
      <c r="AH579">
        <v>2</v>
      </c>
      <c r="AI579">
        <v>28926057</v>
      </c>
      <c r="AJ579">
        <v>569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 x14ac:dyDescent="0.2">
      <c r="A580">
        <f>ROW(Source!A148)</f>
        <v>148</v>
      </c>
      <c r="B580">
        <v>28926077</v>
      </c>
      <c r="C580">
        <v>28926054</v>
      </c>
      <c r="D580">
        <v>28336862</v>
      </c>
      <c r="E580">
        <v>1</v>
      </c>
      <c r="F580">
        <v>1</v>
      </c>
      <c r="G580">
        <v>1</v>
      </c>
      <c r="H580">
        <v>2</v>
      </c>
      <c r="I580" t="s">
        <v>482</v>
      </c>
      <c r="J580" t="s">
        <v>483</v>
      </c>
      <c r="K580" t="s">
        <v>484</v>
      </c>
      <c r="L580">
        <v>1368</v>
      </c>
      <c r="N580">
        <v>1011</v>
      </c>
      <c r="O580" t="s">
        <v>366</v>
      </c>
      <c r="P580" t="s">
        <v>366</v>
      </c>
      <c r="Q580">
        <v>1</v>
      </c>
      <c r="X580">
        <v>0.09</v>
      </c>
      <c r="Y580">
        <v>0</v>
      </c>
      <c r="Z580">
        <v>6.99</v>
      </c>
      <c r="AA580">
        <v>0</v>
      </c>
      <c r="AB580">
        <v>0</v>
      </c>
      <c r="AC580">
        <v>0</v>
      </c>
      <c r="AD580">
        <v>1</v>
      </c>
      <c r="AE580">
        <v>0</v>
      </c>
      <c r="AF580" t="s">
        <v>744</v>
      </c>
      <c r="AG580">
        <v>0.108</v>
      </c>
      <c r="AH580">
        <v>2</v>
      </c>
      <c r="AI580">
        <v>28926058</v>
      </c>
      <c r="AJ580">
        <v>570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 x14ac:dyDescent="0.2">
      <c r="A581">
        <f>ROW(Source!A148)</f>
        <v>148</v>
      </c>
      <c r="B581">
        <v>28926078</v>
      </c>
      <c r="C581">
        <v>28926054</v>
      </c>
      <c r="D581">
        <v>28337603</v>
      </c>
      <c r="E581">
        <v>1</v>
      </c>
      <c r="F581">
        <v>1</v>
      </c>
      <c r="G581">
        <v>1</v>
      </c>
      <c r="H581">
        <v>2</v>
      </c>
      <c r="I581" t="s">
        <v>485</v>
      </c>
      <c r="J581" t="s">
        <v>486</v>
      </c>
      <c r="K581" t="s">
        <v>487</v>
      </c>
      <c r="L581">
        <v>1368</v>
      </c>
      <c r="N581">
        <v>1011</v>
      </c>
      <c r="O581" t="s">
        <v>366</v>
      </c>
      <c r="P581" t="s">
        <v>366</v>
      </c>
      <c r="Q581">
        <v>1</v>
      </c>
      <c r="X581">
        <v>0.06</v>
      </c>
      <c r="Y581">
        <v>0</v>
      </c>
      <c r="Z581">
        <v>156.78</v>
      </c>
      <c r="AA581">
        <v>12.63</v>
      </c>
      <c r="AB581">
        <v>0</v>
      </c>
      <c r="AC581">
        <v>0</v>
      </c>
      <c r="AD581">
        <v>1</v>
      </c>
      <c r="AE581">
        <v>0</v>
      </c>
      <c r="AF581" t="s">
        <v>744</v>
      </c>
      <c r="AG581">
        <v>7.1999999999999995E-2</v>
      </c>
      <c r="AH581">
        <v>2</v>
      </c>
      <c r="AI581">
        <v>28926059</v>
      </c>
      <c r="AJ581">
        <v>571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 x14ac:dyDescent="0.2">
      <c r="A582">
        <f>ROW(Source!A148)</f>
        <v>148</v>
      </c>
      <c r="B582">
        <v>28926079</v>
      </c>
      <c r="C582">
        <v>28926054</v>
      </c>
      <c r="D582">
        <v>28337857</v>
      </c>
      <c r="E582">
        <v>1</v>
      </c>
      <c r="F582">
        <v>1</v>
      </c>
      <c r="G582">
        <v>1</v>
      </c>
      <c r="H582">
        <v>2</v>
      </c>
      <c r="I582" t="s">
        <v>488</v>
      </c>
      <c r="J582" t="s">
        <v>489</v>
      </c>
      <c r="K582" t="s">
        <v>490</v>
      </c>
      <c r="L582">
        <v>1368</v>
      </c>
      <c r="N582">
        <v>1011</v>
      </c>
      <c r="O582" t="s">
        <v>366</v>
      </c>
      <c r="P582" t="s">
        <v>366</v>
      </c>
      <c r="Q582">
        <v>1</v>
      </c>
      <c r="X582">
        <v>0.13</v>
      </c>
      <c r="Y582">
        <v>0</v>
      </c>
      <c r="Z582">
        <v>127.86</v>
      </c>
      <c r="AA582">
        <v>11.84</v>
      </c>
      <c r="AB582">
        <v>0</v>
      </c>
      <c r="AC582">
        <v>0</v>
      </c>
      <c r="AD582">
        <v>1</v>
      </c>
      <c r="AE582">
        <v>0</v>
      </c>
      <c r="AF582" t="s">
        <v>744</v>
      </c>
      <c r="AG582">
        <v>0.156</v>
      </c>
      <c r="AH582">
        <v>2</v>
      </c>
      <c r="AI582">
        <v>28926060</v>
      </c>
      <c r="AJ582">
        <v>572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 x14ac:dyDescent="0.2">
      <c r="A583">
        <f>ROW(Source!A148)</f>
        <v>148</v>
      </c>
      <c r="B583">
        <v>28926080</v>
      </c>
      <c r="C583">
        <v>28926054</v>
      </c>
      <c r="D583">
        <v>28337866</v>
      </c>
      <c r="E583">
        <v>1</v>
      </c>
      <c r="F583">
        <v>1</v>
      </c>
      <c r="G583">
        <v>1</v>
      </c>
      <c r="H583">
        <v>2</v>
      </c>
      <c r="I583" t="s">
        <v>491</v>
      </c>
      <c r="J583" t="s">
        <v>492</v>
      </c>
      <c r="K583" t="s">
        <v>493</v>
      </c>
      <c r="L583">
        <v>1368</v>
      </c>
      <c r="N583">
        <v>1011</v>
      </c>
      <c r="O583" t="s">
        <v>366</v>
      </c>
      <c r="P583" t="s">
        <v>366</v>
      </c>
      <c r="Q583">
        <v>1</v>
      </c>
      <c r="X583">
        <v>0.13</v>
      </c>
      <c r="Y583">
        <v>0</v>
      </c>
      <c r="Z583">
        <v>12</v>
      </c>
      <c r="AA583">
        <v>0</v>
      </c>
      <c r="AB583">
        <v>0</v>
      </c>
      <c r="AC583">
        <v>0</v>
      </c>
      <c r="AD583">
        <v>1</v>
      </c>
      <c r="AE583">
        <v>0</v>
      </c>
      <c r="AF583" t="s">
        <v>744</v>
      </c>
      <c r="AG583">
        <v>0.156</v>
      </c>
      <c r="AH583">
        <v>2</v>
      </c>
      <c r="AI583">
        <v>28926061</v>
      </c>
      <c r="AJ583">
        <v>573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 x14ac:dyDescent="0.2">
      <c r="A584">
        <f>ROW(Source!A148)</f>
        <v>148</v>
      </c>
      <c r="B584">
        <v>28926081</v>
      </c>
      <c r="C584">
        <v>28926054</v>
      </c>
      <c r="D584">
        <v>28337996</v>
      </c>
      <c r="E584">
        <v>1</v>
      </c>
      <c r="F584">
        <v>1</v>
      </c>
      <c r="G584">
        <v>1</v>
      </c>
      <c r="H584">
        <v>2</v>
      </c>
      <c r="I584" t="s">
        <v>494</v>
      </c>
      <c r="J584" t="s">
        <v>495</v>
      </c>
      <c r="K584" t="s">
        <v>496</v>
      </c>
      <c r="L584">
        <v>1368</v>
      </c>
      <c r="N584">
        <v>1011</v>
      </c>
      <c r="O584" t="s">
        <v>366</v>
      </c>
      <c r="P584" t="s">
        <v>366</v>
      </c>
      <c r="Q584">
        <v>1</v>
      </c>
      <c r="X584">
        <v>0.11</v>
      </c>
      <c r="Y584">
        <v>0</v>
      </c>
      <c r="Z584">
        <v>7.52</v>
      </c>
      <c r="AA584">
        <v>0</v>
      </c>
      <c r="AB584">
        <v>0</v>
      </c>
      <c r="AC584">
        <v>0</v>
      </c>
      <c r="AD584">
        <v>1</v>
      </c>
      <c r="AE584">
        <v>0</v>
      </c>
      <c r="AF584" t="s">
        <v>744</v>
      </c>
      <c r="AG584">
        <v>0.13200000000000001</v>
      </c>
      <c r="AH584">
        <v>2</v>
      </c>
      <c r="AI584">
        <v>28926062</v>
      </c>
      <c r="AJ584">
        <v>574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 x14ac:dyDescent="0.2">
      <c r="A585">
        <f>ROW(Source!A148)</f>
        <v>148</v>
      </c>
      <c r="B585">
        <v>28926082</v>
      </c>
      <c r="C585">
        <v>28926054</v>
      </c>
      <c r="D585">
        <v>28338136</v>
      </c>
      <c r="E585">
        <v>1</v>
      </c>
      <c r="F585">
        <v>1</v>
      </c>
      <c r="G585">
        <v>1</v>
      </c>
      <c r="H585">
        <v>2</v>
      </c>
      <c r="I585" t="s">
        <v>401</v>
      </c>
      <c r="J585" t="s">
        <v>402</v>
      </c>
      <c r="K585" t="s">
        <v>403</v>
      </c>
      <c r="L585">
        <v>1368</v>
      </c>
      <c r="N585">
        <v>1011</v>
      </c>
      <c r="O585" t="s">
        <v>366</v>
      </c>
      <c r="P585" t="s">
        <v>366</v>
      </c>
      <c r="Q585">
        <v>1</v>
      </c>
      <c r="X585">
        <v>9.35</v>
      </c>
      <c r="Y585">
        <v>0</v>
      </c>
      <c r="Z585">
        <v>8.68</v>
      </c>
      <c r="AA585">
        <v>0</v>
      </c>
      <c r="AB585">
        <v>0</v>
      </c>
      <c r="AC585">
        <v>0</v>
      </c>
      <c r="AD585">
        <v>1</v>
      </c>
      <c r="AE585">
        <v>0</v>
      </c>
      <c r="AF585" t="s">
        <v>744</v>
      </c>
      <c r="AG585">
        <v>11.22</v>
      </c>
      <c r="AH585">
        <v>2</v>
      </c>
      <c r="AI585">
        <v>28926063</v>
      </c>
      <c r="AJ585">
        <v>575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 x14ac:dyDescent="0.2">
      <c r="A586">
        <f>ROW(Source!A148)</f>
        <v>148</v>
      </c>
      <c r="B586">
        <v>28926083</v>
      </c>
      <c r="C586">
        <v>28926054</v>
      </c>
      <c r="D586">
        <v>28338781</v>
      </c>
      <c r="E586">
        <v>1</v>
      </c>
      <c r="F586">
        <v>1</v>
      </c>
      <c r="G586">
        <v>1</v>
      </c>
      <c r="H586">
        <v>2</v>
      </c>
      <c r="I586" t="s">
        <v>497</v>
      </c>
      <c r="J586" t="s">
        <v>498</v>
      </c>
      <c r="K586" t="s">
        <v>499</v>
      </c>
      <c r="L586">
        <v>1368</v>
      </c>
      <c r="N586">
        <v>1011</v>
      </c>
      <c r="O586" t="s">
        <v>366</v>
      </c>
      <c r="P586" t="s">
        <v>366</v>
      </c>
      <c r="Q586">
        <v>1</v>
      </c>
      <c r="X586">
        <v>0.11</v>
      </c>
      <c r="Y586">
        <v>0</v>
      </c>
      <c r="Z586">
        <v>18.489999999999998</v>
      </c>
      <c r="AA586">
        <v>10.130000000000001</v>
      </c>
      <c r="AB586">
        <v>0</v>
      </c>
      <c r="AC586">
        <v>0</v>
      </c>
      <c r="AD586">
        <v>1</v>
      </c>
      <c r="AE586">
        <v>0</v>
      </c>
      <c r="AF586" t="s">
        <v>744</v>
      </c>
      <c r="AG586">
        <v>0.13200000000000001</v>
      </c>
      <c r="AH586">
        <v>2</v>
      </c>
      <c r="AI586">
        <v>28926064</v>
      </c>
      <c r="AJ586">
        <v>576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 x14ac:dyDescent="0.2">
      <c r="A587">
        <f>ROW(Source!A148)</f>
        <v>148</v>
      </c>
      <c r="B587">
        <v>28926084</v>
      </c>
      <c r="C587">
        <v>28926054</v>
      </c>
      <c r="D587">
        <v>28251457</v>
      </c>
      <c r="E587">
        <v>1</v>
      </c>
      <c r="F587">
        <v>1</v>
      </c>
      <c r="G587">
        <v>1</v>
      </c>
      <c r="H587">
        <v>3</v>
      </c>
      <c r="I587" t="s">
        <v>500</v>
      </c>
      <c r="J587" t="s">
        <v>501</v>
      </c>
      <c r="K587" t="s">
        <v>502</v>
      </c>
      <c r="L587">
        <v>1339</v>
      </c>
      <c r="N587">
        <v>1007</v>
      </c>
      <c r="O587" t="s">
        <v>742</v>
      </c>
      <c r="P587" t="s">
        <v>742</v>
      </c>
      <c r="Q587">
        <v>1</v>
      </c>
      <c r="X587">
        <v>0.61</v>
      </c>
      <c r="Y587">
        <v>23.41</v>
      </c>
      <c r="Z587">
        <v>0</v>
      </c>
      <c r="AA587">
        <v>0</v>
      </c>
      <c r="AB587">
        <v>0</v>
      </c>
      <c r="AC587">
        <v>0</v>
      </c>
      <c r="AD587">
        <v>1</v>
      </c>
      <c r="AE587">
        <v>0</v>
      </c>
      <c r="AF587" t="s">
        <v>719</v>
      </c>
      <c r="AG587">
        <v>0.61</v>
      </c>
      <c r="AH587">
        <v>2</v>
      </c>
      <c r="AI587">
        <v>28926065</v>
      </c>
      <c r="AJ587">
        <v>577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 x14ac:dyDescent="0.2">
      <c r="A588">
        <f>ROW(Source!A148)</f>
        <v>148</v>
      </c>
      <c r="B588">
        <v>28926085</v>
      </c>
      <c r="C588">
        <v>28926054</v>
      </c>
      <c r="D588">
        <v>28251479</v>
      </c>
      <c r="E588">
        <v>1</v>
      </c>
      <c r="F588">
        <v>1</v>
      </c>
      <c r="G588">
        <v>1</v>
      </c>
      <c r="H588">
        <v>3</v>
      </c>
      <c r="I588" t="s">
        <v>503</v>
      </c>
      <c r="J588" t="s">
        <v>504</v>
      </c>
      <c r="K588" t="s">
        <v>505</v>
      </c>
      <c r="L588">
        <v>1339</v>
      </c>
      <c r="N588">
        <v>1007</v>
      </c>
      <c r="O588" t="s">
        <v>742</v>
      </c>
      <c r="P588" t="s">
        <v>742</v>
      </c>
      <c r="Q588">
        <v>1</v>
      </c>
      <c r="X588">
        <v>1.95</v>
      </c>
      <c r="Y588">
        <v>8.7899999999999991</v>
      </c>
      <c r="Z588">
        <v>0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719</v>
      </c>
      <c r="AG588">
        <v>1.95</v>
      </c>
      <c r="AH588">
        <v>2</v>
      </c>
      <c r="AI588">
        <v>28926066</v>
      </c>
      <c r="AJ588">
        <v>578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 x14ac:dyDescent="0.2">
      <c r="A589">
        <f>ROW(Source!A148)</f>
        <v>148</v>
      </c>
      <c r="B589">
        <v>28926086</v>
      </c>
      <c r="C589">
        <v>28926054</v>
      </c>
      <c r="D589">
        <v>28251486</v>
      </c>
      <c r="E589">
        <v>1</v>
      </c>
      <c r="F589">
        <v>1</v>
      </c>
      <c r="G589">
        <v>1</v>
      </c>
      <c r="H589">
        <v>3</v>
      </c>
      <c r="I589" t="s">
        <v>506</v>
      </c>
      <c r="J589" t="s">
        <v>507</v>
      </c>
      <c r="K589" t="s">
        <v>508</v>
      </c>
      <c r="L589">
        <v>1346</v>
      </c>
      <c r="N589">
        <v>1009</v>
      </c>
      <c r="O589" t="s">
        <v>509</v>
      </c>
      <c r="P589" t="s">
        <v>509</v>
      </c>
      <c r="Q589">
        <v>1</v>
      </c>
      <c r="X589">
        <v>0.55000000000000004</v>
      </c>
      <c r="Y589">
        <v>4.47</v>
      </c>
      <c r="Z589">
        <v>0</v>
      </c>
      <c r="AA589">
        <v>0</v>
      </c>
      <c r="AB589">
        <v>0</v>
      </c>
      <c r="AC589">
        <v>0</v>
      </c>
      <c r="AD589">
        <v>1</v>
      </c>
      <c r="AE589">
        <v>0</v>
      </c>
      <c r="AF589" t="s">
        <v>719</v>
      </c>
      <c r="AG589">
        <v>0.55000000000000004</v>
      </c>
      <c r="AH589">
        <v>2</v>
      </c>
      <c r="AI589">
        <v>28926067</v>
      </c>
      <c r="AJ589">
        <v>579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 x14ac:dyDescent="0.2">
      <c r="A590">
        <f>ROW(Source!A148)</f>
        <v>148</v>
      </c>
      <c r="B590">
        <v>28926087</v>
      </c>
      <c r="C590">
        <v>28926054</v>
      </c>
      <c r="D590">
        <v>28254721</v>
      </c>
      <c r="E590">
        <v>1</v>
      </c>
      <c r="F590">
        <v>1</v>
      </c>
      <c r="G590">
        <v>1</v>
      </c>
      <c r="H590">
        <v>3</v>
      </c>
      <c r="I590" t="s">
        <v>510</v>
      </c>
      <c r="J590" t="s">
        <v>511</v>
      </c>
      <c r="K590" t="s">
        <v>512</v>
      </c>
      <c r="L590">
        <v>1348</v>
      </c>
      <c r="N590">
        <v>1009</v>
      </c>
      <c r="O590" t="s">
        <v>61</v>
      </c>
      <c r="P590" t="s">
        <v>61</v>
      </c>
      <c r="Q590">
        <v>1000</v>
      </c>
      <c r="X590">
        <v>1.1999999999999999E-3</v>
      </c>
      <c r="Y590">
        <v>12824.48</v>
      </c>
      <c r="Z590">
        <v>0</v>
      </c>
      <c r="AA590">
        <v>0</v>
      </c>
      <c r="AB590">
        <v>0</v>
      </c>
      <c r="AC590">
        <v>0</v>
      </c>
      <c r="AD590">
        <v>1</v>
      </c>
      <c r="AE590">
        <v>0</v>
      </c>
      <c r="AF590" t="s">
        <v>719</v>
      </c>
      <c r="AG590">
        <v>1.1999999999999999E-3</v>
      </c>
      <c r="AH590">
        <v>2</v>
      </c>
      <c r="AI590">
        <v>28926068</v>
      </c>
      <c r="AJ590">
        <v>580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 x14ac:dyDescent="0.2">
      <c r="A591">
        <f>ROW(Source!A148)</f>
        <v>148</v>
      </c>
      <c r="B591">
        <v>28926088</v>
      </c>
      <c r="C591">
        <v>28926054</v>
      </c>
      <c r="D591">
        <v>28276411</v>
      </c>
      <c r="E591">
        <v>1</v>
      </c>
      <c r="F591">
        <v>1</v>
      </c>
      <c r="G591">
        <v>1</v>
      </c>
      <c r="H591">
        <v>3</v>
      </c>
      <c r="I591" t="s">
        <v>513</v>
      </c>
      <c r="J591" t="s">
        <v>514</v>
      </c>
      <c r="K591" t="s">
        <v>515</v>
      </c>
      <c r="L591">
        <v>1348</v>
      </c>
      <c r="N591">
        <v>1009</v>
      </c>
      <c r="O591" t="s">
        <v>61</v>
      </c>
      <c r="P591" t="s">
        <v>61</v>
      </c>
      <c r="Q591">
        <v>1000</v>
      </c>
      <c r="X591">
        <v>0.01</v>
      </c>
      <c r="Y591">
        <v>10175.83</v>
      </c>
      <c r="Z591">
        <v>0</v>
      </c>
      <c r="AA591">
        <v>0</v>
      </c>
      <c r="AB591">
        <v>0</v>
      </c>
      <c r="AC591">
        <v>0</v>
      </c>
      <c r="AD591">
        <v>1</v>
      </c>
      <c r="AE591">
        <v>0</v>
      </c>
      <c r="AF591" t="s">
        <v>719</v>
      </c>
      <c r="AG591">
        <v>0.01</v>
      </c>
      <c r="AH591">
        <v>2</v>
      </c>
      <c r="AI591">
        <v>28926069</v>
      </c>
      <c r="AJ591">
        <v>581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 x14ac:dyDescent="0.2">
      <c r="A592">
        <f>ROW(Source!A148)</f>
        <v>148</v>
      </c>
      <c r="B592">
        <v>28926089</v>
      </c>
      <c r="C592">
        <v>28926054</v>
      </c>
      <c r="D592">
        <v>28279355</v>
      </c>
      <c r="E592">
        <v>1</v>
      </c>
      <c r="F592">
        <v>1</v>
      </c>
      <c r="G592">
        <v>1</v>
      </c>
      <c r="H592">
        <v>3</v>
      </c>
      <c r="I592" t="s">
        <v>516</v>
      </c>
      <c r="J592" t="s">
        <v>517</v>
      </c>
      <c r="K592" t="s">
        <v>526</v>
      </c>
      <c r="L592">
        <v>1348</v>
      </c>
      <c r="N592">
        <v>1009</v>
      </c>
      <c r="O592" t="s">
        <v>61</v>
      </c>
      <c r="P592" t="s">
        <v>61</v>
      </c>
      <c r="Q592">
        <v>1000</v>
      </c>
      <c r="X592">
        <v>0.01</v>
      </c>
      <c r="Y592">
        <v>7439.08</v>
      </c>
      <c r="Z592">
        <v>0</v>
      </c>
      <c r="AA592">
        <v>0</v>
      </c>
      <c r="AB592">
        <v>0</v>
      </c>
      <c r="AC592">
        <v>0</v>
      </c>
      <c r="AD592">
        <v>1</v>
      </c>
      <c r="AE592">
        <v>0</v>
      </c>
      <c r="AF592" t="s">
        <v>719</v>
      </c>
      <c r="AG592">
        <v>0.01</v>
      </c>
      <c r="AH592">
        <v>2</v>
      </c>
      <c r="AI592">
        <v>28926070</v>
      </c>
      <c r="AJ592">
        <v>582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 x14ac:dyDescent="0.2">
      <c r="A593">
        <f>ROW(Source!A148)</f>
        <v>148</v>
      </c>
      <c r="B593">
        <v>28926090</v>
      </c>
      <c r="C593">
        <v>28926054</v>
      </c>
      <c r="D593">
        <v>28279427</v>
      </c>
      <c r="E593">
        <v>1</v>
      </c>
      <c r="F593">
        <v>1</v>
      </c>
      <c r="G593">
        <v>1</v>
      </c>
      <c r="H593">
        <v>3</v>
      </c>
      <c r="I593" t="s">
        <v>527</v>
      </c>
      <c r="J593" t="s">
        <v>528</v>
      </c>
      <c r="K593" t="s">
        <v>529</v>
      </c>
      <c r="L593">
        <v>1348</v>
      </c>
      <c r="N593">
        <v>1009</v>
      </c>
      <c r="O593" t="s">
        <v>61</v>
      </c>
      <c r="P593" t="s">
        <v>61</v>
      </c>
      <c r="Q593">
        <v>1000</v>
      </c>
      <c r="X593">
        <v>0.01</v>
      </c>
      <c r="Y593">
        <v>5343.1</v>
      </c>
      <c r="Z593">
        <v>0</v>
      </c>
      <c r="AA593">
        <v>0</v>
      </c>
      <c r="AB593">
        <v>0</v>
      </c>
      <c r="AC593">
        <v>0</v>
      </c>
      <c r="AD593">
        <v>1</v>
      </c>
      <c r="AE593">
        <v>0</v>
      </c>
      <c r="AF593" t="s">
        <v>719</v>
      </c>
      <c r="AG593">
        <v>0.01</v>
      </c>
      <c r="AH593">
        <v>2</v>
      </c>
      <c r="AI593">
        <v>28926071</v>
      </c>
      <c r="AJ593">
        <v>583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 x14ac:dyDescent="0.2">
      <c r="A594">
        <f>ROW(Source!A148)</f>
        <v>148</v>
      </c>
      <c r="B594">
        <v>28926091</v>
      </c>
      <c r="C594">
        <v>28926054</v>
      </c>
      <c r="D594">
        <v>28324742</v>
      </c>
      <c r="E594">
        <v>1</v>
      </c>
      <c r="F594">
        <v>1</v>
      </c>
      <c r="G594">
        <v>1</v>
      </c>
      <c r="H594">
        <v>3</v>
      </c>
      <c r="I594" t="s">
        <v>530</v>
      </c>
      <c r="J594" t="s">
        <v>531</v>
      </c>
      <c r="K594" t="s">
        <v>532</v>
      </c>
      <c r="L594">
        <v>1354</v>
      </c>
      <c r="N594">
        <v>1010</v>
      </c>
      <c r="O594" t="s">
        <v>106</v>
      </c>
      <c r="P594" t="s">
        <v>106</v>
      </c>
      <c r="Q594">
        <v>1</v>
      </c>
      <c r="X594">
        <v>1</v>
      </c>
      <c r="Y594">
        <v>50.93</v>
      </c>
      <c r="Z594">
        <v>0</v>
      </c>
      <c r="AA594">
        <v>0</v>
      </c>
      <c r="AB594">
        <v>0</v>
      </c>
      <c r="AC594">
        <v>0</v>
      </c>
      <c r="AD594">
        <v>1</v>
      </c>
      <c r="AE594">
        <v>0</v>
      </c>
      <c r="AF594" t="s">
        <v>719</v>
      </c>
      <c r="AG594">
        <v>1</v>
      </c>
      <c r="AH594">
        <v>2</v>
      </c>
      <c r="AI594">
        <v>28926072</v>
      </c>
      <c r="AJ594">
        <v>584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 x14ac:dyDescent="0.2">
      <c r="A595">
        <f>ROW(Source!A148)</f>
        <v>148</v>
      </c>
      <c r="B595">
        <v>28926092</v>
      </c>
      <c r="C595">
        <v>28926054</v>
      </c>
      <c r="D595">
        <v>28247531</v>
      </c>
      <c r="E595">
        <v>21</v>
      </c>
      <c r="F595">
        <v>1</v>
      </c>
      <c r="G595">
        <v>1</v>
      </c>
      <c r="H595">
        <v>3</v>
      </c>
      <c r="I595" t="s">
        <v>533</v>
      </c>
      <c r="J595" t="s">
        <v>719</v>
      </c>
      <c r="K595" t="s">
        <v>534</v>
      </c>
      <c r="L595">
        <v>1374</v>
      </c>
      <c r="N595">
        <v>1013</v>
      </c>
      <c r="O595" t="s">
        <v>535</v>
      </c>
      <c r="P595" t="s">
        <v>535</v>
      </c>
      <c r="Q595">
        <v>1</v>
      </c>
      <c r="X595">
        <v>8.09</v>
      </c>
      <c r="Y595">
        <v>1</v>
      </c>
      <c r="Z595">
        <v>0</v>
      </c>
      <c r="AA595">
        <v>0</v>
      </c>
      <c r="AB595">
        <v>0</v>
      </c>
      <c r="AC595">
        <v>0</v>
      </c>
      <c r="AD595">
        <v>1</v>
      </c>
      <c r="AE595">
        <v>0</v>
      </c>
      <c r="AF595" t="s">
        <v>719</v>
      </c>
      <c r="AG595">
        <v>8.09</v>
      </c>
      <c r="AH595">
        <v>2</v>
      </c>
      <c r="AI595">
        <v>28926073</v>
      </c>
      <c r="AJ595">
        <v>585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 x14ac:dyDescent="0.2">
      <c r="A596">
        <f>ROW(Source!A149)</f>
        <v>149</v>
      </c>
      <c r="B596">
        <v>28926074</v>
      </c>
      <c r="C596">
        <v>28926054</v>
      </c>
      <c r="D596">
        <v>28424815</v>
      </c>
      <c r="E596">
        <v>1</v>
      </c>
      <c r="F596">
        <v>1</v>
      </c>
      <c r="G596">
        <v>1</v>
      </c>
      <c r="H596">
        <v>1</v>
      </c>
      <c r="I596" t="s">
        <v>477</v>
      </c>
      <c r="J596" t="s">
        <v>719</v>
      </c>
      <c r="K596" t="s">
        <v>478</v>
      </c>
      <c r="L596">
        <v>1191</v>
      </c>
      <c r="N596">
        <v>1013</v>
      </c>
      <c r="O596" t="s">
        <v>360</v>
      </c>
      <c r="P596" t="s">
        <v>360</v>
      </c>
      <c r="Q596">
        <v>1</v>
      </c>
      <c r="X596">
        <v>41.4</v>
      </c>
      <c r="Y596">
        <v>0</v>
      </c>
      <c r="Z596">
        <v>0</v>
      </c>
      <c r="AA596">
        <v>0</v>
      </c>
      <c r="AB596">
        <v>9.77</v>
      </c>
      <c r="AC596">
        <v>0</v>
      </c>
      <c r="AD596">
        <v>1</v>
      </c>
      <c r="AE596">
        <v>1</v>
      </c>
      <c r="AF596" t="s">
        <v>744</v>
      </c>
      <c r="AG596">
        <v>49.68</v>
      </c>
      <c r="AH596">
        <v>2</v>
      </c>
      <c r="AI596">
        <v>28926055</v>
      </c>
      <c r="AJ596">
        <v>586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 x14ac:dyDescent="0.2">
      <c r="A597">
        <f>ROW(Source!A149)</f>
        <v>149</v>
      </c>
      <c r="B597">
        <v>28926075</v>
      </c>
      <c r="C597">
        <v>28926054</v>
      </c>
      <c r="D597">
        <v>28419515</v>
      </c>
      <c r="E597">
        <v>1</v>
      </c>
      <c r="F597">
        <v>1</v>
      </c>
      <c r="G597">
        <v>1</v>
      </c>
      <c r="H597">
        <v>1</v>
      </c>
      <c r="I597" t="s">
        <v>361</v>
      </c>
      <c r="J597" t="s">
        <v>719</v>
      </c>
      <c r="K597" t="s">
        <v>362</v>
      </c>
      <c r="L597">
        <v>1191</v>
      </c>
      <c r="N597">
        <v>1013</v>
      </c>
      <c r="O597" t="s">
        <v>360</v>
      </c>
      <c r="P597" t="s">
        <v>360</v>
      </c>
      <c r="Q597">
        <v>1</v>
      </c>
      <c r="X597">
        <v>3.72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1</v>
      </c>
      <c r="AE597">
        <v>2</v>
      </c>
      <c r="AF597" t="s">
        <v>744</v>
      </c>
      <c r="AG597">
        <v>4.4640000000000004</v>
      </c>
      <c r="AH597">
        <v>2</v>
      </c>
      <c r="AI597">
        <v>28926056</v>
      </c>
      <c r="AJ597">
        <v>587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 x14ac:dyDescent="0.2">
      <c r="A598">
        <f>ROW(Source!A149)</f>
        <v>149</v>
      </c>
      <c r="B598">
        <v>28926076</v>
      </c>
      <c r="C598">
        <v>28926054</v>
      </c>
      <c r="D598">
        <v>28336687</v>
      </c>
      <c r="E598">
        <v>1</v>
      </c>
      <c r="F598">
        <v>1</v>
      </c>
      <c r="G598">
        <v>1</v>
      </c>
      <c r="H598">
        <v>2</v>
      </c>
      <c r="I598" t="s">
        <v>479</v>
      </c>
      <c r="J598" t="s">
        <v>480</v>
      </c>
      <c r="K598" t="s">
        <v>481</v>
      </c>
      <c r="L598">
        <v>1368</v>
      </c>
      <c r="N598">
        <v>1011</v>
      </c>
      <c r="O598" t="s">
        <v>366</v>
      </c>
      <c r="P598" t="s">
        <v>366</v>
      </c>
      <c r="Q598">
        <v>1</v>
      </c>
      <c r="X598">
        <v>3.42</v>
      </c>
      <c r="Y598">
        <v>0</v>
      </c>
      <c r="Z598">
        <v>113.19</v>
      </c>
      <c r="AA598">
        <v>11.84</v>
      </c>
      <c r="AB598">
        <v>0</v>
      </c>
      <c r="AC598">
        <v>0</v>
      </c>
      <c r="AD598">
        <v>1</v>
      </c>
      <c r="AE598">
        <v>0</v>
      </c>
      <c r="AF598" t="s">
        <v>744</v>
      </c>
      <c r="AG598">
        <v>4.1040000000000001</v>
      </c>
      <c r="AH598">
        <v>2</v>
      </c>
      <c r="AI598">
        <v>28926057</v>
      </c>
      <c r="AJ598">
        <v>588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 x14ac:dyDescent="0.2">
      <c r="A599">
        <f>ROW(Source!A149)</f>
        <v>149</v>
      </c>
      <c r="B599">
        <v>28926077</v>
      </c>
      <c r="C599">
        <v>28926054</v>
      </c>
      <c r="D599">
        <v>28336862</v>
      </c>
      <c r="E599">
        <v>1</v>
      </c>
      <c r="F599">
        <v>1</v>
      </c>
      <c r="G599">
        <v>1</v>
      </c>
      <c r="H599">
        <v>2</v>
      </c>
      <c r="I599" t="s">
        <v>482</v>
      </c>
      <c r="J599" t="s">
        <v>483</v>
      </c>
      <c r="K599" t="s">
        <v>484</v>
      </c>
      <c r="L599">
        <v>1368</v>
      </c>
      <c r="N599">
        <v>1011</v>
      </c>
      <c r="O599" t="s">
        <v>366</v>
      </c>
      <c r="P599" t="s">
        <v>366</v>
      </c>
      <c r="Q599">
        <v>1</v>
      </c>
      <c r="X599">
        <v>0.09</v>
      </c>
      <c r="Y599">
        <v>0</v>
      </c>
      <c r="Z599">
        <v>6.99</v>
      </c>
      <c r="AA599">
        <v>0</v>
      </c>
      <c r="AB599">
        <v>0</v>
      </c>
      <c r="AC599">
        <v>0</v>
      </c>
      <c r="AD599">
        <v>1</v>
      </c>
      <c r="AE599">
        <v>0</v>
      </c>
      <c r="AF599" t="s">
        <v>744</v>
      </c>
      <c r="AG599">
        <v>0.108</v>
      </c>
      <c r="AH599">
        <v>2</v>
      </c>
      <c r="AI599">
        <v>28926058</v>
      </c>
      <c r="AJ599">
        <v>589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 x14ac:dyDescent="0.2">
      <c r="A600">
        <f>ROW(Source!A149)</f>
        <v>149</v>
      </c>
      <c r="B600">
        <v>28926078</v>
      </c>
      <c r="C600">
        <v>28926054</v>
      </c>
      <c r="D600">
        <v>28337603</v>
      </c>
      <c r="E600">
        <v>1</v>
      </c>
      <c r="F600">
        <v>1</v>
      </c>
      <c r="G600">
        <v>1</v>
      </c>
      <c r="H600">
        <v>2</v>
      </c>
      <c r="I600" t="s">
        <v>485</v>
      </c>
      <c r="J600" t="s">
        <v>486</v>
      </c>
      <c r="K600" t="s">
        <v>487</v>
      </c>
      <c r="L600">
        <v>1368</v>
      </c>
      <c r="N600">
        <v>1011</v>
      </c>
      <c r="O600" t="s">
        <v>366</v>
      </c>
      <c r="P600" t="s">
        <v>366</v>
      </c>
      <c r="Q600">
        <v>1</v>
      </c>
      <c r="X600">
        <v>0.06</v>
      </c>
      <c r="Y600">
        <v>0</v>
      </c>
      <c r="Z600">
        <v>156.78</v>
      </c>
      <c r="AA600">
        <v>12.63</v>
      </c>
      <c r="AB600">
        <v>0</v>
      </c>
      <c r="AC600">
        <v>0</v>
      </c>
      <c r="AD600">
        <v>1</v>
      </c>
      <c r="AE600">
        <v>0</v>
      </c>
      <c r="AF600" t="s">
        <v>744</v>
      </c>
      <c r="AG600">
        <v>7.1999999999999995E-2</v>
      </c>
      <c r="AH600">
        <v>2</v>
      </c>
      <c r="AI600">
        <v>28926059</v>
      </c>
      <c r="AJ600">
        <v>590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 x14ac:dyDescent="0.2">
      <c r="A601">
        <f>ROW(Source!A149)</f>
        <v>149</v>
      </c>
      <c r="B601">
        <v>28926079</v>
      </c>
      <c r="C601">
        <v>28926054</v>
      </c>
      <c r="D601">
        <v>28337857</v>
      </c>
      <c r="E601">
        <v>1</v>
      </c>
      <c r="F601">
        <v>1</v>
      </c>
      <c r="G601">
        <v>1</v>
      </c>
      <c r="H601">
        <v>2</v>
      </c>
      <c r="I601" t="s">
        <v>488</v>
      </c>
      <c r="J601" t="s">
        <v>489</v>
      </c>
      <c r="K601" t="s">
        <v>490</v>
      </c>
      <c r="L601">
        <v>1368</v>
      </c>
      <c r="N601">
        <v>1011</v>
      </c>
      <c r="O601" t="s">
        <v>366</v>
      </c>
      <c r="P601" t="s">
        <v>366</v>
      </c>
      <c r="Q601">
        <v>1</v>
      </c>
      <c r="X601">
        <v>0.13</v>
      </c>
      <c r="Y601">
        <v>0</v>
      </c>
      <c r="Z601">
        <v>127.86</v>
      </c>
      <c r="AA601">
        <v>11.84</v>
      </c>
      <c r="AB601">
        <v>0</v>
      </c>
      <c r="AC601">
        <v>0</v>
      </c>
      <c r="AD601">
        <v>1</v>
      </c>
      <c r="AE601">
        <v>0</v>
      </c>
      <c r="AF601" t="s">
        <v>744</v>
      </c>
      <c r="AG601">
        <v>0.156</v>
      </c>
      <c r="AH601">
        <v>2</v>
      </c>
      <c r="AI601">
        <v>28926060</v>
      </c>
      <c r="AJ601">
        <v>591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 x14ac:dyDescent="0.2">
      <c r="A602">
        <f>ROW(Source!A149)</f>
        <v>149</v>
      </c>
      <c r="B602">
        <v>28926080</v>
      </c>
      <c r="C602">
        <v>28926054</v>
      </c>
      <c r="D602">
        <v>28337866</v>
      </c>
      <c r="E602">
        <v>1</v>
      </c>
      <c r="F602">
        <v>1</v>
      </c>
      <c r="G602">
        <v>1</v>
      </c>
      <c r="H602">
        <v>2</v>
      </c>
      <c r="I602" t="s">
        <v>491</v>
      </c>
      <c r="J602" t="s">
        <v>492</v>
      </c>
      <c r="K602" t="s">
        <v>493</v>
      </c>
      <c r="L602">
        <v>1368</v>
      </c>
      <c r="N602">
        <v>1011</v>
      </c>
      <c r="O602" t="s">
        <v>366</v>
      </c>
      <c r="P602" t="s">
        <v>366</v>
      </c>
      <c r="Q602">
        <v>1</v>
      </c>
      <c r="X602">
        <v>0.13</v>
      </c>
      <c r="Y602">
        <v>0</v>
      </c>
      <c r="Z602">
        <v>12</v>
      </c>
      <c r="AA602">
        <v>0</v>
      </c>
      <c r="AB602">
        <v>0</v>
      </c>
      <c r="AC602">
        <v>0</v>
      </c>
      <c r="AD602">
        <v>1</v>
      </c>
      <c r="AE602">
        <v>0</v>
      </c>
      <c r="AF602" t="s">
        <v>744</v>
      </c>
      <c r="AG602">
        <v>0.156</v>
      </c>
      <c r="AH602">
        <v>2</v>
      </c>
      <c r="AI602">
        <v>28926061</v>
      </c>
      <c r="AJ602">
        <v>592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 x14ac:dyDescent="0.2">
      <c r="A603">
        <f>ROW(Source!A149)</f>
        <v>149</v>
      </c>
      <c r="B603">
        <v>28926081</v>
      </c>
      <c r="C603">
        <v>28926054</v>
      </c>
      <c r="D603">
        <v>28337996</v>
      </c>
      <c r="E603">
        <v>1</v>
      </c>
      <c r="F603">
        <v>1</v>
      </c>
      <c r="G603">
        <v>1</v>
      </c>
      <c r="H603">
        <v>2</v>
      </c>
      <c r="I603" t="s">
        <v>494</v>
      </c>
      <c r="J603" t="s">
        <v>495</v>
      </c>
      <c r="K603" t="s">
        <v>496</v>
      </c>
      <c r="L603">
        <v>1368</v>
      </c>
      <c r="N603">
        <v>1011</v>
      </c>
      <c r="O603" t="s">
        <v>366</v>
      </c>
      <c r="P603" t="s">
        <v>366</v>
      </c>
      <c r="Q603">
        <v>1</v>
      </c>
      <c r="X603">
        <v>0.11</v>
      </c>
      <c r="Y603">
        <v>0</v>
      </c>
      <c r="Z603">
        <v>7.52</v>
      </c>
      <c r="AA603">
        <v>0</v>
      </c>
      <c r="AB603">
        <v>0</v>
      </c>
      <c r="AC603">
        <v>0</v>
      </c>
      <c r="AD603">
        <v>1</v>
      </c>
      <c r="AE603">
        <v>0</v>
      </c>
      <c r="AF603" t="s">
        <v>744</v>
      </c>
      <c r="AG603">
        <v>0.13200000000000001</v>
      </c>
      <c r="AH603">
        <v>2</v>
      </c>
      <c r="AI603">
        <v>28926062</v>
      </c>
      <c r="AJ603">
        <v>593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 x14ac:dyDescent="0.2">
      <c r="A604">
        <f>ROW(Source!A149)</f>
        <v>149</v>
      </c>
      <c r="B604">
        <v>28926082</v>
      </c>
      <c r="C604">
        <v>28926054</v>
      </c>
      <c r="D604">
        <v>28338136</v>
      </c>
      <c r="E604">
        <v>1</v>
      </c>
      <c r="F604">
        <v>1</v>
      </c>
      <c r="G604">
        <v>1</v>
      </c>
      <c r="H604">
        <v>2</v>
      </c>
      <c r="I604" t="s">
        <v>401</v>
      </c>
      <c r="J604" t="s">
        <v>402</v>
      </c>
      <c r="K604" t="s">
        <v>403</v>
      </c>
      <c r="L604">
        <v>1368</v>
      </c>
      <c r="N604">
        <v>1011</v>
      </c>
      <c r="O604" t="s">
        <v>366</v>
      </c>
      <c r="P604" t="s">
        <v>366</v>
      </c>
      <c r="Q604">
        <v>1</v>
      </c>
      <c r="X604">
        <v>9.35</v>
      </c>
      <c r="Y604">
        <v>0</v>
      </c>
      <c r="Z604">
        <v>8.68</v>
      </c>
      <c r="AA604">
        <v>0</v>
      </c>
      <c r="AB604">
        <v>0</v>
      </c>
      <c r="AC604">
        <v>0</v>
      </c>
      <c r="AD604">
        <v>1</v>
      </c>
      <c r="AE604">
        <v>0</v>
      </c>
      <c r="AF604" t="s">
        <v>744</v>
      </c>
      <c r="AG604">
        <v>11.22</v>
      </c>
      <c r="AH604">
        <v>2</v>
      </c>
      <c r="AI604">
        <v>28926063</v>
      </c>
      <c r="AJ604">
        <v>594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 x14ac:dyDescent="0.2">
      <c r="A605">
        <f>ROW(Source!A149)</f>
        <v>149</v>
      </c>
      <c r="B605">
        <v>28926083</v>
      </c>
      <c r="C605">
        <v>28926054</v>
      </c>
      <c r="D605">
        <v>28338781</v>
      </c>
      <c r="E605">
        <v>1</v>
      </c>
      <c r="F605">
        <v>1</v>
      </c>
      <c r="G605">
        <v>1</v>
      </c>
      <c r="H605">
        <v>2</v>
      </c>
      <c r="I605" t="s">
        <v>497</v>
      </c>
      <c r="J605" t="s">
        <v>498</v>
      </c>
      <c r="K605" t="s">
        <v>499</v>
      </c>
      <c r="L605">
        <v>1368</v>
      </c>
      <c r="N605">
        <v>1011</v>
      </c>
      <c r="O605" t="s">
        <v>366</v>
      </c>
      <c r="P605" t="s">
        <v>366</v>
      </c>
      <c r="Q605">
        <v>1</v>
      </c>
      <c r="X605">
        <v>0.11</v>
      </c>
      <c r="Y605">
        <v>0</v>
      </c>
      <c r="Z605">
        <v>18.489999999999998</v>
      </c>
      <c r="AA605">
        <v>10.130000000000001</v>
      </c>
      <c r="AB605">
        <v>0</v>
      </c>
      <c r="AC605">
        <v>0</v>
      </c>
      <c r="AD605">
        <v>1</v>
      </c>
      <c r="AE605">
        <v>0</v>
      </c>
      <c r="AF605" t="s">
        <v>744</v>
      </c>
      <c r="AG605">
        <v>0.13200000000000001</v>
      </c>
      <c r="AH605">
        <v>2</v>
      </c>
      <c r="AI605">
        <v>28926064</v>
      </c>
      <c r="AJ605">
        <v>595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 x14ac:dyDescent="0.2">
      <c r="A606">
        <f>ROW(Source!A149)</f>
        <v>149</v>
      </c>
      <c r="B606">
        <v>28926084</v>
      </c>
      <c r="C606">
        <v>28926054</v>
      </c>
      <c r="D606">
        <v>28251457</v>
      </c>
      <c r="E606">
        <v>1</v>
      </c>
      <c r="F606">
        <v>1</v>
      </c>
      <c r="G606">
        <v>1</v>
      </c>
      <c r="H606">
        <v>3</v>
      </c>
      <c r="I606" t="s">
        <v>500</v>
      </c>
      <c r="J606" t="s">
        <v>501</v>
      </c>
      <c r="K606" t="s">
        <v>502</v>
      </c>
      <c r="L606">
        <v>1339</v>
      </c>
      <c r="N606">
        <v>1007</v>
      </c>
      <c r="O606" t="s">
        <v>742</v>
      </c>
      <c r="P606" t="s">
        <v>742</v>
      </c>
      <c r="Q606">
        <v>1</v>
      </c>
      <c r="X606">
        <v>0.61</v>
      </c>
      <c r="Y606">
        <v>23.41</v>
      </c>
      <c r="Z606">
        <v>0</v>
      </c>
      <c r="AA606">
        <v>0</v>
      </c>
      <c r="AB606">
        <v>0</v>
      </c>
      <c r="AC606">
        <v>0</v>
      </c>
      <c r="AD606">
        <v>1</v>
      </c>
      <c r="AE606">
        <v>0</v>
      </c>
      <c r="AF606" t="s">
        <v>719</v>
      </c>
      <c r="AG606">
        <v>0.61</v>
      </c>
      <c r="AH606">
        <v>2</v>
      </c>
      <c r="AI606">
        <v>28926065</v>
      </c>
      <c r="AJ606">
        <v>596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 x14ac:dyDescent="0.2">
      <c r="A607">
        <f>ROW(Source!A149)</f>
        <v>149</v>
      </c>
      <c r="B607">
        <v>28926085</v>
      </c>
      <c r="C607">
        <v>28926054</v>
      </c>
      <c r="D607">
        <v>28251479</v>
      </c>
      <c r="E607">
        <v>1</v>
      </c>
      <c r="F607">
        <v>1</v>
      </c>
      <c r="G607">
        <v>1</v>
      </c>
      <c r="H607">
        <v>3</v>
      </c>
      <c r="I607" t="s">
        <v>503</v>
      </c>
      <c r="J607" t="s">
        <v>504</v>
      </c>
      <c r="K607" t="s">
        <v>505</v>
      </c>
      <c r="L607">
        <v>1339</v>
      </c>
      <c r="N607">
        <v>1007</v>
      </c>
      <c r="O607" t="s">
        <v>742</v>
      </c>
      <c r="P607" t="s">
        <v>742</v>
      </c>
      <c r="Q607">
        <v>1</v>
      </c>
      <c r="X607">
        <v>1.95</v>
      </c>
      <c r="Y607">
        <v>8.7899999999999991</v>
      </c>
      <c r="Z607">
        <v>0</v>
      </c>
      <c r="AA607">
        <v>0</v>
      </c>
      <c r="AB607">
        <v>0</v>
      </c>
      <c r="AC607">
        <v>0</v>
      </c>
      <c r="AD607">
        <v>1</v>
      </c>
      <c r="AE607">
        <v>0</v>
      </c>
      <c r="AF607" t="s">
        <v>719</v>
      </c>
      <c r="AG607">
        <v>1.95</v>
      </c>
      <c r="AH607">
        <v>2</v>
      </c>
      <c r="AI607">
        <v>28926066</v>
      </c>
      <c r="AJ607">
        <v>597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 x14ac:dyDescent="0.2">
      <c r="A608">
        <f>ROW(Source!A149)</f>
        <v>149</v>
      </c>
      <c r="B608">
        <v>28926086</v>
      </c>
      <c r="C608">
        <v>28926054</v>
      </c>
      <c r="D608">
        <v>28251486</v>
      </c>
      <c r="E608">
        <v>1</v>
      </c>
      <c r="F608">
        <v>1</v>
      </c>
      <c r="G608">
        <v>1</v>
      </c>
      <c r="H608">
        <v>3</v>
      </c>
      <c r="I608" t="s">
        <v>506</v>
      </c>
      <c r="J608" t="s">
        <v>507</v>
      </c>
      <c r="K608" t="s">
        <v>508</v>
      </c>
      <c r="L608">
        <v>1346</v>
      </c>
      <c r="N608">
        <v>1009</v>
      </c>
      <c r="O608" t="s">
        <v>509</v>
      </c>
      <c r="P608" t="s">
        <v>509</v>
      </c>
      <c r="Q608">
        <v>1</v>
      </c>
      <c r="X608">
        <v>0.55000000000000004</v>
      </c>
      <c r="Y608">
        <v>4.47</v>
      </c>
      <c r="Z608">
        <v>0</v>
      </c>
      <c r="AA608">
        <v>0</v>
      </c>
      <c r="AB608">
        <v>0</v>
      </c>
      <c r="AC608">
        <v>0</v>
      </c>
      <c r="AD608">
        <v>1</v>
      </c>
      <c r="AE608">
        <v>0</v>
      </c>
      <c r="AF608" t="s">
        <v>719</v>
      </c>
      <c r="AG608">
        <v>0.55000000000000004</v>
      </c>
      <c r="AH608">
        <v>2</v>
      </c>
      <c r="AI608">
        <v>28926067</v>
      </c>
      <c r="AJ608">
        <v>598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 x14ac:dyDescent="0.2">
      <c r="A609">
        <f>ROW(Source!A149)</f>
        <v>149</v>
      </c>
      <c r="B609">
        <v>28926087</v>
      </c>
      <c r="C609">
        <v>28926054</v>
      </c>
      <c r="D609">
        <v>28254721</v>
      </c>
      <c r="E609">
        <v>1</v>
      </c>
      <c r="F609">
        <v>1</v>
      </c>
      <c r="G609">
        <v>1</v>
      </c>
      <c r="H609">
        <v>3</v>
      </c>
      <c r="I609" t="s">
        <v>510</v>
      </c>
      <c r="J609" t="s">
        <v>511</v>
      </c>
      <c r="K609" t="s">
        <v>512</v>
      </c>
      <c r="L609">
        <v>1348</v>
      </c>
      <c r="N609">
        <v>1009</v>
      </c>
      <c r="O609" t="s">
        <v>61</v>
      </c>
      <c r="P609" t="s">
        <v>61</v>
      </c>
      <c r="Q609">
        <v>1000</v>
      </c>
      <c r="X609">
        <v>1.1999999999999999E-3</v>
      </c>
      <c r="Y609">
        <v>12824.48</v>
      </c>
      <c r="Z609">
        <v>0</v>
      </c>
      <c r="AA609">
        <v>0</v>
      </c>
      <c r="AB609">
        <v>0</v>
      </c>
      <c r="AC609">
        <v>0</v>
      </c>
      <c r="AD609">
        <v>1</v>
      </c>
      <c r="AE609">
        <v>0</v>
      </c>
      <c r="AF609" t="s">
        <v>719</v>
      </c>
      <c r="AG609">
        <v>1.1999999999999999E-3</v>
      </c>
      <c r="AH609">
        <v>2</v>
      </c>
      <c r="AI609">
        <v>28926068</v>
      </c>
      <c r="AJ609">
        <v>599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 x14ac:dyDescent="0.2">
      <c r="A610">
        <f>ROW(Source!A149)</f>
        <v>149</v>
      </c>
      <c r="B610">
        <v>28926088</v>
      </c>
      <c r="C610">
        <v>28926054</v>
      </c>
      <c r="D610">
        <v>28276411</v>
      </c>
      <c r="E610">
        <v>1</v>
      </c>
      <c r="F610">
        <v>1</v>
      </c>
      <c r="G610">
        <v>1</v>
      </c>
      <c r="H610">
        <v>3</v>
      </c>
      <c r="I610" t="s">
        <v>513</v>
      </c>
      <c r="J610" t="s">
        <v>514</v>
      </c>
      <c r="K610" t="s">
        <v>515</v>
      </c>
      <c r="L610">
        <v>1348</v>
      </c>
      <c r="N610">
        <v>1009</v>
      </c>
      <c r="O610" t="s">
        <v>61</v>
      </c>
      <c r="P610" t="s">
        <v>61</v>
      </c>
      <c r="Q610">
        <v>1000</v>
      </c>
      <c r="X610">
        <v>0.01</v>
      </c>
      <c r="Y610">
        <v>10175.83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0</v>
      </c>
      <c r="AF610" t="s">
        <v>719</v>
      </c>
      <c r="AG610">
        <v>0.01</v>
      </c>
      <c r="AH610">
        <v>2</v>
      </c>
      <c r="AI610">
        <v>28926069</v>
      </c>
      <c r="AJ610">
        <v>600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 x14ac:dyDescent="0.2">
      <c r="A611">
        <f>ROW(Source!A149)</f>
        <v>149</v>
      </c>
      <c r="B611">
        <v>28926089</v>
      </c>
      <c r="C611">
        <v>28926054</v>
      </c>
      <c r="D611">
        <v>28279355</v>
      </c>
      <c r="E611">
        <v>1</v>
      </c>
      <c r="F611">
        <v>1</v>
      </c>
      <c r="G611">
        <v>1</v>
      </c>
      <c r="H611">
        <v>3</v>
      </c>
      <c r="I611" t="s">
        <v>516</v>
      </c>
      <c r="J611" t="s">
        <v>517</v>
      </c>
      <c r="K611" t="s">
        <v>526</v>
      </c>
      <c r="L611">
        <v>1348</v>
      </c>
      <c r="N611">
        <v>1009</v>
      </c>
      <c r="O611" t="s">
        <v>61</v>
      </c>
      <c r="P611" t="s">
        <v>61</v>
      </c>
      <c r="Q611">
        <v>1000</v>
      </c>
      <c r="X611">
        <v>0.01</v>
      </c>
      <c r="Y611">
        <v>7439.08</v>
      </c>
      <c r="Z611">
        <v>0</v>
      </c>
      <c r="AA611">
        <v>0</v>
      </c>
      <c r="AB611">
        <v>0</v>
      </c>
      <c r="AC611">
        <v>0</v>
      </c>
      <c r="AD611">
        <v>1</v>
      </c>
      <c r="AE611">
        <v>0</v>
      </c>
      <c r="AF611" t="s">
        <v>719</v>
      </c>
      <c r="AG611">
        <v>0.01</v>
      </c>
      <c r="AH611">
        <v>2</v>
      </c>
      <c r="AI611">
        <v>28926070</v>
      </c>
      <c r="AJ611">
        <v>601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 x14ac:dyDescent="0.2">
      <c r="A612">
        <f>ROW(Source!A149)</f>
        <v>149</v>
      </c>
      <c r="B612">
        <v>28926090</v>
      </c>
      <c r="C612">
        <v>28926054</v>
      </c>
      <c r="D612">
        <v>28279427</v>
      </c>
      <c r="E612">
        <v>1</v>
      </c>
      <c r="F612">
        <v>1</v>
      </c>
      <c r="G612">
        <v>1</v>
      </c>
      <c r="H612">
        <v>3</v>
      </c>
      <c r="I612" t="s">
        <v>527</v>
      </c>
      <c r="J612" t="s">
        <v>528</v>
      </c>
      <c r="K612" t="s">
        <v>529</v>
      </c>
      <c r="L612">
        <v>1348</v>
      </c>
      <c r="N612">
        <v>1009</v>
      </c>
      <c r="O612" t="s">
        <v>61</v>
      </c>
      <c r="P612" t="s">
        <v>61</v>
      </c>
      <c r="Q612">
        <v>1000</v>
      </c>
      <c r="X612">
        <v>0.01</v>
      </c>
      <c r="Y612">
        <v>5343.1</v>
      </c>
      <c r="Z612">
        <v>0</v>
      </c>
      <c r="AA612">
        <v>0</v>
      </c>
      <c r="AB612">
        <v>0</v>
      </c>
      <c r="AC612">
        <v>0</v>
      </c>
      <c r="AD612">
        <v>1</v>
      </c>
      <c r="AE612">
        <v>0</v>
      </c>
      <c r="AF612" t="s">
        <v>719</v>
      </c>
      <c r="AG612">
        <v>0.01</v>
      </c>
      <c r="AH612">
        <v>2</v>
      </c>
      <c r="AI612">
        <v>28926071</v>
      </c>
      <c r="AJ612">
        <v>602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 x14ac:dyDescent="0.2">
      <c r="A613">
        <f>ROW(Source!A149)</f>
        <v>149</v>
      </c>
      <c r="B613">
        <v>28926091</v>
      </c>
      <c r="C613">
        <v>28926054</v>
      </c>
      <c r="D613">
        <v>28324742</v>
      </c>
      <c r="E613">
        <v>1</v>
      </c>
      <c r="F613">
        <v>1</v>
      </c>
      <c r="G613">
        <v>1</v>
      </c>
      <c r="H613">
        <v>3</v>
      </c>
      <c r="I613" t="s">
        <v>530</v>
      </c>
      <c r="J613" t="s">
        <v>531</v>
      </c>
      <c r="K613" t="s">
        <v>532</v>
      </c>
      <c r="L613">
        <v>1354</v>
      </c>
      <c r="N613">
        <v>1010</v>
      </c>
      <c r="O613" t="s">
        <v>106</v>
      </c>
      <c r="P613" t="s">
        <v>106</v>
      </c>
      <c r="Q613">
        <v>1</v>
      </c>
      <c r="X613">
        <v>1</v>
      </c>
      <c r="Y613">
        <v>50.93</v>
      </c>
      <c r="Z613">
        <v>0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719</v>
      </c>
      <c r="AG613">
        <v>1</v>
      </c>
      <c r="AH613">
        <v>2</v>
      </c>
      <c r="AI613">
        <v>28926072</v>
      </c>
      <c r="AJ613">
        <v>603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 x14ac:dyDescent="0.2">
      <c r="A614">
        <f>ROW(Source!A149)</f>
        <v>149</v>
      </c>
      <c r="B614">
        <v>28926092</v>
      </c>
      <c r="C614">
        <v>28926054</v>
      </c>
      <c r="D614">
        <v>28247531</v>
      </c>
      <c r="E614">
        <v>21</v>
      </c>
      <c r="F614">
        <v>1</v>
      </c>
      <c r="G614">
        <v>1</v>
      </c>
      <c r="H614">
        <v>3</v>
      </c>
      <c r="I614" t="s">
        <v>533</v>
      </c>
      <c r="J614" t="s">
        <v>719</v>
      </c>
      <c r="K614" t="s">
        <v>534</v>
      </c>
      <c r="L614">
        <v>1374</v>
      </c>
      <c r="N614">
        <v>1013</v>
      </c>
      <c r="O614" t="s">
        <v>535</v>
      </c>
      <c r="P614" t="s">
        <v>535</v>
      </c>
      <c r="Q614">
        <v>1</v>
      </c>
      <c r="X614">
        <v>8.09</v>
      </c>
      <c r="Y614">
        <v>1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719</v>
      </c>
      <c r="AG614">
        <v>8.09</v>
      </c>
      <c r="AH614">
        <v>2</v>
      </c>
      <c r="AI614">
        <v>28926073</v>
      </c>
      <c r="AJ614">
        <v>604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 x14ac:dyDescent="0.2">
      <c r="A615">
        <f>ROW(Source!A150)</f>
        <v>150</v>
      </c>
      <c r="B615">
        <v>28926111</v>
      </c>
      <c r="C615">
        <v>28926093</v>
      </c>
      <c r="D615">
        <v>28425676</v>
      </c>
      <c r="E615">
        <v>1</v>
      </c>
      <c r="F615">
        <v>1</v>
      </c>
      <c r="G615">
        <v>1</v>
      </c>
      <c r="H615">
        <v>1</v>
      </c>
      <c r="I615" t="s">
        <v>536</v>
      </c>
      <c r="J615" t="s">
        <v>719</v>
      </c>
      <c r="K615" t="s">
        <v>537</v>
      </c>
      <c r="L615">
        <v>1191</v>
      </c>
      <c r="N615">
        <v>1013</v>
      </c>
      <c r="O615" t="s">
        <v>360</v>
      </c>
      <c r="P615" t="s">
        <v>360</v>
      </c>
      <c r="Q615">
        <v>1</v>
      </c>
      <c r="X615">
        <v>18.5</v>
      </c>
      <c r="Y615">
        <v>0</v>
      </c>
      <c r="Z615">
        <v>0</v>
      </c>
      <c r="AA615">
        <v>0</v>
      </c>
      <c r="AB615">
        <v>8.59</v>
      </c>
      <c r="AC615">
        <v>0</v>
      </c>
      <c r="AD615">
        <v>1</v>
      </c>
      <c r="AE615">
        <v>1</v>
      </c>
      <c r="AF615" t="s">
        <v>744</v>
      </c>
      <c r="AG615">
        <v>22.2</v>
      </c>
      <c r="AH615">
        <v>2</v>
      </c>
      <c r="AI615">
        <v>28926094</v>
      </c>
      <c r="AJ615">
        <v>605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 x14ac:dyDescent="0.2">
      <c r="A616">
        <f>ROW(Source!A150)</f>
        <v>150</v>
      </c>
      <c r="B616">
        <v>28926112</v>
      </c>
      <c r="C616">
        <v>28926093</v>
      </c>
      <c r="D616">
        <v>28419515</v>
      </c>
      <c r="E616">
        <v>1</v>
      </c>
      <c r="F616">
        <v>1</v>
      </c>
      <c r="G616">
        <v>1</v>
      </c>
      <c r="H616">
        <v>1</v>
      </c>
      <c r="I616" t="s">
        <v>361</v>
      </c>
      <c r="J616" t="s">
        <v>719</v>
      </c>
      <c r="K616" t="s">
        <v>362</v>
      </c>
      <c r="L616">
        <v>1191</v>
      </c>
      <c r="N616">
        <v>1013</v>
      </c>
      <c r="O616" t="s">
        <v>360</v>
      </c>
      <c r="P616" t="s">
        <v>360</v>
      </c>
      <c r="Q616">
        <v>1</v>
      </c>
      <c r="X616">
        <v>2.95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2</v>
      </c>
      <c r="AF616" t="s">
        <v>744</v>
      </c>
      <c r="AG616">
        <v>3.54</v>
      </c>
      <c r="AH616">
        <v>2</v>
      </c>
      <c r="AI616">
        <v>28926095</v>
      </c>
      <c r="AJ616">
        <v>606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 x14ac:dyDescent="0.2">
      <c r="A617">
        <f>ROW(Source!A150)</f>
        <v>150</v>
      </c>
      <c r="B617">
        <v>28926113</v>
      </c>
      <c r="C617">
        <v>28926093</v>
      </c>
      <c r="D617">
        <v>28336687</v>
      </c>
      <c r="E617">
        <v>1</v>
      </c>
      <c r="F617">
        <v>1</v>
      </c>
      <c r="G617">
        <v>1</v>
      </c>
      <c r="H617">
        <v>2</v>
      </c>
      <c r="I617" t="s">
        <v>479</v>
      </c>
      <c r="J617" t="s">
        <v>480</v>
      </c>
      <c r="K617" t="s">
        <v>481</v>
      </c>
      <c r="L617">
        <v>1368</v>
      </c>
      <c r="N617">
        <v>1011</v>
      </c>
      <c r="O617" t="s">
        <v>366</v>
      </c>
      <c r="P617" t="s">
        <v>366</v>
      </c>
      <c r="Q617">
        <v>1</v>
      </c>
      <c r="X617">
        <v>2.73</v>
      </c>
      <c r="Y617">
        <v>0</v>
      </c>
      <c r="Z617">
        <v>113.19</v>
      </c>
      <c r="AA617">
        <v>11.84</v>
      </c>
      <c r="AB617">
        <v>0</v>
      </c>
      <c r="AC617">
        <v>0</v>
      </c>
      <c r="AD617">
        <v>1</v>
      </c>
      <c r="AE617">
        <v>0</v>
      </c>
      <c r="AF617" t="s">
        <v>744</v>
      </c>
      <c r="AG617">
        <v>3.2759999999999998</v>
      </c>
      <c r="AH617">
        <v>2</v>
      </c>
      <c r="AI617">
        <v>28926096</v>
      </c>
      <c r="AJ617">
        <v>607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 x14ac:dyDescent="0.2">
      <c r="A618">
        <f>ROW(Source!A150)</f>
        <v>150</v>
      </c>
      <c r="B618">
        <v>28926114</v>
      </c>
      <c r="C618">
        <v>28926093</v>
      </c>
      <c r="D618">
        <v>28337857</v>
      </c>
      <c r="E618">
        <v>1</v>
      </c>
      <c r="F618">
        <v>1</v>
      </c>
      <c r="G618">
        <v>1</v>
      </c>
      <c r="H618">
        <v>2</v>
      </c>
      <c r="I618" t="s">
        <v>488</v>
      </c>
      <c r="J618" t="s">
        <v>489</v>
      </c>
      <c r="K618" t="s">
        <v>490</v>
      </c>
      <c r="L618">
        <v>1368</v>
      </c>
      <c r="N618">
        <v>1011</v>
      </c>
      <c r="O618" t="s">
        <v>366</v>
      </c>
      <c r="P618" t="s">
        <v>366</v>
      </c>
      <c r="Q618">
        <v>1</v>
      </c>
      <c r="X618">
        <v>0.15</v>
      </c>
      <c r="Y618">
        <v>0</v>
      </c>
      <c r="Z618">
        <v>127.86</v>
      </c>
      <c r="AA618">
        <v>11.84</v>
      </c>
      <c r="AB618">
        <v>0</v>
      </c>
      <c r="AC618">
        <v>0</v>
      </c>
      <c r="AD618">
        <v>1</v>
      </c>
      <c r="AE618">
        <v>0</v>
      </c>
      <c r="AF618" t="s">
        <v>744</v>
      </c>
      <c r="AG618">
        <v>0.18</v>
      </c>
      <c r="AH618">
        <v>2</v>
      </c>
      <c r="AI618">
        <v>28926097</v>
      </c>
      <c r="AJ618">
        <v>608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 x14ac:dyDescent="0.2">
      <c r="A619">
        <f>ROW(Source!A150)</f>
        <v>150</v>
      </c>
      <c r="B619">
        <v>28926115</v>
      </c>
      <c r="C619">
        <v>28926093</v>
      </c>
      <c r="D619">
        <v>28337866</v>
      </c>
      <c r="E619">
        <v>1</v>
      </c>
      <c r="F619">
        <v>1</v>
      </c>
      <c r="G619">
        <v>1</v>
      </c>
      <c r="H619">
        <v>2</v>
      </c>
      <c r="I619" t="s">
        <v>491</v>
      </c>
      <c r="J619" t="s">
        <v>492</v>
      </c>
      <c r="K619" t="s">
        <v>493</v>
      </c>
      <c r="L619">
        <v>1368</v>
      </c>
      <c r="N619">
        <v>1011</v>
      </c>
      <c r="O619" t="s">
        <v>366</v>
      </c>
      <c r="P619" t="s">
        <v>366</v>
      </c>
      <c r="Q619">
        <v>1</v>
      </c>
      <c r="X619">
        <v>0.15</v>
      </c>
      <c r="Y619">
        <v>0</v>
      </c>
      <c r="Z619">
        <v>12</v>
      </c>
      <c r="AA619">
        <v>0</v>
      </c>
      <c r="AB619">
        <v>0</v>
      </c>
      <c r="AC619">
        <v>0</v>
      </c>
      <c r="AD619">
        <v>1</v>
      </c>
      <c r="AE619">
        <v>0</v>
      </c>
      <c r="AF619" t="s">
        <v>744</v>
      </c>
      <c r="AG619">
        <v>0.18</v>
      </c>
      <c r="AH619">
        <v>2</v>
      </c>
      <c r="AI619">
        <v>28926098</v>
      </c>
      <c r="AJ619">
        <v>609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 x14ac:dyDescent="0.2">
      <c r="A620">
        <f>ROW(Source!A150)</f>
        <v>150</v>
      </c>
      <c r="B620">
        <v>28926116</v>
      </c>
      <c r="C620">
        <v>28926093</v>
      </c>
      <c r="D620">
        <v>28337996</v>
      </c>
      <c r="E620">
        <v>1</v>
      </c>
      <c r="F620">
        <v>1</v>
      </c>
      <c r="G620">
        <v>1</v>
      </c>
      <c r="H620">
        <v>2</v>
      </c>
      <c r="I620" t="s">
        <v>494</v>
      </c>
      <c r="J620" t="s">
        <v>495</v>
      </c>
      <c r="K620" t="s">
        <v>496</v>
      </c>
      <c r="L620">
        <v>1368</v>
      </c>
      <c r="N620">
        <v>1011</v>
      </c>
      <c r="O620" t="s">
        <v>366</v>
      </c>
      <c r="P620" t="s">
        <v>366</v>
      </c>
      <c r="Q620">
        <v>1</v>
      </c>
      <c r="X620">
        <v>0.14000000000000001</v>
      </c>
      <c r="Y620">
        <v>0</v>
      </c>
      <c r="Z620">
        <v>7.52</v>
      </c>
      <c r="AA620">
        <v>0</v>
      </c>
      <c r="AB620">
        <v>0</v>
      </c>
      <c r="AC620">
        <v>0</v>
      </c>
      <c r="AD620">
        <v>1</v>
      </c>
      <c r="AE620">
        <v>0</v>
      </c>
      <c r="AF620" t="s">
        <v>744</v>
      </c>
      <c r="AG620">
        <v>0.16800000000000001</v>
      </c>
      <c r="AH620">
        <v>2</v>
      </c>
      <c r="AI620">
        <v>28926099</v>
      </c>
      <c r="AJ620">
        <v>610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 x14ac:dyDescent="0.2">
      <c r="A621">
        <f>ROW(Source!A150)</f>
        <v>150</v>
      </c>
      <c r="B621">
        <v>28926117</v>
      </c>
      <c r="C621">
        <v>28926093</v>
      </c>
      <c r="D621">
        <v>28338136</v>
      </c>
      <c r="E621">
        <v>1</v>
      </c>
      <c r="F621">
        <v>1</v>
      </c>
      <c r="G621">
        <v>1</v>
      </c>
      <c r="H621">
        <v>2</v>
      </c>
      <c r="I621" t="s">
        <v>401</v>
      </c>
      <c r="J621" t="s">
        <v>402</v>
      </c>
      <c r="K621" t="s">
        <v>403</v>
      </c>
      <c r="L621">
        <v>1368</v>
      </c>
      <c r="N621">
        <v>1011</v>
      </c>
      <c r="O621" t="s">
        <v>366</v>
      </c>
      <c r="P621" t="s">
        <v>366</v>
      </c>
      <c r="Q621">
        <v>1</v>
      </c>
      <c r="X621">
        <v>2.4900000000000002</v>
      </c>
      <c r="Y621">
        <v>0</v>
      </c>
      <c r="Z621">
        <v>8.68</v>
      </c>
      <c r="AA621">
        <v>0</v>
      </c>
      <c r="AB621">
        <v>0</v>
      </c>
      <c r="AC621">
        <v>0</v>
      </c>
      <c r="AD621">
        <v>1</v>
      </c>
      <c r="AE621">
        <v>0</v>
      </c>
      <c r="AF621" t="s">
        <v>744</v>
      </c>
      <c r="AG621">
        <v>2.988</v>
      </c>
      <c r="AH621">
        <v>2</v>
      </c>
      <c r="AI621">
        <v>28926100</v>
      </c>
      <c r="AJ621">
        <v>611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 x14ac:dyDescent="0.2">
      <c r="A622">
        <f>ROW(Source!A150)</f>
        <v>150</v>
      </c>
      <c r="B622">
        <v>28926118</v>
      </c>
      <c r="C622">
        <v>28926093</v>
      </c>
      <c r="D622">
        <v>28338781</v>
      </c>
      <c r="E622">
        <v>1</v>
      </c>
      <c r="F622">
        <v>1</v>
      </c>
      <c r="G622">
        <v>1</v>
      </c>
      <c r="H622">
        <v>2</v>
      </c>
      <c r="I622" t="s">
        <v>497</v>
      </c>
      <c r="J622" t="s">
        <v>498</v>
      </c>
      <c r="K622" t="s">
        <v>499</v>
      </c>
      <c r="L622">
        <v>1368</v>
      </c>
      <c r="N622">
        <v>1011</v>
      </c>
      <c r="O622" t="s">
        <v>366</v>
      </c>
      <c r="P622" t="s">
        <v>366</v>
      </c>
      <c r="Q622">
        <v>1</v>
      </c>
      <c r="X622">
        <v>7.0000000000000007E-2</v>
      </c>
      <c r="Y622">
        <v>0</v>
      </c>
      <c r="Z622">
        <v>18.489999999999998</v>
      </c>
      <c r="AA622">
        <v>10.130000000000001</v>
      </c>
      <c r="AB622">
        <v>0</v>
      </c>
      <c r="AC622">
        <v>0</v>
      </c>
      <c r="AD622">
        <v>1</v>
      </c>
      <c r="AE622">
        <v>0</v>
      </c>
      <c r="AF622" t="s">
        <v>744</v>
      </c>
      <c r="AG622">
        <v>8.4000000000000005E-2</v>
      </c>
      <c r="AH622">
        <v>2</v>
      </c>
      <c r="AI622">
        <v>28926101</v>
      </c>
      <c r="AJ622">
        <v>612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 x14ac:dyDescent="0.2">
      <c r="A623">
        <f>ROW(Source!A150)</f>
        <v>150</v>
      </c>
      <c r="B623">
        <v>28926119</v>
      </c>
      <c r="C623">
        <v>28926093</v>
      </c>
      <c r="D623">
        <v>28251457</v>
      </c>
      <c r="E623">
        <v>1</v>
      </c>
      <c r="F623">
        <v>1</v>
      </c>
      <c r="G623">
        <v>1</v>
      </c>
      <c r="H623">
        <v>3</v>
      </c>
      <c r="I623" t="s">
        <v>500</v>
      </c>
      <c r="J623" t="s">
        <v>501</v>
      </c>
      <c r="K623" t="s">
        <v>502</v>
      </c>
      <c r="L623">
        <v>1339</v>
      </c>
      <c r="N623">
        <v>1007</v>
      </c>
      <c r="O623" t="s">
        <v>742</v>
      </c>
      <c r="P623" t="s">
        <v>742</v>
      </c>
      <c r="Q623">
        <v>1</v>
      </c>
      <c r="X623">
        <v>0.08</v>
      </c>
      <c r="Y623">
        <v>23.41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719</v>
      </c>
      <c r="AG623">
        <v>0.08</v>
      </c>
      <c r="AH623">
        <v>2</v>
      </c>
      <c r="AI623">
        <v>28926102</v>
      </c>
      <c r="AJ623">
        <v>613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 x14ac:dyDescent="0.2">
      <c r="A624">
        <f>ROW(Source!A150)</f>
        <v>150</v>
      </c>
      <c r="B624">
        <v>28926120</v>
      </c>
      <c r="C624">
        <v>28926093</v>
      </c>
      <c r="D624">
        <v>28251479</v>
      </c>
      <c r="E624">
        <v>1</v>
      </c>
      <c r="F624">
        <v>1</v>
      </c>
      <c r="G624">
        <v>1</v>
      </c>
      <c r="H624">
        <v>3</v>
      </c>
      <c r="I624" t="s">
        <v>503</v>
      </c>
      <c r="J624" t="s">
        <v>504</v>
      </c>
      <c r="K624" t="s">
        <v>505</v>
      </c>
      <c r="L624">
        <v>1339</v>
      </c>
      <c r="N624">
        <v>1007</v>
      </c>
      <c r="O624" t="s">
        <v>742</v>
      </c>
      <c r="P624" t="s">
        <v>742</v>
      </c>
      <c r="Q624">
        <v>1</v>
      </c>
      <c r="X624">
        <v>1.64</v>
      </c>
      <c r="Y624">
        <v>8.7899999999999991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719</v>
      </c>
      <c r="AG624">
        <v>1.64</v>
      </c>
      <c r="AH624">
        <v>2</v>
      </c>
      <c r="AI624">
        <v>28926103</v>
      </c>
      <c r="AJ624">
        <v>614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 x14ac:dyDescent="0.2">
      <c r="A625">
        <f>ROW(Source!A150)</f>
        <v>150</v>
      </c>
      <c r="B625">
        <v>28926121</v>
      </c>
      <c r="C625">
        <v>28926093</v>
      </c>
      <c r="D625">
        <v>28251486</v>
      </c>
      <c r="E625">
        <v>1</v>
      </c>
      <c r="F625">
        <v>1</v>
      </c>
      <c r="G625">
        <v>1</v>
      </c>
      <c r="H625">
        <v>3</v>
      </c>
      <c r="I625" t="s">
        <v>506</v>
      </c>
      <c r="J625" t="s">
        <v>507</v>
      </c>
      <c r="K625" t="s">
        <v>508</v>
      </c>
      <c r="L625">
        <v>1346</v>
      </c>
      <c r="N625">
        <v>1009</v>
      </c>
      <c r="O625" t="s">
        <v>509</v>
      </c>
      <c r="P625" t="s">
        <v>509</v>
      </c>
      <c r="Q625">
        <v>1</v>
      </c>
      <c r="X625">
        <v>0.47</v>
      </c>
      <c r="Y625">
        <v>4.47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719</v>
      </c>
      <c r="AG625">
        <v>0.47</v>
      </c>
      <c r="AH625">
        <v>2</v>
      </c>
      <c r="AI625">
        <v>28926104</v>
      </c>
      <c r="AJ625">
        <v>615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 x14ac:dyDescent="0.2">
      <c r="A626">
        <f>ROW(Source!A150)</f>
        <v>150</v>
      </c>
      <c r="B626">
        <v>28926122</v>
      </c>
      <c r="C626">
        <v>28926093</v>
      </c>
      <c r="D626">
        <v>28254721</v>
      </c>
      <c r="E626">
        <v>1</v>
      </c>
      <c r="F626">
        <v>1</v>
      </c>
      <c r="G626">
        <v>1</v>
      </c>
      <c r="H626">
        <v>3</v>
      </c>
      <c r="I626" t="s">
        <v>510</v>
      </c>
      <c r="J626" t="s">
        <v>511</v>
      </c>
      <c r="K626" t="s">
        <v>512</v>
      </c>
      <c r="L626">
        <v>1348</v>
      </c>
      <c r="N626">
        <v>1009</v>
      </c>
      <c r="O626" t="s">
        <v>61</v>
      </c>
      <c r="P626" t="s">
        <v>61</v>
      </c>
      <c r="Q626">
        <v>1000</v>
      </c>
      <c r="X626">
        <v>1.24E-3</v>
      </c>
      <c r="Y626">
        <v>12824.48</v>
      </c>
      <c r="Z626">
        <v>0</v>
      </c>
      <c r="AA626">
        <v>0</v>
      </c>
      <c r="AB626">
        <v>0</v>
      </c>
      <c r="AC626">
        <v>0</v>
      </c>
      <c r="AD626">
        <v>1</v>
      </c>
      <c r="AE626">
        <v>0</v>
      </c>
      <c r="AF626" t="s">
        <v>719</v>
      </c>
      <c r="AG626">
        <v>1.24E-3</v>
      </c>
      <c r="AH626">
        <v>2</v>
      </c>
      <c r="AI626">
        <v>28926105</v>
      </c>
      <c r="AJ626">
        <v>616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 x14ac:dyDescent="0.2">
      <c r="A627">
        <f>ROW(Source!A150)</f>
        <v>150</v>
      </c>
      <c r="B627">
        <v>28926123</v>
      </c>
      <c r="C627">
        <v>28926093</v>
      </c>
      <c r="D627">
        <v>28276411</v>
      </c>
      <c r="E627">
        <v>1</v>
      </c>
      <c r="F627">
        <v>1</v>
      </c>
      <c r="G627">
        <v>1</v>
      </c>
      <c r="H627">
        <v>3</v>
      </c>
      <c r="I627" t="s">
        <v>513</v>
      </c>
      <c r="J627" t="s">
        <v>514</v>
      </c>
      <c r="K627" t="s">
        <v>515</v>
      </c>
      <c r="L627">
        <v>1348</v>
      </c>
      <c r="N627">
        <v>1009</v>
      </c>
      <c r="O627" t="s">
        <v>61</v>
      </c>
      <c r="P627" t="s">
        <v>61</v>
      </c>
      <c r="Q627">
        <v>1000</v>
      </c>
      <c r="X627">
        <v>0.01</v>
      </c>
      <c r="Y627">
        <v>10175.83</v>
      </c>
      <c r="Z627">
        <v>0</v>
      </c>
      <c r="AA627">
        <v>0</v>
      </c>
      <c r="AB627">
        <v>0</v>
      </c>
      <c r="AC627">
        <v>0</v>
      </c>
      <c r="AD627">
        <v>1</v>
      </c>
      <c r="AE627">
        <v>0</v>
      </c>
      <c r="AF627" t="s">
        <v>719</v>
      </c>
      <c r="AG627">
        <v>0.01</v>
      </c>
      <c r="AH627">
        <v>2</v>
      </c>
      <c r="AI627">
        <v>28926106</v>
      </c>
      <c r="AJ627">
        <v>617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 x14ac:dyDescent="0.2">
      <c r="A628">
        <f>ROW(Source!A150)</f>
        <v>150</v>
      </c>
      <c r="B628">
        <v>28926124</v>
      </c>
      <c r="C628">
        <v>28926093</v>
      </c>
      <c r="D628">
        <v>28279355</v>
      </c>
      <c r="E628">
        <v>1</v>
      </c>
      <c r="F628">
        <v>1</v>
      </c>
      <c r="G628">
        <v>1</v>
      </c>
      <c r="H628">
        <v>3</v>
      </c>
      <c r="I628" t="s">
        <v>516</v>
      </c>
      <c r="J628" t="s">
        <v>517</v>
      </c>
      <c r="K628" t="s">
        <v>526</v>
      </c>
      <c r="L628">
        <v>1348</v>
      </c>
      <c r="N628">
        <v>1009</v>
      </c>
      <c r="O628" t="s">
        <v>61</v>
      </c>
      <c r="P628" t="s">
        <v>61</v>
      </c>
      <c r="Q628">
        <v>1000</v>
      </c>
      <c r="X628">
        <v>0.01</v>
      </c>
      <c r="Y628">
        <v>7439.08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0</v>
      </c>
      <c r="AF628" t="s">
        <v>719</v>
      </c>
      <c r="AG628">
        <v>0.01</v>
      </c>
      <c r="AH628">
        <v>2</v>
      </c>
      <c r="AI628">
        <v>28926107</v>
      </c>
      <c r="AJ628">
        <v>618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 x14ac:dyDescent="0.2">
      <c r="A629">
        <f>ROW(Source!A150)</f>
        <v>150</v>
      </c>
      <c r="B629">
        <v>28926125</v>
      </c>
      <c r="C629">
        <v>28926093</v>
      </c>
      <c r="D629">
        <v>28279427</v>
      </c>
      <c r="E629">
        <v>1</v>
      </c>
      <c r="F629">
        <v>1</v>
      </c>
      <c r="G629">
        <v>1</v>
      </c>
      <c r="H629">
        <v>3</v>
      </c>
      <c r="I629" t="s">
        <v>527</v>
      </c>
      <c r="J629" t="s">
        <v>528</v>
      </c>
      <c r="K629" t="s">
        <v>529</v>
      </c>
      <c r="L629">
        <v>1348</v>
      </c>
      <c r="N629">
        <v>1009</v>
      </c>
      <c r="O629" t="s">
        <v>61</v>
      </c>
      <c r="P629" t="s">
        <v>61</v>
      </c>
      <c r="Q629">
        <v>1000</v>
      </c>
      <c r="X629">
        <v>0.01</v>
      </c>
      <c r="Y629">
        <v>5343.1</v>
      </c>
      <c r="Z629">
        <v>0</v>
      </c>
      <c r="AA629">
        <v>0</v>
      </c>
      <c r="AB629">
        <v>0</v>
      </c>
      <c r="AC629">
        <v>0</v>
      </c>
      <c r="AD629">
        <v>1</v>
      </c>
      <c r="AE629">
        <v>0</v>
      </c>
      <c r="AF629" t="s">
        <v>719</v>
      </c>
      <c r="AG629">
        <v>0.01</v>
      </c>
      <c r="AH629">
        <v>2</v>
      </c>
      <c r="AI629">
        <v>28926108</v>
      </c>
      <c r="AJ629">
        <v>619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 x14ac:dyDescent="0.2">
      <c r="A630">
        <f>ROW(Source!A150)</f>
        <v>150</v>
      </c>
      <c r="B630">
        <v>28926126</v>
      </c>
      <c r="C630">
        <v>28926093</v>
      </c>
      <c r="D630">
        <v>28324742</v>
      </c>
      <c r="E630">
        <v>1</v>
      </c>
      <c r="F630">
        <v>1</v>
      </c>
      <c r="G630">
        <v>1</v>
      </c>
      <c r="H630">
        <v>3</v>
      </c>
      <c r="I630" t="s">
        <v>530</v>
      </c>
      <c r="J630" t="s">
        <v>531</v>
      </c>
      <c r="K630" t="s">
        <v>532</v>
      </c>
      <c r="L630">
        <v>1354</v>
      </c>
      <c r="N630">
        <v>1010</v>
      </c>
      <c r="O630" t="s">
        <v>106</v>
      </c>
      <c r="P630" t="s">
        <v>106</v>
      </c>
      <c r="Q630">
        <v>1</v>
      </c>
      <c r="X630">
        <v>9</v>
      </c>
      <c r="Y630">
        <v>50.93</v>
      </c>
      <c r="Z630">
        <v>0</v>
      </c>
      <c r="AA630">
        <v>0</v>
      </c>
      <c r="AB630">
        <v>0</v>
      </c>
      <c r="AC630">
        <v>0</v>
      </c>
      <c r="AD630">
        <v>1</v>
      </c>
      <c r="AE630">
        <v>0</v>
      </c>
      <c r="AF630" t="s">
        <v>719</v>
      </c>
      <c r="AG630">
        <v>9</v>
      </c>
      <c r="AH630">
        <v>2</v>
      </c>
      <c r="AI630">
        <v>28926109</v>
      </c>
      <c r="AJ630">
        <v>620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 x14ac:dyDescent="0.2">
      <c r="A631">
        <f>ROW(Source!A150)</f>
        <v>150</v>
      </c>
      <c r="B631">
        <v>28926127</v>
      </c>
      <c r="C631">
        <v>28926093</v>
      </c>
      <c r="D631">
        <v>28247531</v>
      </c>
      <c r="E631">
        <v>21</v>
      </c>
      <c r="F631">
        <v>1</v>
      </c>
      <c r="G631">
        <v>1</v>
      </c>
      <c r="H631">
        <v>3</v>
      </c>
      <c r="I631" t="s">
        <v>533</v>
      </c>
      <c r="J631" t="s">
        <v>719</v>
      </c>
      <c r="K631" t="s">
        <v>534</v>
      </c>
      <c r="L631">
        <v>1374</v>
      </c>
      <c r="N631">
        <v>1013</v>
      </c>
      <c r="O631" t="s">
        <v>535</v>
      </c>
      <c r="P631" t="s">
        <v>535</v>
      </c>
      <c r="Q631">
        <v>1</v>
      </c>
      <c r="X631">
        <v>3.18</v>
      </c>
      <c r="Y631">
        <v>1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719</v>
      </c>
      <c r="AG631">
        <v>3.18</v>
      </c>
      <c r="AH631">
        <v>2</v>
      </c>
      <c r="AI631">
        <v>28926110</v>
      </c>
      <c r="AJ631">
        <v>621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 x14ac:dyDescent="0.2">
      <c r="A632">
        <f>ROW(Source!A151)</f>
        <v>151</v>
      </c>
      <c r="B632">
        <v>28926111</v>
      </c>
      <c r="C632">
        <v>28926093</v>
      </c>
      <c r="D632">
        <v>28425676</v>
      </c>
      <c r="E632">
        <v>1</v>
      </c>
      <c r="F632">
        <v>1</v>
      </c>
      <c r="G632">
        <v>1</v>
      </c>
      <c r="H632">
        <v>1</v>
      </c>
      <c r="I632" t="s">
        <v>536</v>
      </c>
      <c r="J632" t="s">
        <v>719</v>
      </c>
      <c r="K632" t="s">
        <v>537</v>
      </c>
      <c r="L632">
        <v>1191</v>
      </c>
      <c r="N632">
        <v>1013</v>
      </c>
      <c r="O632" t="s">
        <v>360</v>
      </c>
      <c r="P632" t="s">
        <v>360</v>
      </c>
      <c r="Q632">
        <v>1</v>
      </c>
      <c r="X632">
        <v>18.5</v>
      </c>
      <c r="Y632">
        <v>0</v>
      </c>
      <c r="Z632">
        <v>0</v>
      </c>
      <c r="AA632">
        <v>0</v>
      </c>
      <c r="AB632">
        <v>8.59</v>
      </c>
      <c r="AC632">
        <v>0</v>
      </c>
      <c r="AD632">
        <v>1</v>
      </c>
      <c r="AE632">
        <v>1</v>
      </c>
      <c r="AF632" t="s">
        <v>744</v>
      </c>
      <c r="AG632">
        <v>22.2</v>
      </c>
      <c r="AH632">
        <v>2</v>
      </c>
      <c r="AI632">
        <v>28926094</v>
      </c>
      <c r="AJ632">
        <v>622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 x14ac:dyDescent="0.2">
      <c r="A633">
        <f>ROW(Source!A151)</f>
        <v>151</v>
      </c>
      <c r="B633">
        <v>28926112</v>
      </c>
      <c r="C633">
        <v>28926093</v>
      </c>
      <c r="D633">
        <v>28419515</v>
      </c>
      <c r="E633">
        <v>1</v>
      </c>
      <c r="F633">
        <v>1</v>
      </c>
      <c r="G633">
        <v>1</v>
      </c>
      <c r="H633">
        <v>1</v>
      </c>
      <c r="I633" t="s">
        <v>361</v>
      </c>
      <c r="J633" t="s">
        <v>719</v>
      </c>
      <c r="K633" t="s">
        <v>362</v>
      </c>
      <c r="L633">
        <v>1191</v>
      </c>
      <c r="N633">
        <v>1013</v>
      </c>
      <c r="O633" t="s">
        <v>360</v>
      </c>
      <c r="P633" t="s">
        <v>360</v>
      </c>
      <c r="Q633">
        <v>1</v>
      </c>
      <c r="X633">
        <v>2.95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1</v>
      </c>
      <c r="AE633">
        <v>2</v>
      </c>
      <c r="AF633" t="s">
        <v>744</v>
      </c>
      <c r="AG633">
        <v>3.54</v>
      </c>
      <c r="AH633">
        <v>2</v>
      </c>
      <c r="AI633">
        <v>28926095</v>
      </c>
      <c r="AJ633">
        <v>623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 x14ac:dyDescent="0.2">
      <c r="A634">
        <f>ROW(Source!A151)</f>
        <v>151</v>
      </c>
      <c r="B634">
        <v>28926113</v>
      </c>
      <c r="C634">
        <v>28926093</v>
      </c>
      <c r="D634">
        <v>28336687</v>
      </c>
      <c r="E634">
        <v>1</v>
      </c>
      <c r="F634">
        <v>1</v>
      </c>
      <c r="G634">
        <v>1</v>
      </c>
      <c r="H634">
        <v>2</v>
      </c>
      <c r="I634" t="s">
        <v>479</v>
      </c>
      <c r="J634" t="s">
        <v>480</v>
      </c>
      <c r="K634" t="s">
        <v>481</v>
      </c>
      <c r="L634">
        <v>1368</v>
      </c>
      <c r="N634">
        <v>1011</v>
      </c>
      <c r="O634" t="s">
        <v>366</v>
      </c>
      <c r="P634" t="s">
        <v>366</v>
      </c>
      <c r="Q634">
        <v>1</v>
      </c>
      <c r="X634">
        <v>2.73</v>
      </c>
      <c r="Y634">
        <v>0</v>
      </c>
      <c r="Z634">
        <v>113.19</v>
      </c>
      <c r="AA634">
        <v>11.84</v>
      </c>
      <c r="AB634">
        <v>0</v>
      </c>
      <c r="AC634">
        <v>0</v>
      </c>
      <c r="AD634">
        <v>1</v>
      </c>
      <c r="AE634">
        <v>0</v>
      </c>
      <c r="AF634" t="s">
        <v>744</v>
      </c>
      <c r="AG634">
        <v>3.2759999999999998</v>
      </c>
      <c r="AH634">
        <v>2</v>
      </c>
      <c r="AI634">
        <v>28926096</v>
      </c>
      <c r="AJ634">
        <v>624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 x14ac:dyDescent="0.2">
      <c r="A635">
        <f>ROW(Source!A151)</f>
        <v>151</v>
      </c>
      <c r="B635">
        <v>28926114</v>
      </c>
      <c r="C635">
        <v>28926093</v>
      </c>
      <c r="D635">
        <v>28337857</v>
      </c>
      <c r="E635">
        <v>1</v>
      </c>
      <c r="F635">
        <v>1</v>
      </c>
      <c r="G635">
        <v>1</v>
      </c>
      <c r="H635">
        <v>2</v>
      </c>
      <c r="I635" t="s">
        <v>488</v>
      </c>
      <c r="J635" t="s">
        <v>489</v>
      </c>
      <c r="K635" t="s">
        <v>490</v>
      </c>
      <c r="L635">
        <v>1368</v>
      </c>
      <c r="N635">
        <v>1011</v>
      </c>
      <c r="O635" t="s">
        <v>366</v>
      </c>
      <c r="P635" t="s">
        <v>366</v>
      </c>
      <c r="Q635">
        <v>1</v>
      </c>
      <c r="X635">
        <v>0.15</v>
      </c>
      <c r="Y635">
        <v>0</v>
      </c>
      <c r="Z635">
        <v>127.86</v>
      </c>
      <c r="AA635">
        <v>11.84</v>
      </c>
      <c r="AB635">
        <v>0</v>
      </c>
      <c r="AC635">
        <v>0</v>
      </c>
      <c r="AD635">
        <v>1</v>
      </c>
      <c r="AE635">
        <v>0</v>
      </c>
      <c r="AF635" t="s">
        <v>744</v>
      </c>
      <c r="AG635">
        <v>0.18</v>
      </c>
      <c r="AH635">
        <v>2</v>
      </c>
      <c r="AI635">
        <v>28926097</v>
      </c>
      <c r="AJ635">
        <v>625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 x14ac:dyDescent="0.2">
      <c r="A636">
        <f>ROW(Source!A151)</f>
        <v>151</v>
      </c>
      <c r="B636">
        <v>28926115</v>
      </c>
      <c r="C636">
        <v>28926093</v>
      </c>
      <c r="D636">
        <v>28337866</v>
      </c>
      <c r="E636">
        <v>1</v>
      </c>
      <c r="F636">
        <v>1</v>
      </c>
      <c r="G636">
        <v>1</v>
      </c>
      <c r="H636">
        <v>2</v>
      </c>
      <c r="I636" t="s">
        <v>491</v>
      </c>
      <c r="J636" t="s">
        <v>492</v>
      </c>
      <c r="K636" t="s">
        <v>493</v>
      </c>
      <c r="L636">
        <v>1368</v>
      </c>
      <c r="N636">
        <v>1011</v>
      </c>
      <c r="O636" t="s">
        <v>366</v>
      </c>
      <c r="P636" t="s">
        <v>366</v>
      </c>
      <c r="Q636">
        <v>1</v>
      </c>
      <c r="X636">
        <v>0.15</v>
      </c>
      <c r="Y636">
        <v>0</v>
      </c>
      <c r="Z636">
        <v>12</v>
      </c>
      <c r="AA636">
        <v>0</v>
      </c>
      <c r="AB636">
        <v>0</v>
      </c>
      <c r="AC636">
        <v>0</v>
      </c>
      <c r="AD636">
        <v>1</v>
      </c>
      <c r="AE636">
        <v>0</v>
      </c>
      <c r="AF636" t="s">
        <v>744</v>
      </c>
      <c r="AG636">
        <v>0.18</v>
      </c>
      <c r="AH636">
        <v>2</v>
      </c>
      <c r="AI636">
        <v>28926098</v>
      </c>
      <c r="AJ636">
        <v>626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 x14ac:dyDescent="0.2">
      <c r="A637">
        <f>ROW(Source!A151)</f>
        <v>151</v>
      </c>
      <c r="B637">
        <v>28926116</v>
      </c>
      <c r="C637">
        <v>28926093</v>
      </c>
      <c r="D637">
        <v>28337996</v>
      </c>
      <c r="E637">
        <v>1</v>
      </c>
      <c r="F637">
        <v>1</v>
      </c>
      <c r="G637">
        <v>1</v>
      </c>
      <c r="H637">
        <v>2</v>
      </c>
      <c r="I637" t="s">
        <v>494</v>
      </c>
      <c r="J637" t="s">
        <v>495</v>
      </c>
      <c r="K637" t="s">
        <v>496</v>
      </c>
      <c r="L637">
        <v>1368</v>
      </c>
      <c r="N637">
        <v>1011</v>
      </c>
      <c r="O637" t="s">
        <v>366</v>
      </c>
      <c r="P637" t="s">
        <v>366</v>
      </c>
      <c r="Q637">
        <v>1</v>
      </c>
      <c r="X637">
        <v>0.14000000000000001</v>
      </c>
      <c r="Y637">
        <v>0</v>
      </c>
      <c r="Z637">
        <v>7.52</v>
      </c>
      <c r="AA637">
        <v>0</v>
      </c>
      <c r="AB637">
        <v>0</v>
      </c>
      <c r="AC637">
        <v>0</v>
      </c>
      <c r="AD637">
        <v>1</v>
      </c>
      <c r="AE637">
        <v>0</v>
      </c>
      <c r="AF637" t="s">
        <v>744</v>
      </c>
      <c r="AG637">
        <v>0.16800000000000001</v>
      </c>
      <c r="AH637">
        <v>2</v>
      </c>
      <c r="AI637">
        <v>28926099</v>
      </c>
      <c r="AJ637">
        <v>627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 x14ac:dyDescent="0.2">
      <c r="A638">
        <f>ROW(Source!A151)</f>
        <v>151</v>
      </c>
      <c r="B638">
        <v>28926117</v>
      </c>
      <c r="C638">
        <v>28926093</v>
      </c>
      <c r="D638">
        <v>28338136</v>
      </c>
      <c r="E638">
        <v>1</v>
      </c>
      <c r="F638">
        <v>1</v>
      </c>
      <c r="G638">
        <v>1</v>
      </c>
      <c r="H638">
        <v>2</v>
      </c>
      <c r="I638" t="s">
        <v>401</v>
      </c>
      <c r="J638" t="s">
        <v>402</v>
      </c>
      <c r="K638" t="s">
        <v>403</v>
      </c>
      <c r="L638">
        <v>1368</v>
      </c>
      <c r="N638">
        <v>1011</v>
      </c>
      <c r="O638" t="s">
        <v>366</v>
      </c>
      <c r="P638" t="s">
        <v>366</v>
      </c>
      <c r="Q638">
        <v>1</v>
      </c>
      <c r="X638">
        <v>2.4900000000000002</v>
      </c>
      <c r="Y638">
        <v>0</v>
      </c>
      <c r="Z638">
        <v>8.68</v>
      </c>
      <c r="AA638">
        <v>0</v>
      </c>
      <c r="AB638">
        <v>0</v>
      </c>
      <c r="AC638">
        <v>0</v>
      </c>
      <c r="AD638">
        <v>1</v>
      </c>
      <c r="AE638">
        <v>0</v>
      </c>
      <c r="AF638" t="s">
        <v>744</v>
      </c>
      <c r="AG638">
        <v>2.988</v>
      </c>
      <c r="AH638">
        <v>2</v>
      </c>
      <c r="AI638">
        <v>28926100</v>
      </c>
      <c r="AJ638">
        <v>628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 x14ac:dyDescent="0.2">
      <c r="A639">
        <f>ROW(Source!A151)</f>
        <v>151</v>
      </c>
      <c r="B639">
        <v>28926118</v>
      </c>
      <c r="C639">
        <v>28926093</v>
      </c>
      <c r="D639">
        <v>28338781</v>
      </c>
      <c r="E639">
        <v>1</v>
      </c>
      <c r="F639">
        <v>1</v>
      </c>
      <c r="G639">
        <v>1</v>
      </c>
      <c r="H639">
        <v>2</v>
      </c>
      <c r="I639" t="s">
        <v>497</v>
      </c>
      <c r="J639" t="s">
        <v>498</v>
      </c>
      <c r="K639" t="s">
        <v>499</v>
      </c>
      <c r="L639">
        <v>1368</v>
      </c>
      <c r="N639">
        <v>1011</v>
      </c>
      <c r="O639" t="s">
        <v>366</v>
      </c>
      <c r="P639" t="s">
        <v>366</v>
      </c>
      <c r="Q639">
        <v>1</v>
      </c>
      <c r="X639">
        <v>7.0000000000000007E-2</v>
      </c>
      <c r="Y639">
        <v>0</v>
      </c>
      <c r="Z639">
        <v>18.489999999999998</v>
      </c>
      <c r="AA639">
        <v>10.130000000000001</v>
      </c>
      <c r="AB639">
        <v>0</v>
      </c>
      <c r="AC639">
        <v>0</v>
      </c>
      <c r="AD639">
        <v>1</v>
      </c>
      <c r="AE639">
        <v>0</v>
      </c>
      <c r="AF639" t="s">
        <v>744</v>
      </c>
      <c r="AG639">
        <v>8.4000000000000005E-2</v>
      </c>
      <c r="AH639">
        <v>2</v>
      </c>
      <c r="AI639">
        <v>28926101</v>
      </c>
      <c r="AJ639">
        <v>629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 x14ac:dyDescent="0.2">
      <c r="A640">
        <f>ROW(Source!A151)</f>
        <v>151</v>
      </c>
      <c r="B640">
        <v>28926119</v>
      </c>
      <c r="C640">
        <v>28926093</v>
      </c>
      <c r="D640">
        <v>28251457</v>
      </c>
      <c r="E640">
        <v>1</v>
      </c>
      <c r="F640">
        <v>1</v>
      </c>
      <c r="G640">
        <v>1</v>
      </c>
      <c r="H640">
        <v>3</v>
      </c>
      <c r="I640" t="s">
        <v>500</v>
      </c>
      <c r="J640" t="s">
        <v>501</v>
      </c>
      <c r="K640" t="s">
        <v>502</v>
      </c>
      <c r="L640">
        <v>1339</v>
      </c>
      <c r="N640">
        <v>1007</v>
      </c>
      <c r="O640" t="s">
        <v>742</v>
      </c>
      <c r="P640" t="s">
        <v>742</v>
      </c>
      <c r="Q640">
        <v>1</v>
      </c>
      <c r="X640">
        <v>0.08</v>
      </c>
      <c r="Y640">
        <v>23.41</v>
      </c>
      <c r="Z640">
        <v>0</v>
      </c>
      <c r="AA640">
        <v>0</v>
      </c>
      <c r="AB640">
        <v>0</v>
      </c>
      <c r="AC640">
        <v>0</v>
      </c>
      <c r="AD640">
        <v>1</v>
      </c>
      <c r="AE640">
        <v>0</v>
      </c>
      <c r="AF640" t="s">
        <v>719</v>
      </c>
      <c r="AG640">
        <v>0.08</v>
      </c>
      <c r="AH640">
        <v>2</v>
      </c>
      <c r="AI640">
        <v>28926102</v>
      </c>
      <c r="AJ640">
        <v>630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 x14ac:dyDescent="0.2">
      <c r="A641">
        <f>ROW(Source!A151)</f>
        <v>151</v>
      </c>
      <c r="B641">
        <v>28926120</v>
      </c>
      <c r="C641">
        <v>28926093</v>
      </c>
      <c r="D641">
        <v>28251479</v>
      </c>
      <c r="E641">
        <v>1</v>
      </c>
      <c r="F641">
        <v>1</v>
      </c>
      <c r="G641">
        <v>1</v>
      </c>
      <c r="H641">
        <v>3</v>
      </c>
      <c r="I641" t="s">
        <v>503</v>
      </c>
      <c r="J641" t="s">
        <v>504</v>
      </c>
      <c r="K641" t="s">
        <v>505</v>
      </c>
      <c r="L641">
        <v>1339</v>
      </c>
      <c r="N641">
        <v>1007</v>
      </c>
      <c r="O641" t="s">
        <v>742</v>
      </c>
      <c r="P641" t="s">
        <v>742</v>
      </c>
      <c r="Q641">
        <v>1</v>
      </c>
      <c r="X641">
        <v>1.64</v>
      </c>
      <c r="Y641">
        <v>8.7899999999999991</v>
      </c>
      <c r="Z641">
        <v>0</v>
      </c>
      <c r="AA641">
        <v>0</v>
      </c>
      <c r="AB641">
        <v>0</v>
      </c>
      <c r="AC641">
        <v>0</v>
      </c>
      <c r="AD641">
        <v>1</v>
      </c>
      <c r="AE641">
        <v>0</v>
      </c>
      <c r="AF641" t="s">
        <v>719</v>
      </c>
      <c r="AG641">
        <v>1.64</v>
      </c>
      <c r="AH641">
        <v>2</v>
      </c>
      <c r="AI641">
        <v>28926103</v>
      </c>
      <c r="AJ641">
        <v>631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 x14ac:dyDescent="0.2">
      <c r="A642">
        <f>ROW(Source!A151)</f>
        <v>151</v>
      </c>
      <c r="B642">
        <v>28926121</v>
      </c>
      <c r="C642">
        <v>28926093</v>
      </c>
      <c r="D642">
        <v>28251486</v>
      </c>
      <c r="E642">
        <v>1</v>
      </c>
      <c r="F642">
        <v>1</v>
      </c>
      <c r="G642">
        <v>1</v>
      </c>
      <c r="H642">
        <v>3</v>
      </c>
      <c r="I642" t="s">
        <v>506</v>
      </c>
      <c r="J642" t="s">
        <v>507</v>
      </c>
      <c r="K642" t="s">
        <v>508</v>
      </c>
      <c r="L642">
        <v>1346</v>
      </c>
      <c r="N642">
        <v>1009</v>
      </c>
      <c r="O642" t="s">
        <v>509</v>
      </c>
      <c r="P642" t="s">
        <v>509</v>
      </c>
      <c r="Q642">
        <v>1</v>
      </c>
      <c r="X642">
        <v>0.47</v>
      </c>
      <c r="Y642">
        <v>4.47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719</v>
      </c>
      <c r="AG642">
        <v>0.47</v>
      </c>
      <c r="AH642">
        <v>2</v>
      </c>
      <c r="AI642">
        <v>28926104</v>
      </c>
      <c r="AJ642">
        <v>632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 x14ac:dyDescent="0.2">
      <c r="A643">
        <f>ROW(Source!A151)</f>
        <v>151</v>
      </c>
      <c r="B643">
        <v>28926122</v>
      </c>
      <c r="C643">
        <v>28926093</v>
      </c>
      <c r="D643">
        <v>28254721</v>
      </c>
      <c r="E643">
        <v>1</v>
      </c>
      <c r="F643">
        <v>1</v>
      </c>
      <c r="G643">
        <v>1</v>
      </c>
      <c r="H643">
        <v>3</v>
      </c>
      <c r="I643" t="s">
        <v>510</v>
      </c>
      <c r="J643" t="s">
        <v>511</v>
      </c>
      <c r="K643" t="s">
        <v>512</v>
      </c>
      <c r="L643">
        <v>1348</v>
      </c>
      <c r="N643">
        <v>1009</v>
      </c>
      <c r="O643" t="s">
        <v>61</v>
      </c>
      <c r="P643" t="s">
        <v>61</v>
      </c>
      <c r="Q643">
        <v>1000</v>
      </c>
      <c r="X643">
        <v>1.24E-3</v>
      </c>
      <c r="Y643">
        <v>12824.48</v>
      </c>
      <c r="Z643">
        <v>0</v>
      </c>
      <c r="AA643">
        <v>0</v>
      </c>
      <c r="AB643">
        <v>0</v>
      </c>
      <c r="AC643">
        <v>0</v>
      </c>
      <c r="AD643">
        <v>1</v>
      </c>
      <c r="AE643">
        <v>0</v>
      </c>
      <c r="AF643" t="s">
        <v>719</v>
      </c>
      <c r="AG643">
        <v>1.24E-3</v>
      </c>
      <c r="AH643">
        <v>2</v>
      </c>
      <c r="AI643">
        <v>28926105</v>
      </c>
      <c r="AJ643">
        <v>633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 x14ac:dyDescent="0.2">
      <c r="A644">
        <f>ROW(Source!A151)</f>
        <v>151</v>
      </c>
      <c r="B644">
        <v>28926123</v>
      </c>
      <c r="C644">
        <v>28926093</v>
      </c>
      <c r="D644">
        <v>28276411</v>
      </c>
      <c r="E644">
        <v>1</v>
      </c>
      <c r="F644">
        <v>1</v>
      </c>
      <c r="G644">
        <v>1</v>
      </c>
      <c r="H644">
        <v>3</v>
      </c>
      <c r="I644" t="s">
        <v>513</v>
      </c>
      <c r="J644" t="s">
        <v>514</v>
      </c>
      <c r="K644" t="s">
        <v>515</v>
      </c>
      <c r="L644">
        <v>1348</v>
      </c>
      <c r="N644">
        <v>1009</v>
      </c>
      <c r="O644" t="s">
        <v>61</v>
      </c>
      <c r="P644" t="s">
        <v>61</v>
      </c>
      <c r="Q644">
        <v>1000</v>
      </c>
      <c r="X644">
        <v>0.01</v>
      </c>
      <c r="Y644">
        <v>10175.83</v>
      </c>
      <c r="Z644">
        <v>0</v>
      </c>
      <c r="AA644">
        <v>0</v>
      </c>
      <c r="AB644">
        <v>0</v>
      </c>
      <c r="AC644">
        <v>0</v>
      </c>
      <c r="AD644">
        <v>1</v>
      </c>
      <c r="AE644">
        <v>0</v>
      </c>
      <c r="AF644" t="s">
        <v>719</v>
      </c>
      <c r="AG644">
        <v>0.01</v>
      </c>
      <c r="AH644">
        <v>2</v>
      </c>
      <c r="AI644">
        <v>28926106</v>
      </c>
      <c r="AJ644">
        <v>634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 x14ac:dyDescent="0.2">
      <c r="A645">
        <f>ROW(Source!A151)</f>
        <v>151</v>
      </c>
      <c r="B645">
        <v>28926124</v>
      </c>
      <c r="C645">
        <v>28926093</v>
      </c>
      <c r="D645">
        <v>28279355</v>
      </c>
      <c r="E645">
        <v>1</v>
      </c>
      <c r="F645">
        <v>1</v>
      </c>
      <c r="G645">
        <v>1</v>
      </c>
      <c r="H645">
        <v>3</v>
      </c>
      <c r="I645" t="s">
        <v>516</v>
      </c>
      <c r="J645" t="s">
        <v>517</v>
      </c>
      <c r="K645" t="s">
        <v>526</v>
      </c>
      <c r="L645">
        <v>1348</v>
      </c>
      <c r="N645">
        <v>1009</v>
      </c>
      <c r="O645" t="s">
        <v>61</v>
      </c>
      <c r="P645" t="s">
        <v>61</v>
      </c>
      <c r="Q645">
        <v>1000</v>
      </c>
      <c r="X645">
        <v>0.01</v>
      </c>
      <c r="Y645">
        <v>7439.08</v>
      </c>
      <c r="Z645">
        <v>0</v>
      </c>
      <c r="AA645">
        <v>0</v>
      </c>
      <c r="AB645">
        <v>0</v>
      </c>
      <c r="AC645">
        <v>0</v>
      </c>
      <c r="AD645">
        <v>1</v>
      </c>
      <c r="AE645">
        <v>0</v>
      </c>
      <c r="AF645" t="s">
        <v>719</v>
      </c>
      <c r="AG645">
        <v>0.01</v>
      </c>
      <c r="AH645">
        <v>2</v>
      </c>
      <c r="AI645">
        <v>28926107</v>
      </c>
      <c r="AJ645">
        <v>635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 x14ac:dyDescent="0.2">
      <c r="A646">
        <f>ROW(Source!A151)</f>
        <v>151</v>
      </c>
      <c r="B646">
        <v>28926125</v>
      </c>
      <c r="C646">
        <v>28926093</v>
      </c>
      <c r="D646">
        <v>28279427</v>
      </c>
      <c r="E646">
        <v>1</v>
      </c>
      <c r="F646">
        <v>1</v>
      </c>
      <c r="G646">
        <v>1</v>
      </c>
      <c r="H646">
        <v>3</v>
      </c>
      <c r="I646" t="s">
        <v>527</v>
      </c>
      <c r="J646" t="s">
        <v>528</v>
      </c>
      <c r="K646" t="s">
        <v>529</v>
      </c>
      <c r="L646">
        <v>1348</v>
      </c>
      <c r="N646">
        <v>1009</v>
      </c>
      <c r="O646" t="s">
        <v>61</v>
      </c>
      <c r="P646" t="s">
        <v>61</v>
      </c>
      <c r="Q646">
        <v>1000</v>
      </c>
      <c r="X646">
        <v>0.01</v>
      </c>
      <c r="Y646">
        <v>5343.1</v>
      </c>
      <c r="Z646">
        <v>0</v>
      </c>
      <c r="AA646">
        <v>0</v>
      </c>
      <c r="AB646">
        <v>0</v>
      </c>
      <c r="AC646">
        <v>0</v>
      </c>
      <c r="AD646">
        <v>1</v>
      </c>
      <c r="AE646">
        <v>0</v>
      </c>
      <c r="AF646" t="s">
        <v>719</v>
      </c>
      <c r="AG646">
        <v>0.01</v>
      </c>
      <c r="AH646">
        <v>2</v>
      </c>
      <c r="AI646">
        <v>28926108</v>
      </c>
      <c r="AJ646">
        <v>636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 x14ac:dyDescent="0.2">
      <c r="A647">
        <f>ROW(Source!A151)</f>
        <v>151</v>
      </c>
      <c r="B647">
        <v>28926126</v>
      </c>
      <c r="C647">
        <v>28926093</v>
      </c>
      <c r="D647">
        <v>28324742</v>
      </c>
      <c r="E647">
        <v>1</v>
      </c>
      <c r="F647">
        <v>1</v>
      </c>
      <c r="G647">
        <v>1</v>
      </c>
      <c r="H647">
        <v>3</v>
      </c>
      <c r="I647" t="s">
        <v>530</v>
      </c>
      <c r="J647" t="s">
        <v>531</v>
      </c>
      <c r="K647" t="s">
        <v>532</v>
      </c>
      <c r="L647">
        <v>1354</v>
      </c>
      <c r="N647">
        <v>1010</v>
      </c>
      <c r="O647" t="s">
        <v>106</v>
      </c>
      <c r="P647" t="s">
        <v>106</v>
      </c>
      <c r="Q647">
        <v>1</v>
      </c>
      <c r="X647">
        <v>9</v>
      </c>
      <c r="Y647">
        <v>50.93</v>
      </c>
      <c r="Z647">
        <v>0</v>
      </c>
      <c r="AA647">
        <v>0</v>
      </c>
      <c r="AB647">
        <v>0</v>
      </c>
      <c r="AC647">
        <v>0</v>
      </c>
      <c r="AD647">
        <v>1</v>
      </c>
      <c r="AE647">
        <v>0</v>
      </c>
      <c r="AF647" t="s">
        <v>719</v>
      </c>
      <c r="AG647">
        <v>9</v>
      </c>
      <c r="AH647">
        <v>2</v>
      </c>
      <c r="AI647">
        <v>28926109</v>
      </c>
      <c r="AJ647">
        <v>637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 x14ac:dyDescent="0.2">
      <c r="A648">
        <f>ROW(Source!A151)</f>
        <v>151</v>
      </c>
      <c r="B648">
        <v>28926127</v>
      </c>
      <c r="C648">
        <v>28926093</v>
      </c>
      <c r="D648">
        <v>28247531</v>
      </c>
      <c r="E648">
        <v>21</v>
      </c>
      <c r="F648">
        <v>1</v>
      </c>
      <c r="G648">
        <v>1</v>
      </c>
      <c r="H648">
        <v>3</v>
      </c>
      <c r="I648" t="s">
        <v>533</v>
      </c>
      <c r="J648" t="s">
        <v>719</v>
      </c>
      <c r="K648" t="s">
        <v>534</v>
      </c>
      <c r="L648">
        <v>1374</v>
      </c>
      <c r="N648">
        <v>1013</v>
      </c>
      <c r="O648" t="s">
        <v>535</v>
      </c>
      <c r="P648" t="s">
        <v>535</v>
      </c>
      <c r="Q648">
        <v>1</v>
      </c>
      <c r="X648">
        <v>3.18</v>
      </c>
      <c r="Y648">
        <v>1</v>
      </c>
      <c r="Z648">
        <v>0</v>
      </c>
      <c r="AA648">
        <v>0</v>
      </c>
      <c r="AB648">
        <v>0</v>
      </c>
      <c r="AC648">
        <v>0</v>
      </c>
      <c r="AD648">
        <v>1</v>
      </c>
      <c r="AE648">
        <v>0</v>
      </c>
      <c r="AF648" t="s">
        <v>719</v>
      </c>
      <c r="AG648">
        <v>3.18</v>
      </c>
      <c r="AH648">
        <v>2</v>
      </c>
      <c r="AI648">
        <v>28926110</v>
      </c>
      <c r="AJ648">
        <v>638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 x14ac:dyDescent="0.2">
      <c r="A649">
        <f>ROW(Source!A152)</f>
        <v>152</v>
      </c>
      <c r="B649">
        <v>28926146</v>
      </c>
      <c r="C649">
        <v>28926128</v>
      </c>
      <c r="D649">
        <v>28425676</v>
      </c>
      <c r="E649">
        <v>1</v>
      </c>
      <c r="F649">
        <v>1</v>
      </c>
      <c r="G649">
        <v>1</v>
      </c>
      <c r="H649">
        <v>1</v>
      </c>
      <c r="I649" t="s">
        <v>536</v>
      </c>
      <c r="J649" t="s">
        <v>719</v>
      </c>
      <c r="K649" t="s">
        <v>537</v>
      </c>
      <c r="L649">
        <v>1191</v>
      </c>
      <c r="N649">
        <v>1013</v>
      </c>
      <c r="O649" t="s">
        <v>360</v>
      </c>
      <c r="P649" t="s">
        <v>360</v>
      </c>
      <c r="Q649">
        <v>1</v>
      </c>
      <c r="X649">
        <v>18.5</v>
      </c>
      <c r="Y649">
        <v>0</v>
      </c>
      <c r="Z649">
        <v>0</v>
      </c>
      <c r="AA649">
        <v>0</v>
      </c>
      <c r="AB649">
        <v>8.59</v>
      </c>
      <c r="AC649">
        <v>0</v>
      </c>
      <c r="AD649">
        <v>1</v>
      </c>
      <c r="AE649">
        <v>1</v>
      </c>
      <c r="AF649" t="s">
        <v>744</v>
      </c>
      <c r="AG649">
        <v>22.2</v>
      </c>
      <c r="AH649">
        <v>2</v>
      </c>
      <c r="AI649">
        <v>28926129</v>
      </c>
      <c r="AJ649">
        <v>639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 x14ac:dyDescent="0.2">
      <c r="A650">
        <f>ROW(Source!A152)</f>
        <v>152</v>
      </c>
      <c r="B650">
        <v>28926147</v>
      </c>
      <c r="C650">
        <v>28926128</v>
      </c>
      <c r="D650">
        <v>28419515</v>
      </c>
      <c r="E650">
        <v>1</v>
      </c>
      <c r="F650">
        <v>1</v>
      </c>
      <c r="G650">
        <v>1</v>
      </c>
      <c r="H650">
        <v>1</v>
      </c>
      <c r="I650" t="s">
        <v>361</v>
      </c>
      <c r="J650" t="s">
        <v>719</v>
      </c>
      <c r="K650" t="s">
        <v>362</v>
      </c>
      <c r="L650">
        <v>1191</v>
      </c>
      <c r="N650">
        <v>1013</v>
      </c>
      <c r="O650" t="s">
        <v>360</v>
      </c>
      <c r="P650" t="s">
        <v>360</v>
      </c>
      <c r="Q650">
        <v>1</v>
      </c>
      <c r="X650">
        <v>2.95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744</v>
      </c>
      <c r="AG650">
        <v>3.54</v>
      </c>
      <c r="AH650">
        <v>2</v>
      </c>
      <c r="AI650">
        <v>28926130</v>
      </c>
      <c r="AJ650">
        <v>640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 x14ac:dyDescent="0.2">
      <c r="A651">
        <f>ROW(Source!A152)</f>
        <v>152</v>
      </c>
      <c r="B651">
        <v>28926148</v>
      </c>
      <c r="C651">
        <v>28926128</v>
      </c>
      <c r="D651">
        <v>28336687</v>
      </c>
      <c r="E651">
        <v>1</v>
      </c>
      <c r="F651">
        <v>1</v>
      </c>
      <c r="G651">
        <v>1</v>
      </c>
      <c r="H651">
        <v>2</v>
      </c>
      <c r="I651" t="s">
        <v>479</v>
      </c>
      <c r="J651" t="s">
        <v>480</v>
      </c>
      <c r="K651" t="s">
        <v>481</v>
      </c>
      <c r="L651">
        <v>1368</v>
      </c>
      <c r="N651">
        <v>1011</v>
      </c>
      <c r="O651" t="s">
        <v>366</v>
      </c>
      <c r="P651" t="s">
        <v>366</v>
      </c>
      <c r="Q651">
        <v>1</v>
      </c>
      <c r="X651">
        <v>2.73</v>
      </c>
      <c r="Y651">
        <v>0</v>
      </c>
      <c r="Z651">
        <v>113.19</v>
      </c>
      <c r="AA651">
        <v>11.84</v>
      </c>
      <c r="AB651">
        <v>0</v>
      </c>
      <c r="AC651">
        <v>0</v>
      </c>
      <c r="AD651">
        <v>1</v>
      </c>
      <c r="AE651">
        <v>0</v>
      </c>
      <c r="AF651" t="s">
        <v>744</v>
      </c>
      <c r="AG651">
        <v>3.2759999999999998</v>
      </c>
      <c r="AH651">
        <v>2</v>
      </c>
      <c r="AI651">
        <v>28926131</v>
      </c>
      <c r="AJ651">
        <v>641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 x14ac:dyDescent="0.2">
      <c r="A652">
        <f>ROW(Source!A152)</f>
        <v>152</v>
      </c>
      <c r="B652">
        <v>28926149</v>
      </c>
      <c r="C652">
        <v>28926128</v>
      </c>
      <c r="D652">
        <v>28337857</v>
      </c>
      <c r="E652">
        <v>1</v>
      </c>
      <c r="F652">
        <v>1</v>
      </c>
      <c r="G652">
        <v>1</v>
      </c>
      <c r="H652">
        <v>2</v>
      </c>
      <c r="I652" t="s">
        <v>488</v>
      </c>
      <c r="J652" t="s">
        <v>489</v>
      </c>
      <c r="K652" t="s">
        <v>490</v>
      </c>
      <c r="L652">
        <v>1368</v>
      </c>
      <c r="N652">
        <v>1011</v>
      </c>
      <c r="O652" t="s">
        <v>366</v>
      </c>
      <c r="P652" t="s">
        <v>366</v>
      </c>
      <c r="Q652">
        <v>1</v>
      </c>
      <c r="X652">
        <v>0.15</v>
      </c>
      <c r="Y652">
        <v>0</v>
      </c>
      <c r="Z652">
        <v>127.86</v>
      </c>
      <c r="AA652">
        <v>11.84</v>
      </c>
      <c r="AB652">
        <v>0</v>
      </c>
      <c r="AC652">
        <v>0</v>
      </c>
      <c r="AD652">
        <v>1</v>
      </c>
      <c r="AE652">
        <v>0</v>
      </c>
      <c r="AF652" t="s">
        <v>744</v>
      </c>
      <c r="AG652">
        <v>0.18</v>
      </c>
      <c r="AH652">
        <v>2</v>
      </c>
      <c r="AI652">
        <v>28926132</v>
      </c>
      <c r="AJ652">
        <v>642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 x14ac:dyDescent="0.2">
      <c r="A653">
        <f>ROW(Source!A152)</f>
        <v>152</v>
      </c>
      <c r="B653">
        <v>28926150</v>
      </c>
      <c r="C653">
        <v>28926128</v>
      </c>
      <c r="D653">
        <v>28337866</v>
      </c>
      <c r="E653">
        <v>1</v>
      </c>
      <c r="F653">
        <v>1</v>
      </c>
      <c r="G653">
        <v>1</v>
      </c>
      <c r="H653">
        <v>2</v>
      </c>
      <c r="I653" t="s">
        <v>491</v>
      </c>
      <c r="J653" t="s">
        <v>492</v>
      </c>
      <c r="K653" t="s">
        <v>493</v>
      </c>
      <c r="L653">
        <v>1368</v>
      </c>
      <c r="N653">
        <v>1011</v>
      </c>
      <c r="O653" t="s">
        <v>366</v>
      </c>
      <c r="P653" t="s">
        <v>366</v>
      </c>
      <c r="Q653">
        <v>1</v>
      </c>
      <c r="X653">
        <v>0.15</v>
      </c>
      <c r="Y653">
        <v>0</v>
      </c>
      <c r="Z653">
        <v>12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744</v>
      </c>
      <c r="AG653">
        <v>0.18</v>
      </c>
      <c r="AH653">
        <v>2</v>
      </c>
      <c r="AI653">
        <v>28926133</v>
      </c>
      <c r="AJ653">
        <v>643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 x14ac:dyDescent="0.2">
      <c r="A654">
        <f>ROW(Source!A152)</f>
        <v>152</v>
      </c>
      <c r="B654">
        <v>28926151</v>
      </c>
      <c r="C654">
        <v>28926128</v>
      </c>
      <c r="D654">
        <v>28337996</v>
      </c>
      <c r="E654">
        <v>1</v>
      </c>
      <c r="F654">
        <v>1</v>
      </c>
      <c r="G654">
        <v>1</v>
      </c>
      <c r="H654">
        <v>2</v>
      </c>
      <c r="I654" t="s">
        <v>494</v>
      </c>
      <c r="J654" t="s">
        <v>495</v>
      </c>
      <c r="K654" t="s">
        <v>496</v>
      </c>
      <c r="L654">
        <v>1368</v>
      </c>
      <c r="N654">
        <v>1011</v>
      </c>
      <c r="O654" t="s">
        <v>366</v>
      </c>
      <c r="P654" t="s">
        <v>366</v>
      </c>
      <c r="Q654">
        <v>1</v>
      </c>
      <c r="X654">
        <v>0.14000000000000001</v>
      </c>
      <c r="Y654">
        <v>0</v>
      </c>
      <c r="Z654">
        <v>7.52</v>
      </c>
      <c r="AA654">
        <v>0</v>
      </c>
      <c r="AB654">
        <v>0</v>
      </c>
      <c r="AC654">
        <v>0</v>
      </c>
      <c r="AD654">
        <v>1</v>
      </c>
      <c r="AE654">
        <v>0</v>
      </c>
      <c r="AF654" t="s">
        <v>744</v>
      </c>
      <c r="AG654">
        <v>0.16800000000000001</v>
      </c>
      <c r="AH654">
        <v>2</v>
      </c>
      <c r="AI654">
        <v>28926134</v>
      </c>
      <c r="AJ654">
        <v>644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 x14ac:dyDescent="0.2">
      <c r="A655">
        <f>ROW(Source!A152)</f>
        <v>152</v>
      </c>
      <c r="B655">
        <v>28926152</v>
      </c>
      <c r="C655">
        <v>28926128</v>
      </c>
      <c r="D655">
        <v>28338136</v>
      </c>
      <c r="E655">
        <v>1</v>
      </c>
      <c r="F655">
        <v>1</v>
      </c>
      <c r="G655">
        <v>1</v>
      </c>
      <c r="H655">
        <v>2</v>
      </c>
      <c r="I655" t="s">
        <v>401</v>
      </c>
      <c r="J655" t="s">
        <v>402</v>
      </c>
      <c r="K655" t="s">
        <v>403</v>
      </c>
      <c r="L655">
        <v>1368</v>
      </c>
      <c r="N655">
        <v>1011</v>
      </c>
      <c r="O655" t="s">
        <v>366</v>
      </c>
      <c r="P655" t="s">
        <v>366</v>
      </c>
      <c r="Q655">
        <v>1</v>
      </c>
      <c r="X655">
        <v>2.4900000000000002</v>
      </c>
      <c r="Y655">
        <v>0</v>
      </c>
      <c r="Z655">
        <v>8.68</v>
      </c>
      <c r="AA655">
        <v>0</v>
      </c>
      <c r="AB655">
        <v>0</v>
      </c>
      <c r="AC655">
        <v>0</v>
      </c>
      <c r="AD655">
        <v>1</v>
      </c>
      <c r="AE655">
        <v>0</v>
      </c>
      <c r="AF655" t="s">
        <v>744</v>
      </c>
      <c r="AG655">
        <v>2.988</v>
      </c>
      <c r="AH655">
        <v>2</v>
      </c>
      <c r="AI655">
        <v>28926135</v>
      </c>
      <c r="AJ655">
        <v>645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 x14ac:dyDescent="0.2">
      <c r="A656">
        <f>ROW(Source!A152)</f>
        <v>152</v>
      </c>
      <c r="B656">
        <v>28926153</v>
      </c>
      <c r="C656">
        <v>28926128</v>
      </c>
      <c r="D656">
        <v>28338781</v>
      </c>
      <c r="E656">
        <v>1</v>
      </c>
      <c r="F656">
        <v>1</v>
      </c>
      <c r="G656">
        <v>1</v>
      </c>
      <c r="H656">
        <v>2</v>
      </c>
      <c r="I656" t="s">
        <v>497</v>
      </c>
      <c r="J656" t="s">
        <v>498</v>
      </c>
      <c r="K656" t="s">
        <v>499</v>
      </c>
      <c r="L656">
        <v>1368</v>
      </c>
      <c r="N656">
        <v>1011</v>
      </c>
      <c r="O656" t="s">
        <v>366</v>
      </c>
      <c r="P656" t="s">
        <v>366</v>
      </c>
      <c r="Q656">
        <v>1</v>
      </c>
      <c r="X656">
        <v>7.0000000000000007E-2</v>
      </c>
      <c r="Y656">
        <v>0</v>
      </c>
      <c r="Z656">
        <v>18.489999999999998</v>
      </c>
      <c r="AA656">
        <v>10.130000000000001</v>
      </c>
      <c r="AB656">
        <v>0</v>
      </c>
      <c r="AC656">
        <v>0</v>
      </c>
      <c r="AD656">
        <v>1</v>
      </c>
      <c r="AE656">
        <v>0</v>
      </c>
      <c r="AF656" t="s">
        <v>744</v>
      </c>
      <c r="AG656">
        <v>8.4000000000000005E-2</v>
      </c>
      <c r="AH656">
        <v>2</v>
      </c>
      <c r="AI656">
        <v>28926136</v>
      </c>
      <c r="AJ656">
        <v>646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 x14ac:dyDescent="0.2">
      <c r="A657">
        <f>ROW(Source!A152)</f>
        <v>152</v>
      </c>
      <c r="B657">
        <v>28926154</v>
      </c>
      <c r="C657">
        <v>28926128</v>
      </c>
      <c r="D657">
        <v>28251457</v>
      </c>
      <c r="E657">
        <v>1</v>
      </c>
      <c r="F657">
        <v>1</v>
      </c>
      <c r="G657">
        <v>1</v>
      </c>
      <c r="H657">
        <v>3</v>
      </c>
      <c r="I657" t="s">
        <v>500</v>
      </c>
      <c r="J657" t="s">
        <v>501</v>
      </c>
      <c r="K657" t="s">
        <v>502</v>
      </c>
      <c r="L657">
        <v>1339</v>
      </c>
      <c r="N657">
        <v>1007</v>
      </c>
      <c r="O657" t="s">
        <v>742</v>
      </c>
      <c r="P657" t="s">
        <v>742</v>
      </c>
      <c r="Q657">
        <v>1</v>
      </c>
      <c r="X657">
        <v>0.08</v>
      </c>
      <c r="Y657">
        <v>23.41</v>
      </c>
      <c r="Z657">
        <v>0</v>
      </c>
      <c r="AA657">
        <v>0</v>
      </c>
      <c r="AB657">
        <v>0</v>
      </c>
      <c r="AC657">
        <v>0</v>
      </c>
      <c r="AD657">
        <v>1</v>
      </c>
      <c r="AE657">
        <v>0</v>
      </c>
      <c r="AF657" t="s">
        <v>719</v>
      </c>
      <c r="AG657">
        <v>0.08</v>
      </c>
      <c r="AH657">
        <v>2</v>
      </c>
      <c r="AI657">
        <v>28926137</v>
      </c>
      <c r="AJ657">
        <v>647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 x14ac:dyDescent="0.2">
      <c r="A658">
        <f>ROW(Source!A152)</f>
        <v>152</v>
      </c>
      <c r="B658">
        <v>28926155</v>
      </c>
      <c r="C658">
        <v>28926128</v>
      </c>
      <c r="D658">
        <v>28251479</v>
      </c>
      <c r="E658">
        <v>1</v>
      </c>
      <c r="F658">
        <v>1</v>
      </c>
      <c r="G658">
        <v>1</v>
      </c>
      <c r="H658">
        <v>3</v>
      </c>
      <c r="I658" t="s">
        <v>503</v>
      </c>
      <c r="J658" t="s">
        <v>504</v>
      </c>
      <c r="K658" t="s">
        <v>505</v>
      </c>
      <c r="L658">
        <v>1339</v>
      </c>
      <c r="N658">
        <v>1007</v>
      </c>
      <c r="O658" t="s">
        <v>742</v>
      </c>
      <c r="P658" t="s">
        <v>742</v>
      </c>
      <c r="Q658">
        <v>1</v>
      </c>
      <c r="X658">
        <v>1.64</v>
      </c>
      <c r="Y658">
        <v>8.7899999999999991</v>
      </c>
      <c r="Z658">
        <v>0</v>
      </c>
      <c r="AA658">
        <v>0</v>
      </c>
      <c r="AB658">
        <v>0</v>
      </c>
      <c r="AC658">
        <v>0</v>
      </c>
      <c r="AD658">
        <v>1</v>
      </c>
      <c r="AE658">
        <v>0</v>
      </c>
      <c r="AF658" t="s">
        <v>719</v>
      </c>
      <c r="AG658">
        <v>1.64</v>
      </c>
      <c r="AH658">
        <v>2</v>
      </c>
      <c r="AI658">
        <v>28926138</v>
      </c>
      <c r="AJ658">
        <v>648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 x14ac:dyDescent="0.2">
      <c r="A659">
        <f>ROW(Source!A152)</f>
        <v>152</v>
      </c>
      <c r="B659">
        <v>28926156</v>
      </c>
      <c r="C659">
        <v>28926128</v>
      </c>
      <c r="D659">
        <v>28251486</v>
      </c>
      <c r="E659">
        <v>1</v>
      </c>
      <c r="F659">
        <v>1</v>
      </c>
      <c r="G659">
        <v>1</v>
      </c>
      <c r="H659">
        <v>3</v>
      </c>
      <c r="I659" t="s">
        <v>506</v>
      </c>
      <c r="J659" t="s">
        <v>507</v>
      </c>
      <c r="K659" t="s">
        <v>508</v>
      </c>
      <c r="L659">
        <v>1346</v>
      </c>
      <c r="N659">
        <v>1009</v>
      </c>
      <c r="O659" t="s">
        <v>509</v>
      </c>
      <c r="P659" t="s">
        <v>509</v>
      </c>
      <c r="Q659">
        <v>1</v>
      </c>
      <c r="X659">
        <v>0.47</v>
      </c>
      <c r="Y659">
        <v>4.47</v>
      </c>
      <c r="Z659">
        <v>0</v>
      </c>
      <c r="AA659">
        <v>0</v>
      </c>
      <c r="AB659">
        <v>0</v>
      </c>
      <c r="AC659">
        <v>0</v>
      </c>
      <c r="AD659">
        <v>1</v>
      </c>
      <c r="AE659">
        <v>0</v>
      </c>
      <c r="AF659" t="s">
        <v>719</v>
      </c>
      <c r="AG659">
        <v>0.47</v>
      </c>
      <c r="AH659">
        <v>2</v>
      </c>
      <c r="AI659">
        <v>28926139</v>
      </c>
      <c r="AJ659">
        <v>649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 x14ac:dyDescent="0.2">
      <c r="A660">
        <f>ROW(Source!A152)</f>
        <v>152</v>
      </c>
      <c r="B660">
        <v>28926157</v>
      </c>
      <c r="C660">
        <v>28926128</v>
      </c>
      <c r="D660">
        <v>28254721</v>
      </c>
      <c r="E660">
        <v>1</v>
      </c>
      <c r="F660">
        <v>1</v>
      </c>
      <c r="G660">
        <v>1</v>
      </c>
      <c r="H660">
        <v>3</v>
      </c>
      <c r="I660" t="s">
        <v>510</v>
      </c>
      <c r="J660" t="s">
        <v>511</v>
      </c>
      <c r="K660" t="s">
        <v>512</v>
      </c>
      <c r="L660">
        <v>1348</v>
      </c>
      <c r="N660">
        <v>1009</v>
      </c>
      <c r="O660" t="s">
        <v>61</v>
      </c>
      <c r="P660" t="s">
        <v>61</v>
      </c>
      <c r="Q660">
        <v>1000</v>
      </c>
      <c r="X660">
        <v>1.24E-3</v>
      </c>
      <c r="Y660">
        <v>12824.48</v>
      </c>
      <c r="Z660">
        <v>0</v>
      </c>
      <c r="AA660">
        <v>0</v>
      </c>
      <c r="AB660">
        <v>0</v>
      </c>
      <c r="AC660">
        <v>0</v>
      </c>
      <c r="AD660">
        <v>1</v>
      </c>
      <c r="AE660">
        <v>0</v>
      </c>
      <c r="AF660" t="s">
        <v>719</v>
      </c>
      <c r="AG660">
        <v>1.24E-3</v>
      </c>
      <c r="AH660">
        <v>2</v>
      </c>
      <c r="AI660">
        <v>28926140</v>
      </c>
      <c r="AJ660">
        <v>650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 x14ac:dyDescent="0.2">
      <c r="A661">
        <f>ROW(Source!A152)</f>
        <v>152</v>
      </c>
      <c r="B661">
        <v>28926158</v>
      </c>
      <c r="C661">
        <v>28926128</v>
      </c>
      <c r="D661">
        <v>28276411</v>
      </c>
      <c r="E661">
        <v>1</v>
      </c>
      <c r="F661">
        <v>1</v>
      </c>
      <c r="G661">
        <v>1</v>
      </c>
      <c r="H661">
        <v>3</v>
      </c>
      <c r="I661" t="s">
        <v>513</v>
      </c>
      <c r="J661" t="s">
        <v>514</v>
      </c>
      <c r="K661" t="s">
        <v>515</v>
      </c>
      <c r="L661">
        <v>1348</v>
      </c>
      <c r="N661">
        <v>1009</v>
      </c>
      <c r="O661" t="s">
        <v>61</v>
      </c>
      <c r="P661" t="s">
        <v>61</v>
      </c>
      <c r="Q661">
        <v>1000</v>
      </c>
      <c r="X661">
        <v>0.01</v>
      </c>
      <c r="Y661">
        <v>10175.83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0</v>
      </c>
      <c r="AF661" t="s">
        <v>719</v>
      </c>
      <c r="AG661">
        <v>0.01</v>
      </c>
      <c r="AH661">
        <v>2</v>
      </c>
      <c r="AI661">
        <v>28926141</v>
      </c>
      <c r="AJ661">
        <v>651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 x14ac:dyDescent="0.2">
      <c r="A662">
        <f>ROW(Source!A152)</f>
        <v>152</v>
      </c>
      <c r="B662">
        <v>28926159</v>
      </c>
      <c r="C662">
        <v>28926128</v>
      </c>
      <c r="D662">
        <v>28279355</v>
      </c>
      <c r="E662">
        <v>1</v>
      </c>
      <c r="F662">
        <v>1</v>
      </c>
      <c r="G662">
        <v>1</v>
      </c>
      <c r="H662">
        <v>3</v>
      </c>
      <c r="I662" t="s">
        <v>516</v>
      </c>
      <c r="J662" t="s">
        <v>517</v>
      </c>
      <c r="K662" t="s">
        <v>526</v>
      </c>
      <c r="L662">
        <v>1348</v>
      </c>
      <c r="N662">
        <v>1009</v>
      </c>
      <c r="O662" t="s">
        <v>61</v>
      </c>
      <c r="P662" t="s">
        <v>61</v>
      </c>
      <c r="Q662">
        <v>1000</v>
      </c>
      <c r="X662">
        <v>0.01</v>
      </c>
      <c r="Y662">
        <v>7439.08</v>
      </c>
      <c r="Z662">
        <v>0</v>
      </c>
      <c r="AA662">
        <v>0</v>
      </c>
      <c r="AB662">
        <v>0</v>
      </c>
      <c r="AC662">
        <v>0</v>
      </c>
      <c r="AD662">
        <v>1</v>
      </c>
      <c r="AE662">
        <v>0</v>
      </c>
      <c r="AF662" t="s">
        <v>719</v>
      </c>
      <c r="AG662">
        <v>0.01</v>
      </c>
      <c r="AH662">
        <v>2</v>
      </c>
      <c r="AI662">
        <v>28926142</v>
      </c>
      <c r="AJ662">
        <v>652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 x14ac:dyDescent="0.2">
      <c r="A663">
        <f>ROW(Source!A152)</f>
        <v>152</v>
      </c>
      <c r="B663">
        <v>28926160</v>
      </c>
      <c r="C663">
        <v>28926128</v>
      </c>
      <c r="D663">
        <v>28279427</v>
      </c>
      <c r="E663">
        <v>1</v>
      </c>
      <c r="F663">
        <v>1</v>
      </c>
      <c r="G663">
        <v>1</v>
      </c>
      <c r="H663">
        <v>3</v>
      </c>
      <c r="I663" t="s">
        <v>527</v>
      </c>
      <c r="J663" t="s">
        <v>528</v>
      </c>
      <c r="K663" t="s">
        <v>529</v>
      </c>
      <c r="L663">
        <v>1348</v>
      </c>
      <c r="N663">
        <v>1009</v>
      </c>
      <c r="O663" t="s">
        <v>61</v>
      </c>
      <c r="P663" t="s">
        <v>61</v>
      </c>
      <c r="Q663">
        <v>1000</v>
      </c>
      <c r="X663">
        <v>0.01</v>
      </c>
      <c r="Y663">
        <v>5343.1</v>
      </c>
      <c r="Z663">
        <v>0</v>
      </c>
      <c r="AA663">
        <v>0</v>
      </c>
      <c r="AB663">
        <v>0</v>
      </c>
      <c r="AC663">
        <v>0</v>
      </c>
      <c r="AD663">
        <v>1</v>
      </c>
      <c r="AE663">
        <v>0</v>
      </c>
      <c r="AF663" t="s">
        <v>719</v>
      </c>
      <c r="AG663">
        <v>0.01</v>
      </c>
      <c r="AH663">
        <v>2</v>
      </c>
      <c r="AI663">
        <v>28926143</v>
      </c>
      <c r="AJ663">
        <v>653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 x14ac:dyDescent="0.2">
      <c r="A664">
        <f>ROW(Source!A152)</f>
        <v>152</v>
      </c>
      <c r="B664">
        <v>28926161</v>
      </c>
      <c r="C664">
        <v>28926128</v>
      </c>
      <c r="D664">
        <v>28324742</v>
      </c>
      <c r="E664">
        <v>1</v>
      </c>
      <c r="F664">
        <v>1</v>
      </c>
      <c r="G664">
        <v>1</v>
      </c>
      <c r="H664">
        <v>3</v>
      </c>
      <c r="I664" t="s">
        <v>530</v>
      </c>
      <c r="J664" t="s">
        <v>531</v>
      </c>
      <c r="K664" t="s">
        <v>532</v>
      </c>
      <c r="L664">
        <v>1354</v>
      </c>
      <c r="N664">
        <v>1010</v>
      </c>
      <c r="O664" t="s">
        <v>106</v>
      </c>
      <c r="P664" t="s">
        <v>106</v>
      </c>
      <c r="Q664">
        <v>1</v>
      </c>
      <c r="X664">
        <v>9</v>
      </c>
      <c r="Y664">
        <v>50.93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719</v>
      </c>
      <c r="AG664">
        <v>9</v>
      </c>
      <c r="AH664">
        <v>2</v>
      </c>
      <c r="AI664">
        <v>28926144</v>
      </c>
      <c r="AJ664">
        <v>654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 x14ac:dyDescent="0.2">
      <c r="A665">
        <f>ROW(Source!A152)</f>
        <v>152</v>
      </c>
      <c r="B665">
        <v>28926162</v>
      </c>
      <c r="C665">
        <v>28926128</v>
      </c>
      <c r="D665">
        <v>28247531</v>
      </c>
      <c r="E665">
        <v>21</v>
      </c>
      <c r="F665">
        <v>1</v>
      </c>
      <c r="G665">
        <v>1</v>
      </c>
      <c r="H665">
        <v>3</v>
      </c>
      <c r="I665" t="s">
        <v>533</v>
      </c>
      <c r="J665" t="s">
        <v>719</v>
      </c>
      <c r="K665" t="s">
        <v>534</v>
      </c>
      <c r="L665">
        <v>1374</v>
      </c>
      <c r="N665">
        <v>1013</v>
      </c>
      <c r="O665" t="s">
        <v>535</v>
      </c>
      <c r="P665" t="s">
        <v>535</v>
      </c>
      <c r="Q665">
        <v>1</v>
      </c>
      <c r="X665">
        <v>3.18</v>
      </c>
      <c r="Y665">
        <v>1</v>
      </c>
      <c r="Z665">
        <v>0</v>
      </c>
      <c r="AA665">
        <v>0</v>
      </c>
      <c r="AB665">
        <v>0</v>
      </c>
      <c r="AC665">
        <v>0</v>
      </c>
      <c r="AD665">
        <v>1</v>
      </c>
      <c r="AE665">
        <v>0</v>
      </c>
      <c r="AF665" t="s">
        <v>719</v>
      </c>
      <c r="AG665">
        <v>3.18</v>
      </c>
      <c r="AH665">
        <v>2</v>
      </c>
      <c r="AI665">
        <v>28926145</v>
      </c>
      <c r="AJ665">
        <v>655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 x14ac:dyDescent="0.2">
      <c r="A666">
        <f>ROW(Source!A153)</f>
        <v>153</v>
      </c>
      <c r="B666">
        <v>28926146</v>
      </c>
      <c r="C666">
        <v>28926128</v>
      </c>
      <c r="D666">
        <v>28425676</v>
      </c>
      <c r="E666">
        <v>1</v>
      </c>
      <c r="F666">
        <v>1</v>
      </c>
      <c r="G666">
        <v>1</v>
      </c>
      <c r="H666">
        <v>1</v>
      </c>
      <c r="I666" t="s">
        <v>536</v>
      </c>
      <c r="J666" t="s">
        <v>719</v>
      </c>
      <c r="K666" t="s">
        <v>537</v>
      </c>
      <c r="L666">
        <v>1191</v>
      </c>
      <c r="N666">
        <v>1013</v>
      </c>
      <c r="O666" t="s">
        <v>360</v>
      </c>
      <c r="P666" t="s">
        <v>360</v>
      </c>
      <c r="Q666">
        <v>1</v>
      </c>
      <c r="X666">
        <v>18.5</v>
      </c>
      <c r="Y666">
        <v>0</v>
      </c>
      <c r="Z666">
        <v>0</v>
      </c>
      <c r="AA666">
        <v>0</v>
      </c>
      <c r="AB666">
        <v>8.59</v>
      </c>
      <c r="AC666">
        <v>0</v>
      </c>
      <c r="AD666">
        <v>1</v>
      </c>
      <c r="AE666">
        <v>1</v>
      </c>
      <c r="AF666" t="s">
        <v>744</v>
      </c>
      <c r="AG666">
        <v>22.2</v>
      </c>
      <c r="AH666">
        <v>2</v>
      </c>
      <c r="AI666">
        <v>28926129</v>
      </c>
      <c r="AJ666">
        <v>656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 x14ac:dyDescent="0.2">
      <c r="A667">
        <f>ROW(Source!A153)</f>
        <v>153</v>
      </c>
      <c r="B667">
        <v>28926147</v>
      </c>
      <c r="C667">
        <v>28926128</v>
      </c>
      <c r="D667">
        <v>28419515</v>
      </c>
      <c r="E667">
        <v>1</v>
      </c>
      <c r="F667">
        <v>1</v>
      </c>
      <c r="G667">
        <v>1</v>
      </c>
      <c r="H667">
        <v>1</v>
      </c>
      <c r="I667" t="s">
        <v>361</v>
      </c>
      <c r="J667" t="s">
        <v>719</v>
      </c>
      <c r="K667" t="s">
        <v>362</v>
      </c>
      <c r="L667">
        <v>1191</v>
      </c>
      <c r="N667">
        <v>1013</v>
      </c>
      <c r="O667" t="s">
        <v>360</v>
      </c>
      <c r="P667" t="s">
        <v>360</v>
      </c>
      <c r="Q667">
        <v>1</v>
      </c>
      <c r="X667">
        <v>2.95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1</v>
      </c>
      <c r="AE667">
        <v>2</v>
      </c>
      <c r="AF667" t="s">
        <v>744</v>
      </c>
      <c r="AG667">
        <v>3.54</v>
      </c>
      <c r="AH667">
        <v>2</v>
      </c>
      <c r="AI667">
        <v>28926130</v>
      </c>
      <c r="AJ667">
        <v>657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 x14ac:dyDescent="0.2">
      <c r="A668">
        <f>ROW(Source!A153)</f>
        <v>153</v>
      </c>
      <c r="B668">
        <v>28926148</v>
      </c>
      <c r="C668">
        <v>28926128</v>
      </c>
      <c r="D668">
        <v>28336687</v>
      </c>
      <c r="E668">
        <v>1</v>
      </c>
      <c r="F668">
        <v>1</v>
      </c>
      <c r="G668">
        <v>1</v>
      </c>
      <c r="H668">
        <v>2</v>
      </c>
      <c r="I668" t="s">
        <v>479</v>
      </c>
      <c r="J668" t="s">
        <v>480</v>
      </c>
      <c r="K668" t="s">
        <v>481</v>
      </c>
      <c r="L668">
        <v>1368</v>
      </c>
      <c r="N668">
        <v>1011</v>
      </c>
      <c r="O668" t="s">
        <v>366</v>
      </c>
      <c r="P668" t="s">
        <v>366</v>
      </c>
      <c r="Q668">
        <v>1</v>
      </c>
      <c r="X668">
        <v>2.73</v>
      </c>
      <c r="Y668">
        <v>0</v>
      </c>
      <c r="Z668">
        <v>113.19</v>
      </c>
      <c r="AA668">
        <v>11.84</v>
      </c>
      <c r="AB668">
        <v>0</v>
      </c>
      <c r="AC668">
        <v>0</v>
      </c>
      <c r="AD668">
        <v>1</v>
      </c>
      <c r="AE668">
        <v>0</v>
      </c>
      <c r="AF668" t="s">
        <v>744</v>
      </c>
      <c r="AG668">
        <v>3.2759999999999998</v>
      </c>
      <c r="AH668">
        <v>2</v>
      </c>
      <c r="AI668">
        <v>28926131</v>
      </c>
      <c r="AJ668">
        <v>658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 x14ac:dyDescent="0.2">
      <c r="A669">
        <f>ROW(Source!A153)</f>
        <v>153</v>
      </c>
      <c r="B669">
        <v>28926149</v>
      </c>
      <c r="C669">
        <v>28926128</v>
      </c>
      <c r="D669">
        <v>28337857</v>
      </c>
      <c r="E669">
        <v>1</v>
      </c>
      <c r="F669">
        <v>1</v>
      </c>
      <c r="G669">
        <v>1</v>
      </c>
      <c r="H669">
        <v>2</v>
      </c>
      <c r="I669" t="s">
        <v>488</v>
      </c>
      <c r="J669" t="s">
        <v>489</v>
      </c>
      <c r="K669" t="s">
        <v>490</v>
      </c>
      <c r="L669">
        <v>1368</v>
      </c>
      <c r="N669">
        <v>1011</v>
      </c>
      <c r="O669" t="s">
        <v>366</v>
      </c>
      <c r="P669" t="s">
        <v>366</v>
      </c>
      <c r="Q669">
        <v>1</v>
      </c>
      <c r="X669">
        <v>0.15</v>
      </c>
      <c r="Y669">
        <v>0</v>
      </c>
      <c r="Z669">
        <v>127.86</v>
      </c>
      <c r="AA669">
        <v>11.84</v>
      </c>
      <c r="AB669">
        <v>0</v>
      </c>
      <c r="AC669">
        <v>0</v>
      </c>
      <c r="AD669">
        <v>1</v>
      </c>
      <c r="AE669">
        <v>0</v>
      </c>
      <c r="AF669" t="s">
        <v>744</v>
      </c>
      <c r="AG669">
        <v>0.18</v>
      </c>
      <c r="AH669">
        <v>2</v>
      </c>
      <c r="AI669">
        <v>28926132</v>
      </c>
      <c r="AJ669">
        <v>659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 x14ac:dyDescent="0.2">
      <c r="A670">
        <f>ROW(Source!A153)</f>
        <v>153</v>
      </c>
      <c r="B670">
        <v>28926150</v>
      </c>
      <c r="C670">
        <v>28926128</v>
      </c>
      <c r="D670">
        <v>28337866</v>
      </c>
      <c r="E670">
        <v>1</v>
      </c>
      <c r="F670">
        <v>1</v>
      </c>
      <c r="G670">
        <v>1</v>
      </c>
      <c r="H670">
        <v>2</v>
      </c>
      <c r="I670" t="s">
        <v>491</v>
      </c>
      <c r="J670" t="s">
        <v>492</v>
      </c>
      <c r="K670" t="s">
        <v>493</v>
      </c>
      <c r="L670">
        <v>1368</v>
      </c>
      <c r="N670">
        <v>1011</v>
      </c>
      <c r="O670" t="s">
        <v>366</v>
      </c>
      <c r="P670" t="s">
        <v>366</v>
      </c>
      <c r="Q670">
        <v>1</v>
      </c>
      <c r="X670">
        <v>0.15</v>
      </c>
      <c r="Y670">
        <v>0</v>
      </c>
      <c r="Z670">
        <v>12</v>
      </c>
      <c r="AA670">
        <v>0</v>
      </c>
      <c r="AB670">
        <v>0</v>
      </c>
      <c r="AC670">
        <v>0</v>
      </c>
      <c r="AD670">
        <v>1</v>
      </c>
      <c r="AE670">
        <v>0</v>
      </c>
      <c r="AF670" t="s">
        <v>744</v>
      </c>
      <c r="AG670">
        <v>0.18</v>
      </c>
      <c r="AH670">
        <v>2</v>
      </c>
      <c r="AI670">
        <v>28926133</v>
      </c>
      <c r="AJ670">
        <v>660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 x14ac:dyDescent="0.2">
      <c r="A671">
        <f>ROW(Source!A153)</f>
        <v>153</v>
      </c>
      <c r="B671">
        <v>28926151</v>
      </c>
      <c r="C671">
        <v>28926128</v>
      </c>
      <c r="D671">
        <v>28337996</v>
      </c>
      <c r="E671">
        <v>1</v>
      </c>
      <c r="F671">
        <v>1</v>
      </c>
      <c r="G671">
        <v>1</v>
      </c>
      <c r="H671">
        <v>2</v>
      </c>
      <c r="I671" t="s">
        <v>494</v>
      </c>
      <c r="J671" t="s">
        <v>495</v>
      </c>
      <c r="K671" t="s">
        <v>496</v>
      </c>
      <c r="L671">
        <v>1368</v>
      </c>
      <c r="N671">
        <v>1011</v>
      </c>
      <c r="O671" t="s">
        <v>366</v>
      </c>
      <c r="P671" t="s">
        <v>366</v>
      </c>
      <c r="Q671">
        <v>1</v>
      </c>
      <c r="X671">
        <v>0.14000000000000001</v>
      </c>
      <c r="Y671">
        <v>0</v>
      </c>
      <c r="Z671">
        <v>7.52</v>
      </c>
      <c r="AA671">
        <v>0</v>
      </c>
      <c r="AB671">
        <v>0</v>
      </c>
      <c r="AC671">
        <v>0</v>
      </c>
      <c r="AD671">
        <v>1</v>
      </c>
      <c r="AE671">
        <v>0</v>
      </c>
      <c r="AF671" t="s">
        <v>744</v>
      </c>
      <c r="AG671">
        <v>0.16800000000000001</v>
      </c>
      <c r="AH671">
        <v>2</v>
      </c>
      <c r="AI671">
        <v>28926134</v>
      </c>
      <c r="AJ671">
        <v>661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 x14ac:dyDescent="0.2">
      <c r="A672">
        <f>ROW(Source!A153)</f>
        <v>153</v>
      </c>
      <c r="B672">
        <v>28926152</v>
      </c>
      <c r="C672">
        <v>28926128</v>
      </c>
      <c r="D672">
        <v>28338136</v>
      </c>
      <c r="E672">
        <v>1</v>
      </c>
      <c r="F672">
        <v>1</v>
      </c>
      <c r="G672">
        <v>1</v>
      </c>
      <c r="H672">
        <v>2</v>
      </c>
      <c r="I672" t="s">
        <v>401</v>
      </c>
      <c r="J672" t="s">
        <v>402</v>
      </c>
      <c r="K672" t="s">
        <v>403</v>
      </c>
      <c r="L672">
        <v>1368</v>
      </c>
      <c r="N672">
        <v>1011</v>
      </c>
      <c r="O672" t="s">
        <v>366</v>
      </c>
      <c r="P672" t="s">
        <v>366</v>
      </c>
      <c r="Q672">
        <v>1</v>
      </c>
      <c r="X672">
        <v>2.4900000000000002</v>
      </c>
      <c r="Y672">
        <v>0</v>
      </c>
      <c r="Z672">
        <v>8.68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744</v>
      </c>
      <c r="AG672">
        <v>2.988</v>
      </c>
      <c r="AH672">
        <v>2</v>
      </c>
      <c r="AI672">
        <v>28926135</v>
      </c>
      <c r="AJ672">
        <v>662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 x14ac:dyDescent="0.2">
      <c r="A673">
        <f>ROW(Source!A153)</f>
        <v>153</v>
      </c>
      <c r="B673">
        <v>28926153</v>
      </c>
      <c r="C673">
        <v>28926128</v>
      </c>
      <c r="D673">
        <v>28338781</v>
      </c>
      <c r="E673">
        <v>1</v>
      </c>
      <c r="F673">
        <v>1</v>
      </c>
      <c r="G673">
        <v>1</v>
      </c>
      <c r="H673">
        <v>2</v>
      </c>
      <c r="I673" t="s">
        <v>497</v>
      </c>
      <c r="J673" t="s">
        <v>498</v>
      </c>
      <c r="K673" t="s">
        <v>499</v>
      </c>
      <c r="L673">
        <v>1368</v>
      </c>
      <c r="N673">
        <v>1011</v>
      </c>
      <c r="O673" t="s">
        <v>366</v>
      </c>
      <c r="P673" t="s">
        <v>366</v>
      </c>
      <c r="Q673">
        <v>1</v>
      </c>
      <c r="X673">
        <v>7.0000000000000007E-2</v>
      </c>
      <c r="Y673">
        <v>0</v>
      </c>
      <c r="Z673">
        <v>18.489999999999998</v>
      </c>
      <c r="AA673">
        <v>10.130000000000001</v>
      </c>
      <c r="AB673">
        <v>0</v>
      </c>
      <c r="AC673">
        <v>0</v>
      </c>
      <c r="AD673">
        <v>1</v>
      </c>
      <c r="AE673">
        <v>0</v>
      </c>
      <c r="AF673" t="s">
        <v>744</v>
      </c>
      <c r="AG673">
        <v>8.4000000000000005E-2</v>
      </c>
      <c r="AH673">
        <v>2</v>
      </c>
      <c r="AI673">
        <v>28926136</v>
      </c>
      <c r="AJ673">
        <v>663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 x14ac:dyDescent="0.2">
      <c r="A674">
        <f>ROW(Source!A153)</f>
        <v>153</v>
      </c>
      <c r="B674">
        <v>28926154</v>
      </c>
      <c r="C674">
        <v>28926128</v>
      </c>
      <c r="D674">
        <v>28251457</v>
      </c>
      <c r="E674">
        <v>1</v>
      </c>
      <c r="F674">
        <v>1</v>
      </c>
      <c r="G674">
        <v>1</v>
      </c>
      <c r="H674">
        <v>3</v>
      </c>
      <c r="I674" t="s">
        <v>500</v>
      </c>
      <c r="J674" t="s">
        <v>501</v>
      </c>
      <c r="K674" t="s">
        <v>502</v>
      </c>
      <c r="L674">
        <v>1339</v>
      </c>
      <c r="N674">
        <v>1007</v>
      </c>
      <c r="O674" t="s">
        <v>742</v>
      </c>
      <c r="P674" t="s">
        <v>742</v>
      </c>
      <c r="Q674">
        <v>1</v>
      </c>
      <c r="X674">
        <v>0.08</v>
      </c>
      <c r="Y674">
        <v>23.41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719</v>
      </c>
      <c r="AG674">
        <v>0.08</v>
      </c>
      <c r="AH674">
        <v>2</v>
      </c>
      <c r="AI674">
        <v>28926137</v>
      </c>
      <c r="AJ674">
        <v>664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 x14ac:dyDescent="0.2">
      <c r="A675">
        <f>ROW(Source!A153)</f>
        <v>153</v>
      </c>
      <c r="B675">
        <v>28926155</v>
      </c>
      <c r="C675">
        <v>28926128</v>
      </c>
      <c r="D675">
        <v>28251479</v>
      </c>
      <c r="E675">
        <v>1</v>
      </c>
      <c r="F675">
        <v>1</v>
      </c>
      <c r="G675">
        <v>1</v>
      </c>
      <c r="H675">
        <v>3</v>
      </c>
      <c r="I675" t="s">
        <v>503</v>
      </c>
      <c r="J675" t="s">
        <v>504</v>
      </c>
      <c r="K675" t="s">
        <v>505</v>
      </c>
      <c r="L675">
        <v>1339</v>
      </c>
      <c r="N675">
        <v>1007</v>
      </c>
      <c r="O675" t="s">
        <v>742</v>
      </c>
      <c r="P675" t="s">
        <v>742</v>
      </c>
      <c r="Q675">
        <v>1</v>
      </c>
      <c r="X675">
        <v>1.64</v>
      </c>
      <c r="Y675">
        <v>8.7899999999999991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719</v>
      </c>
      <c r="AG675">
        <v>1.64</v>
      </c>
      <c r="AH675">
        <v>2</v>
      </c>
      <c r="AI675">
        <v>28926138</v>
      </c>
      <c r="AJ675">
        <v>665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 x14ac:dyDescent="0.2">
      <c r="A676">
        <f>ROW(Source!A153)</f>
        <v>153</v>
      </c>
      <c r="B676">
        <v>28926156</v>
      </c>
      <c r="C676">
        <v>28926128</v>
      </c>
      <c r="D676">
        <v>28251486</v>
      </c>
      <c r="E676">
        <v>1</v>
      </c>
      <c r="F676">
        <v>1</v>
      </c>
      <c r="G676">
        <v>1</v>
      </c>
      <c r="H676">
        <v>3</v>
      </c>
      <c r="I676" t="s">
        <v>506</v>
      </c>
      <c r="J676" t="s">
        <v>507</v>
      </c>
      <c r="K676" t="s">
        <v>508</v>
      </c>
      <c r="L676">
        <v>1346</v>
      </c>
      <c r="N676">
        <v>1009</v>
      </c>
      <c r="O676" t="s">
        <v>509</v>
      </c>
      <c r="P676" t="s">
        <v>509</v>
      </c>
      <c r="Q676">
        <v>1</v>
      </c>
      <c r="X676">
        <v>0.47</v>
      </c>
      <c r="Y676">
        <v>4.47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719</v>
      </c>
      <c r="AG676">
        <v>0.47</v>
      </c>
      <c r="AH676">
        <v>2</v>
      </c>
      <c r="AI676">
        <v>28926139</v>
      </c>
      <c r="AJ676">
        <v>666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 x14ac:dyDescent="0.2">
      <c r="A677">
        <f>ROW(Source!A153)</f>
        <v>153</v>
      </c>
      <c r="B677">
        <v>28926157</v>
      </c>
      <c r="C677">
        <v>28926128</v>
      </c>
      <c r="D677">
        <v>28254721</v>
      </c>
      <c r="E677">
        <v>1</v>
      </c>
      <c r="F677">
        <v>1</v>
      </c>
      <c r="G677">
        <v>1</v>
      </c>
      <c r="H677">
        <v>3</v>
      </c>
      <c r="I677" t="s">
        <v>510</v>
      </c>
      <c r="J677" t="s">
        <v>511</v>
      </c>
      <c r="K677" t="s">
        <v>512</v>
      </c>
      <c r="L677">
        <v>1348</v>
      </c>
      <c r="N677">
        <v>1009</v>
      </c>
      <c r="O677" t="s">
        <v>61</v>
      </c>
      <c r="P677" t="s">
        <v>61</v>
      </c>
      <c r="Q677">
        <v>1000</v>
      </c>
      <c r="X677">
        <v>1.24E-3</v>
      </c>
      <c r="Y677">
        <v>12824.48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719</v>
      </c>
      <c r="AG677">
        <v>1.24E-3</v>
      </c>
      <c r="AH677">
        <v>2</v>
      </c>
      <c r="AI677">
        <v>28926140</v>
      </c>
      <c r="AJ677">
        <v>667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 x14ac:dyDescent="0.2">
      <c r="A678">
        <f>ROW(Source!A153)</f>
        <v>153</v>
      </c>
      <c r="B678">
        <v>28926158</v>
      </c>
      <c r="C678">
        <v>28926128</v>
      </c>
      <c r="D678">
        <v>28276411</v>
      </c>
      <c r="E678">
        <v>1</v>
      </c>
      <c r="F678">
        <v>1</v>
      </c>
      <c r="G678">
        <v>1</v>
      </c>
      <c r="H678">
        <v>3</v>
      </c>
      <c r="I678" t="s">
        <v>513</v>
      </c>
      <c r="J678" t="s">
        <v>514</v>
      </c>
      <c r="K678" t="s">
        <v>515</v>
      </c>
      <c r="L678">
        <v>1348</v>
      </c>
      <c r="N678">
        <v>1009</v>
      </c>
      <c r="O678" t="s">
        <v>61</v>
      </c>
      <c r="P678" t="s">
        <v>61</v>
      </c>
      <c r="Q678">
        <v>1000</v>
      </c>
      <c r="X678">
        <v>0.01</v>
      </c>
      <c r="Y678">
        <v>10175.83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719</v>
      </c>
      <c r="AG678">
        <v>0.01</v>
      </c>
      <c r="AH678">
        <v>2</v>
      </c>
      <c r="AI678">
        <v>28926141</v>
      </c>
      <c r="AJ678">
        <v>668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 x14ac:dyDescent="0.2">
      <c r="A679">
        <f>ROW(Source!A153)</f>
        <v>153</v>
      </c>
      <c r="B679">
        <v>28926159</v>
      </c>
      <c r="C679">
        <v>28926128</v>
      </c>
      <c r="D679">
        <v>28279355</v>
      </c>
      <c r="E679">
        <v>1</v>
      </c>
      <c r="F679">
        <v>1</v>
      </c>
      <c r="G679">
        <v>1</v>
      </c>
      <c r="H679">
        <v>3</v>
      </c>
      <c r="I679" t="s">
        <v>516</v>
      </c>
      <c r="J679" t="s">
        <v>517</v>
      </c>
      <c r="K679" t="s">
        <v>526</v>
      </c>
      <c r="L679">
        <v>1348</v>
      </c>
      <c r="N679">
        <v>1009</v>
      </c>
      <c r="O679" t="s">
        <v>61</v>
      </c>
      <c r="P679" t="s">
        <v>61</v>
      </c>
      <c r="Q679">
        <v>1000</v>
      </c>
      <c r="X679">
        <v>0.01</v>
      </c>
      <c r="Y679">
        <v>7439.08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719</v>
      </c>
      <c r="AG679">
        <v>0.01</v>
      </c>
      <c r="AH679">
        <v>2</v>
      </c>
      <c r="AI679">
        <v>28926142</v>
      </c>
      <c r="AJ679">
        <v>669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 x14ac:dyDescent="0.2">
      <c r="A680">
        <f>ROW(Source!A153)</f>
        <v>153</v>
      </c>
      <c r="B680">
        <v>28926160</v>
      </c>
      <c r="C680">
        <v>28926128</v>
      </c>
      <c r="D680">
        <v>28279427</v>
      </c>
      <c r="E680">
        <v>1</v>
      </c>
      <c r="F680">
        <v>1</v>
      </c>
      <c r="G680">
        <v>1</v>
      </c>
      <c r="H680">
        <v>3</v>
      </c>
      <c r="I680" t="s">
        <v>527</v>
      </c>
      <c r="J680" t="s">
        <v>528</v>
      </c>
      <c r="K680" t="s">
        <v>529</v>
      </c>
      <c r="L680">
        <v>1348</v>
      </c>
      <c r="N680">
        <v>1009</v>
      </c>
      <c r="O680" t="s">
        <v>61</v>
      </c>
      <c r="P680" t="s">
        <v>61</v>
      </c>
      <c r="Q680">
        <v>1000</v>
      </c>
      <c r="X680">
        <v>0.01</v>
      </c>
      <c r="Y680">
        <v>5343.1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719</v>
      </c>
      <c r="AG680">
        <v>0.01</v>
      </c>
      <c r="AH680">
        <v>2</v>
      </c>
      <c r="AI680">
        <v>28926143</v>
      </c>
      <c r="AJ680">
        <v>670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 x14ac:dyDescent="0.2">
      <c r="A681">
        <f>ROW(Source!A153)</f>
        <v>153</v>
      </c>
      <c r="B681">
        <v>28926161</v>
      </c>
      <c r="C681">
        <v>28926128</v>
      </c>
      <c r="D681">
        <v>28324742</v>
      </c>
      <c r="E681">
        <v>1</v>
      </c>
      <c r="F681">
        <v>1</v>
      </c>
      <c r="G681">
        <v>1</v>
      </c>
      <c r="H681">
        <v>3</v>
      </c>
      <c r="I681" t="s">
        <v>530</v>
      </c>
      <c r="J681" t="s">
        <v>531</v>
      </c>
      <c r="K681" t="s">
        <v>532</v>
      </c>
      <c r="L681">
        <v>1354</v>
      </c>
      <c r="N681">
        <v>1010</v>
      </c>
      <c r="O681" t="s">
        <v>106</v>
      </c>
      <c r="P681" t="s">
        <v>106</v>
      </c>
      <c r="Q681">
        <v>1</v>
      </c>
      <c r="X681">
        <v>9</v>
      </c>
      <c r="Y681">
        <v>50.93</v>
      </c>
      <c r="Z681">
        <v>0</v>
      </c>
      <c r="AA681">
        <v>0</v>
      </c>
      <c r="AB681">
        <v>0</v>
      </c>
      <c r="AC681">
        <v>0</v>
      </c>
      <c r="AD681">
        <v>1</v>
      </c>
      <c r="AE681">
        <v>0</v>
      </c>
      <c r="AF681" t="s">
        <v>719</v>
      </c>
      <c r="AG681">
        <v>9</v>
      </c>
      <c r="AH681">
        <v>2</v>
      </c>
      <c r="AI681">
        <v>28926144</v>
      </c>
      <c r="AJ681">
        <v>671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 x14ac:dyDescent="0.2">
      <c r="A682">
        <f>ROW(Source!A153)</f>
        <v>153</v>
      </c>
      <c r="B682">
        <v>28926162</v>
      </c>
      <c r="C682">
        <v>28926128</v>
      </c>
      <c r="D682">
        <v>28247531</v>
      </c>
      <c r="E682">
        <v>21</v>
      </c>
      <c r="F682">
        <v>1</v>
      </c>
      <c r="G682">
        <v>1</v>
      </c>
      <c r="H682">
        <v>3</v>
      </c>
      <c r="I682" t="s">
        <v>533</v>
      </c>
      <c r="J682" t="s">
        <v>719</v>
      </c>
      <c r="K682" t="s">
        <v>534</v>
      </c>
      <c r="L682">
        <v>1374</v>
      </c>
      <c r="N682">
        <v>1013</v>
      </c>
      <c r="O682" t="s">
        <v>535</v>
      </c>
      <c r="P682" t="s">
        <v>535</v>
      </c>
      <c r="Q682">
        <v>1</v>
      </c>
      <c r="X682">
        <v>3.18</v>
      </c>
      <c r="Y682">
        <v>1</v>
      </c>
      <c r="Z682">
        <v>0</v>
      </c>
      <c r="AA682">
        <v>0</v>
      </c>
      <c r="AB682">
        <v>0</v>
      </c>
      <c r="AC682">
        <v>0</v>
      </c>
      <c r="AD682">
        <v>1</v>
      </c>
      <c r="AE682">
        <v>0</v>
      </c>
      <c r="AF682" t="s">
        <v>719</v>
      </c>
      <c r="AG682">
        <v>3.18</v>
      </c>
      <c r="AH682">
        <v>2</v>
      </c>
      <c r="AI682">
        <v>28926145</v>
      </c>
      <c r="AJ682">
        <v>672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 x14ac:dyDescent="0.2">
      <c r="A683">
        <f>ROW(Source!A154)</f>
        <v>154</v>
      </c>
      <c r="B683">
        <v>28926181</v>
      </c>
      <c r="C683">
        <v>28926163</v>
      </c>
      <c r="D683">
        <v>28425676</v>
      </c>
      <c r="E683">
        <v>1</v>
      </c>
      <c r="F683">
        <v>1</v>
      </c>
      <c r="G683">
        <v>1</v>
      </c>
      <c r="H683">
        <v>1</v>
      </c>
      <c r="I683" t="s">
        <v>536</v>
      </c>
      <c r="J683" t="s">
        <v>719</v>
      </c>
      <c r="K683" t="s">
        <v>537</v>
      </c>
      <c r="L683">
        <v>1191</v>
      </c>
      <c r="N683">
        <v>1013</v>
      </c>
      <c r="O683" t="s">
        <v>360</v>
      </c>
      <c r="P683" t="s">
        <v>360</v>
      </c>
      <c r="Q683">
        <v>1</v>
      </c>
      <c r="X683">
        <v>18.5</v>
      </c>
      <c r="Y683">
        <v>0</v>
      </c>
      <c r="Z683">
        <v>0</v>
      </c>
      <c r="AA683">
        <v>0</v>
      </c>
      <c r="AB683">
        <v>8.59</v>
      </c>
      <c r="AC683">
        <v>0</v>
      </c>
      <c r="AD683">
        <v>1</v>
      </c>
      <c r="AE683">
        <v>1</v>
      </c>
      <c r="AF683" t="s">
        <v>744</v>
      </c>
      <c r="AG683">
        <v>22.2</v>
      </c>
      <c r="AH683">
        <v>2</v>
      </c>
      <c r="AI683">
        <v>28926164</v>
      </c>
      <c r="AJ683">
        <v>673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 x14ac:dyDescent="0.2">
      <c r="A684">
        <f>ROW(Source!A154)</f>
        <v>154</v>
      </c>
      <c r="B684">
        <v>28926182</v>
      </c>
      <c r="C684">
        <v>28926163</v>
      </c>
      <c r="D684">
        <v>28419515</v>
      </c>
      <c r="E684">
        <v>1</v>
      </c>
      <c r="F684">
        <v>1</v>
      </c>
      <c r="G684">
        <v>1</v>
      </c>
      <c r="H684">
        <v>1</v>
      </c>
      <c r="I684" t="s">
        <v>361</v>
      </c>
      <c r="J684" t="s">
        <v>719</v>
      </c>
      <c r="K684" t="s">
        <v>362</v>
      </c>
      <c r="L684">
        <v>1191</v>
      </c>
      <c r="N684">
        <v>1013</v>
      </c>
      <c r="O684" t="s">
        <v>360</v>
      </c>
      <c r="P684" t="s">
        <v>360</v>
      </c>
      <c r="Q684">
        <v>1</v>
      </c>
      <c r="X684">
        <v>2.95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2</v>
      </c>
      <c r="AF684" t="s">
        <v>744</v>
      </c>
      <c r="AG684">
        <v>3.54</v>
      </c>
      <c r="AH684">
        <v>2</v>
      </c>
      <c r="AI684">
        <v>28926165</v>
      </c>
      <c r="AJ684">
        <v>674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 x14ac:dyDescent="0.2">
      <c r="A685">
        <f>ROW(Source!A154)</f>
        <v>154</v>
      </c>
      <c r="B685">
        <v>28926183</v>
      </c>
      <c r="C685">
        <v>28926163</v>
      </c>
      <c r="D685">
        <v>28336687</v>
      </c>
      <c r="E685">
        <v>1</v>
      </c>
      <c r="F685">
        <v>1</v>
      </c>
      <c r="G685">
        <v>1</v>
      </c>
      <c r="H685">
        <v>2</v>
      </c>
      <c r="I685" t="s">
        <v>479</v>
      </c>
      <c r="J685" t="s">
        <v>480</v>
      </c>
      <c r="K685" t="s">
        <v>481</v>
      </c>
      <c r="L685">
        <v>1368</v>
      </c>
      <c r="N685">
        <v>1011</v>
      </c>
      <c r="O685" t="s">
        <v>366</v>
      </c>
      <c r="P685" t="s">
        <v>366</v>
      </c>
      <c r="Q685">
        <v>1</v>
      </c>
      <c r="X685">
        <v>2.73</v>
      </c>
      <c r="Y685">
        <v>0</v>
      </c>
      <c r="Z685">
        <v>113.19</v>
      </c>
      <c r="AA685">
        <v>11.84</v>
      </c>
      <c r="AB685">
        <v>0</v>
      </c>
      <c r="AC685">
        <v>0</v>
      </c>
      <c r="AD685">
        <v>1</v>
      </c>
      <c r="AE685">
        <v>0</v>
      </c>
      <c r="AF685" t="s">
        <v>744</v>
      </c>
      <c r="AG685">
        <v>3.2759999999999998</v>
      </c>
      <c r="AH685">
        <v>2</v>
      </c>
      <c r="AI685">
        <v>28926166</v>
      </c>
      <c r="AJ685">
        <v>675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 x14ac:dyDescent="0.2">
      <c r="A686">
        <f>ROW(Source!A154)</f>
        <v>154</v>
      </c>
      <c r="B686">
        <v>28926184</v>
      </c>
      <c r="C686">
        <v>28926163</v>
      </c>
      <c r="D686">
        <v>28337857</v>
      </c>
      <c r="E686">
        <v>1</v>
      </c>
      <c r="F686">
        <v>1</v>
      </c>
      <c r="G686">
        <v>1</v>
      </c>
      <c r="H686">
        <v>2</v>
      </c>
      <c r="I686" t="s">
        <v>488</v>
      </c>
      <c r="J686" t="s">
        <v>489</v>
      </c>
      <c r="K686" t="s">
        <v>490</v>
      </c>
      <c r="L686">
        <v>1368</v>
      </c>
      <c r="N686">
        <v>1011</v>
      </c>
      <c r="O686" t="s">
        <v>366</v>
      </c>
      <c r="P686" t="s">
        <v>366</v>
      </c>
      <c r="Q686">
        <v>1</v>
      </c>
      <c r="X686">
        <v>0.15</v>
      </c>
      <c r="Y686">
        <v>0</v>
      </c>
      <c r="Z686">
        <v>127.86</v>
      </c>
      <c r="AA686">
        <v>11.84</v>
      </c>
      <c r="AB686">
        <v>0</v>
      </c>
      <c r="AC686">
        <v>0</v>
      </c>
      <c r="AD686">
        <v>1</v>
      </c>
      <c r="AE686">
        <v>0</v>
      </c>
      <c r="AF686" t="s">
        <v>744</v>
      </c>
      <c r="AG686">
        <v>0.18</v>
      </c>
      <c r="AH686">
        <v>2</v>
      </c>
      <c r="AI686">
        <v>28926167</v>
      </c>
      <c r="AJ686">
        <v>676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 x14ac:dyDescent="0.2">
      <c r="A687">
        <f>ROW(Source!A154)</f>
        <v>154</v>
      </c>
      <c r="B687">
        <v>28926185</v>
      </c>
      <c r="C687">
        <v>28926163</v>
      </c>
      <c r="D687">
        <v>28337866</v>
      </c>
      <c r="E687">
        <v>1</v>
      </c>
      <c r="F687">
        <v>1</v>
      </c>
      <c r="G687">
        <v>1</v>
      </c>
      <c r="H687">
        <v>2</v>
      </c>
      <c r="I687" t="s">
        <v>491</v>
      </c>
      <c r="J687" t="s">
        <v>492</v>
      </c>
      <c r="K687" t="s">
        <v>493</v>
      </c>
      <c r="L687">
        <v>1368</v>
      </c>
      <c r="N687">
        <v>1011</v>
      </c>
      <c r="O687" t="s">
        <v>366</v>
      </c>
      <c r="P687" t="s">
        <v>366</v>
      </c>
      <c r="Q687">
        <v>1</v>
      </c>
      <c r="X687">
        <v>0.15</v>
      </c>
      <c r="Y687">
        <v>0</v>
      </c>
      <c r="Z687">
        <v>12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744</v>
      </c>
      <c r="AG687">
        <v>0.18</v>
      </c>
      <c r="AH687">
        <v>2</v>
      </c>
      <c r="AI687">
        <v>28926168</v>
      </c>
      <c r="AJ687">
        <v>677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 x14ac:dyDescent="0.2">
      <c r="A688">
        <f>ROW(Source!A154)</f>
        <v>154</v>
      </c>
      <c r="B688">
        <v>28926186</v>
      </c>
      <c r="C688">
        <v>28926163</v>
      </c>
      <c r="D688">
        <v>28337996</v>
      </c>
      <c r="E688">
        <v>1</v>
      </c>
      <c r="F688">
        <v>1</v>
      </c>
      <c r="G688">
        <v>1</v>
      </c>
      <c r="H688">
        <v>2</v>
      </c>
      <c r="I688" t="s">
        <v>494</v>
      </c>
      <c r="J688" t="s">
        <v>495</v>
      </c>
      <c r="K688" t="s">
        <v>496</v>
      </c>
      <c r="L688">
        <v>1368</v>
      </c>
      <c r="N688">
        <v>1011</v>
      </c>
      <c r="O688" t="s">
        <v>366</v>
      </c>
      <c r="P688" t="s">
        <v>366</v>
      </c>
      <c r="Q688">
        <v>1</v>
      </c>
      <c r="X688">
        <v>0.14000000000000001</v>
      </c>
      <c r="Y688">
        <v>0</v>
      </c>
      <c r="Z688">
        <v>7.52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744</v>
      </c>
      <c r="AG688">
        <v>0.16800000000000001</v>
      </c>
      <c r="AH688">
        <v>2</v>
      </c>
      <c r="AI688">
        <v>28926169</v>
      </c>
      <c r="AJ688">
        <v>678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 x14ac:dyDescent="0.2">
      <c r="A689">
        <f>ROW(Source!A154)</f>
        <v>154</v>
      </c>
      <c r="B689">
        <v>28926187</v>
      </c>
      <c r="C689">
        <v>28926163</v>
      </c>
      <c r="D689">
        <v>28338136</v>
      </c>
      <c r="E689">
        <v>1</v>
      </c>
      <c r="F689">
        <v>1</v>
      </c>
      <c r="G689">
        <v>1</v>
      </c>
      <c r="H689">
        <v>2</v>
      </c>
      <c r="I689" t="s">
        <v>401</v>
      </c>
      <c r="J689" t="s">
        <v>402</v>
      </c>
      <c r="K689" t="s">
        <v>403</v>
      </c>
      <c r="L689">
        <v>1368</v>
      </c>
      <c r="N689">
        <v>1011</v>
      </c>
      <c r="O689" t="s">
        <v>366</v>
      </c>
      <c r="P689" t="s">
        <v>366</v>
      </c>
      <c r="Q689">
        <v>1</v>
      </c>
      <c r="X689">
        <v>2.4900000000000002</v>
      </c>
      <c r="Y689">
        <v>0</v>
      </c>
      <c r="Z689">
        <v>8.68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744</v>
      </c>
      <c r="AG689">
        <v>2.988</v>
      </c>
      <c r="AH689">
        <v>2</v>
      </c>
      <c r="AI689">
        <v>28926170</v>
      </c>
      <c r="AJ689">
        <v>679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 x14ac:dyDescent="0.2">
      <c r="A690">
        <f>ROW(Source!A154)</f>
        <v>154</v>
      </c>
      <c r="B690">
        <v>28926188</v>
      </c>
      <c r="C690">
        <v>28926163</v>
      </c>
      <c r="D690">
        <v>28338781</v>
      </c>
      <c r="E690">
        <v>1</v>
      </c>
      <c r="F690">
        <v>1</v>
      </c>
      <c r="G690">
        <v>1</v>
      </c>
      <c r="H690">
        <v>2</v>
      </c>
      <c r="I690" t="s">
        <v>497</v>
      </c>
      <c r="J690" t="s">
        <v>498</v>
      </c>
      <c r="K690" t="s">
        <v>499</v>
      </c>
      <c r="L690">
        <v>1368</v>
      </c>
      <c r="N690">
        <v>1011</v>
      </c>
      <c r="O690" t="s">
        <v>366</v>
      </c>
      <c r="P690" t="s">
        <v>366</v>
      </c>
      <c r="Q690">
        <v>1</v>
      </c>
      <c r="X690">
        <v>7.0000000000000007E-2</v>
      </c>
      <c r="Y690">
        <v>0</v>
      </c>
      <c r="Z690">
        <v>18.489999999999998</v>
      </c>
      <c r="AA690">
        <v>10.130000000000001</v>
      </c>
      <c r="AB690">
        <v>0</v>
      </c>
      <c r="AC690">
        <v>0</v>
      </c>
      <c r="AD690">
        <v>1</v>
      </c>
      <c r="AE690">
        <v>0</v>
      </c>
      <c r="AF690" t="s">
        <v>744</v>
      </c>
      <c r="AG690">
        <v>8.4000000000000005E-2</v>
      </c>
      <c r="AH690">
        <v>2</v>
      </c>
      <c r="AI690">
        <v>28926171</v>
      </c>
      <c r="AJ690">
        <v>680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 x14ac:dyDescent="0.2">
      <c r="A691">
        <f>ROW(Source!A154)</f>
        <v>154</v>
      </c>
      <c r="B691">
        <v>28926189</v>
      </c>
      <c r="C691">
        <v>28926163</v>
      </c>
      <c r="D691">
        <v>28251457</v>
      </c>
      <c r="E691">
        <v>1</v>
      </c>
      <c r="F691">
        <v>1</v>
      </c>
      <c r="G691">
        <v>1</v>
      </c>
      <c r="H691">
        <v>3</v>
      </c>
      <c r="I691" t="s">
        <v>500</v>
      </c>
      <c r="J691" t="s">
        <v>501</v>
      </c>
      <c r="K691" t="s">
        <v>502</v>
      </c>
      <c r="L691">
        <v>1339</v>
      </c>
      <c r="N691">
        <v>1007</v>
      </c>
      <c r="O691" t="s">
        <v>742</v>
      </c>
      <c r="P691" t="s">
        <v>742</v>
      </c>
      <c r="Q691">
        <v>1</v>
      </c>
      <c r="X691">
        <v>0.08</v>
      </c>
      <c r="Y691">
        <v>23.41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719</v>
      </c>
      <c r="AG691">
        <v>0.08</v>
      </c>
      <c r="AH691">
        <v>2</v>
      </c>
      <c r="AI691">
        <v>28926172</v>
      </c>
      <c r="AJ691">
        <v>681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 x14ac:dyDescent="0.2">
      <c r="A692">
        <f>ROW(Source!A154)</f>
        <v>154</v>
      </c>
      <c r="B692">
        <v>28926190</v>
      </c>
      <c r="C692">
        <v>28926163</v>
      </c>
      <c r="D692">
        <v>28251479</v>
      </c>
      <c r="E692">
        <v>1</v>
      </c>
      <c r="F692">
        <v>1</v>
      </c>
      <c r="G692">
        <v>1</v>
      </c>
      <c r="H692">
        <v>3</v>
      </c>
      <c r="I692" t="s">
        <v>503</v>
      </c>
      <c r="J692" t="s">
        <v>504</v>
      </c>
      <c r="K692" t="s">
        <v>505</v>
      </c>
      <c r="L692">
        <v>1339</v>
      </c>
      <c r="N692">
        <v>1007</v>
      </c>
      <c r="O692" t="s">
        <v>742</v>
      </c>
      <c r="P692" t="s">
        <v>742</v>
      </c>
      <c r="Q692">
        <v>1</v>
      </c>
      <c r="X692">
        <v>1.64</v>
      </c>
      <c r="Y692">
        <v>8.7899999999999991</v>
      </c>
      <c r="Z692">
        <v>0</v>
      </c>
      <c r="AA692">
        <v>0</v>
      </c>
      <c r="AB692">
        <v>0</v>
      </c>
      <c r="AC692">
        <v>0</v>
      </c>
      <c r="AD692">
        <v>1</v>
      </c>
      <c r="AE692">
        <v>0</v>
      </c>
      <c r="AF692" t="s">
        <v>719</v>
      </c>
      <c r="AG692">
        <v>1.64</v>
      </c>
      <c r="AH692">
        <v>2</v>
      </c>
      <c r="AI692">
        <v>28926173</v>
      </c>
      <c r="AJ692">
        <v>682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 x14ac:dyDescent="0.2">
      <c r="A693">
        <f>ROW(Source!A154)</f>
        <v>154</v>
      </c>
      <c r="B693">
        <v>28926191</v>
      </c>
      <c r="C693">
        <v>28926163</v>
      </c>
      <c r="D693">
        <v>28251486</v>
      </c>
      <c r="E693">
        <v>1</v>
      </c>
      <c r="F693">
        <v>1</v>
      </c>
      <c r="G693">
        <v>1</v>
      </c>
      <c r="H693">
        <v>3</v>
      </c>
      <c r="I693" t="s">
        <v>506</v>
      </c>
      <c r="J693" t="s">
        <v>507</v>
      </c>
      <c r="K693" t="s">
        <v>508</v>
      </c>
      <c r="L693">
        <v>1346</v>
      </c>
      <c r="N693">
        <v>1009</v>
      </c>
      <c r="O693" t="s">
        <v>509</v>
      </c>
      <c r="P693" t="s">
        <v>509</v>
      </c>
      <c r="Q693">
        <v>1</v>
      </c>
      <c r="X693">
        <v>0.47</v>
      </c>
      <c r="Y693">
        <v>4.47</v>
      </c>
      <c r="Z693">
        <v>0</v>
      </c>
      <c r="AA693">
        <v>0</v>
      </c>
      <c r="AB693">
        <v>0</v>
      </c>
      <c r="AC693">
        <v>0</v>
      </c>
      <c r="AD693">
        <v>1</v>
      </c>
      <c r="AE693">
        <v>0</v>
      </c>
      <c r="AF693" t="s">
        <v>719</v>
      </c>
      <c r="AG693">
        <v>0.47</v>
      </c>
      <c r="AH693">
        <v>2</v>
      </c>
      <c r="AI693">
        <v>28926174</v>
      </c>
      <c r="AJ693">
        <v>683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 x14ac:dyDescent="0.2">
      <c r="A694">
        <f>ROW(Source!A154)</f>
        <v>154</v>
      </c>
      <c r="B694">
        <v>28926192</v>
      </c>
      <c r="C694">
        <v>28926163</v>
      </c>
      <c r="D694">
        <v>28254721</v>
      </c>
      <c r="E694">
        <v>1</v>
      </c>
      <c r="F694">
        <v>1</v>
      </c>
      <c r="G694">
        <v>1</v>
      </c>
      <c r="H694">
        <v>3</v>
      </c>
      <c r="I694" t="s">
        <v>510</v>
      </c>
      <c r="J694" t="s">
        <v>511</v>
      </c>
      <c r="K694" t="s">
        <v>512</v>
      </c>
      <c r="L694">
        <v>1348</v>
      </c>
      <c r="N694">
        <v>1009</v>
      </c>
      <c r="O694" t="s">
        <v>61</v>
      </c>
      <c r="P694" t="s">
        <v>61</v>
      </c>
      <c r="Q694">
        <v>1000</v>
      </c>
      <c r="X694">
        <v>1.24E-3</v>
      </c>
      <c r="Y694">
        <v>12824.48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0</v>
      </c>
      <c r="AF694" t="s">
        <v>719</v>
      </c>
      <c r="AG694">
        <v>1.24E-3</v>
      </c>
      <c r="AH694">
        <v>2</v>
      </c>
      <c r="AI694">
        <v>28926175</v>
      </c>
      <c r="AJ694">
        <v>684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 x14ac:dyDescent="0.2">
      <c r="A695">
        <f>ROW(Source!A154)</f>
        <v>154</v>
      </c>
      <c r="B695">
        <v>28926193</v>
      </c>
      <c r="C695">
        <v>28926163</v>
      </c>
      <c r="D695">
        <v>28276411</v>
      </c>
      <c r="E695">
        <v>1</v>
      </c>
      <c r="F695">
        <v>1</v>
      </c>
      <c r="G695">
        <v>1</v>
      </c>
      <c r="H695">
        <v>3</v>
      </c>
      <c r="I695" t="s">
        <v>513</v>
      </c>
      <c r="J695" t="s">
        <v>514</v>
      </c>
      <c r="K695" t="s">
        <v>515</v>
      </c>
      <c r="L695">
        <v>1348</v>
      </c>
      <c r="N695">
        <v>1009</v>
      </c>
      <c r="O695" t="s">
        <v>61</v>
      </c>
      <c r="P695" t="s">
        <v>61</v>
      </c>
      <c r="Q695">
        <v>1000</v>
      </c>
      <c r="X695">
        <v>0.01</v>
      </c>
      <c r="Y695">
        <v>10175.83</v>
      </c>
      <c r="Z695">
        <v>0</v>
      </c>
      <c r="AA695">
        <v>0</v>
      </c>
      <c r="AB695">
        <v>0</v>
      </c>
      <c r="AC695">
        <v>0</v>
      </c>
      <c r="AD695">
        <v>1</v>
      </c>
      <c r="AE695">
        <v>0</v>
      </c>
      <c r="AF695" t="s">
        <v>719</v>
      </c>
      <c r="AG695">
        <v>0.01</v>
      </c>
      <c r="AH695">
        <v>2</v>
      </c>
      <c r="AI695">
        <v>28926176</v>
      </c>
      <c r="AJ695">
        <v>685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 x14ac:dyDescent="0.2">
      <c r="A696">
        <f>ROW(Source!A154)</f>
        <v>154</v>
      </c>
      <c r="B696">
        <v>28926194</v>
      </c>
      <c r="C696">
        <v>28926163</v>
      </c>
      <c r="D696">
        <v>28279355</v>
      </c>
      <c r="E696">
        <v>1</v>
      </c>
      <c r="F696">
        <v>1</v>
      </c>
      <c r="G696">
        <v>1</v>
      </c>
      <c r="H696">
        <v>3</v>
      </c>
      <c r="I696" t="s">
        <v>516</v>
      </c>
      <c r="J696" t="s">
        <v>517</v>
      </c>
      <c r="K696" t="s">
        <v>526</v>
      </c>
      <c r="L696">
        <v>1348</v>
      </c>
      <c r="N696">
        <v>1009</v>
      </c>
      <c r="O696" t="s">
        <v>61</v>
      </c>
      <c r="P696" t="s">
        <v>61</v>
      </c>
      <c r="Q696">
        <v>1000</v>
      </c>
      <c r="X696">
        <v>0.01</v>
      </c>
      <c r="Y696">
        <v>7439.08</v>
      </c>
      <c r="Z696">
        <v>0</v>
      </c>
      <c r="AA696">
        <v>0</v>
      </c>
      <c r="AB696">
        <v>0</v>
      </c>
      <c r="AC696">
        <v>0</v>
      </c>
      <c r="AD696">
        <v>1</v>
      </c>
      <c r="AE696">
        <v>0</v>
      </c>
      <c r="AF696" t="s">
        <v>719</v>
      </c>
      <c r="AG696">
        <v>0.01</v>
      </c>
      <c r="AH696">
        <v>2</v>
      </c>
      <c r="AI696">
        <v>28926177</v>
      </c>
      <c r="AJ696">
        <v>686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 x14ac:dyDescent="0.2">
      <c r="A697">
        <f>ROW(Source!A154)</f>
        <v>154</v>
      </c>
      <c r="B697">
        <v>28926195</v>
      </c>
      <c r="C697">
        <v>28926163</v>
      </c>
      <c r="D697">
        <v>28279427</v>
      </c>
      <c r="E697">
        <v>1</v>
      </c>
      <c r="F697">
        <v>1</v>
      </c>
      <c r="G697">
        <v>1</v>
      </c>
      <c r="H697">
        <v>3</v>
      </c>
      <c r="I697" t="s">
        <v>527</v>
      </c>
      <c r="J697" t="s">
        <v>528</v>
      </c>
      <c r="K697" t="s">
        <v>529</v>
      </c>
      <c r="L697">
        <v>1348</v>
      </c>
      <c r="N697">
        <v>1009</v>
      </c>
      <c r="O697" t="s">
        <v>61</v>
      </c>
      <c r="P697" t="s">
        <v>61</v>
      </c>
      <c r="Q697">
        <v>1000</v>
      </c>
      <c r="X697">
        <v>0.01</v>
      </c>
      <c r="Y697">
        <v>5343.1</v>
      </c>
      <c r="Z697">
        <v>0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719</v>
      </c>
      <c r="AG697">
        <v>0.01</v>
      </c>
      <c r="AH697">
        <v>2</v>
      </c>
      <c r="AI697">
        <v>28926178</v>
      </c>
      <c r="AJ697">
        <v>687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 x14ac:dyDescent="0.2">
      <c r="A698">
        <f>ROW(Source!A154)</f>
        <v>154</v>
      </c>
      <c r="B698">
        <v>28926196</v>
      </c>
      <c r="C698">
        <v>28926163</v>
      </c>
      <c r="D698">
        <v>28324742</v>
      </c>
      <c r="E698">
        <v>1</v>
      </c>
      <c r="F698">
        <v>1</v>
      </c>
      <c r="G698">
        <v>1</v>
      </c>
      <c r="H698">
        <v>3</v>
      </c>
      <c r="I698" t="s">
        <v>530</v>
      </c>
      <c r="J698" t="s">
        <v>531</v>
      </c>
      <c r="K698" t="s">
        <v>532</v>
      </c>
      <c r="L698">
        <v>1354</v>
      </c>
      <c r="N698">
        <v>1010</v>
      </c>
      <c r="O698" t="s">
        <v>106</v>
      </c>
      <c r="P698" t="s">
        <v>106</v>
      </c>
      <c r="Q698">
        <v>1</v>
      </c>
      <c r="X698">
        <v>9</v>
      </c>
      <c r="Y698">
        <v>50.93</v>
      </c>
      <c r="Z698">
        <v>0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719</v>
      </c>
      <c r="AG698">
        <v>9</v>
      </c>
      <c r="AH698">
        <v>2</v>
      </c>
      <c r="AI698">
        <v>28926179</v>
      </c>
      <c r="AJ698">
        <v>688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 x14ac:dyDescent="0.2">
      <c r="A699">
        <f>ROW(Source!A154)</f>
        <v>154</v>
      </c>
      <c r="B699">
        <v>28926197</v>
      </c>
      <c r="C699">
        <v>28926163</v>
      </c>
      <c r="D699">
        <v>28247531</v>
      </c>
      <c r="E699">
        <v>21</v>
      </c>
      <c r="F699">
        <v>1</v>
      </c>
      <c r="G699">
        <v>1</v>
      </c>
      <c r="H699">
        <v>3</v>
      </c>
      <c r="I699" t="s">
        <v>533</v>
      </c>
      <c r="J699" t="s">
        <v>719</v>
      </c>
      <c r="K699" t="s">
        <v>534</v>
      </c>
      <c r="L699">
        <v>1374</v>
      </c>
      <c r="N699">
        <v>1013</v>
      </c>
      <c r="O699" t="s">
        <v>535</v>
      </c>
      <c r="P699" t="s">
        <v>535</v>
      </c>
      <c r="Q699">
        <v>1</v>
      </c>
      <c r="X699">
        <v>3.18</v>
      </c>
      <c r="Y699">
        <v>1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719</v>
      </c>
      <c r="AG699">
        <v>3.18</v>
      </c>
      <c r="AH699">
        <v>2</v>
      </c>
      <c r="AI699">
        <v>28926180</v>
      </c>
      <c r="AJ699">
        <v>689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 x14ac:dyDescent="0.2">
      <c r="A700">
        <f>ROW(Source!A155)</f>
        <v>155</v>
      </c>
      <c r="B700">
        <v>28926181</v>
      </c>
      <c r="C700">
        <v>28926163</v>
      </c>
      <c r="D700">
        <v>28425676</v>
      </c>
      <c r="E700">
        <v>1</v>
      </c>
      <c r="F700">
        <v>1</v>
      </c>
      <c r="G700">
        <v>1</v>
      </c>
      <c r="H700">
        <v>1</v>
      </c>
      <c r="I700" t="s">
        <v>536</v>
      </c>
      <c r="J700" t="s">
        <v>719</v>
      </c>
      <c r="K700" t="s">
        <v>537</v>
      </c>
      <c r="L700">
        <v>1191</v>
      </c>
      <c r="N700">
        <v>1013</v>
      </c>
      <c r="O700" t="s">
        <v>360</v>
      </c>
      <c r="P700" t="s">
        <v>360</v>
      </c>
      <c r="Q700">
        <v>1</v>
      </c>
      <c r="X700">
        <v>18.5</v>
      </c>
      <c r="Y700">
        <v>0</v>
      </c>
      <c r="Z700">
        <v>0</v>
      </c>
      <c r="AA700">
        <v>0</v>
      </c>
      <c r="AB700">
        <v>8.59</v>
      </c>
      <c r="AC700">
        <v>0</v>
      </c>
      <c r="AD700">
        <v>1</v>
      </c>
      <c r="AE700">
        <v>1</v>
      </c>
      <c r="AF700" t="s">
        <v>744</v>
      </c>
      <c r="AG700">
        <v>22.2</v>
      </c>
      <c r="AH700">
        <v>2</v>
      </c>
      <c r="AI700">
        <v>28926164</v>
      </c>
      <c r="AJ700">
        <v>690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 x14ac:dyDescent="0.2">
      <c r="A701">
        <f>ROW(Source!A155)</f>
        <v>155</v>
      </c>
      <c r="B701">
        <v>28926182</v>
      </c>
      <c r="C701">
        <v>28926163</v>
      </c>
      <c r="D701">
        <v>28419515</v>
      </c>
      <c r="E701">
        <v>1</v>
      </c>
      <c r="F701">
        <v>1</v>
      </c>
      <c r="G701">
        <v>1</v>
      </c>
      <c r="H701">
        <v>1</v>
      </c>
      <c r="I701" t="s">
        <v>361</v>
      </c>
      <c r="J701" t="s">
        <v>719</v>
      </c>
      <c r="K701" t="s">
        <v>362</v>
      </c>
      <c r="L701">
        <v>1191</v>
      </c>
      <c r="N701">
        <v>1013</v>
      </c>
      <c r="O701" t="s">
        <v>360</v>
      </c>
      <c r="P701" t="s">
        <v>360</v>
      </c>
      <c r="Q701">
        <v>1</v>
      </c>
      <c r="X701">
        <v>2.95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2</v>
      </c>
      <c r="AF701" t="s">
        <v>744</v>
      </c>
      <c r="AG701">
        <v>3.54</v>
      </c>
      <c r="AH701">
        <v>2</v>
      </c>
      <c r="AI701">
        <v>28926165</v>
      </c>
      <c r="AJ701">
        <v>691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 x14ac:dyDescent="0.2">
      <c r="A702">
        <f>ROW(Source!A155)</f>
        <v>155</v>
      </c>
      <c r="B702">
        <v>28926183</v>
      </c>
      <c r="C702">
        <v>28926163</v>
      </c>
      <c r="D702">
        <v>28336687</v>
      </c>
      <c r="E702">
        <v>1</v>
      </c>
      <c r="F702">
        <v>1</v>
      </c>
      <c r="G702">
        <v>1</v>
      </c>
      <c r="H702">
        <v>2</v>
      </c>
      <c r="I702" t="s">
        <v>479</v>
      </c>
      <c r="J702" t="s">
        <v>480</v>
      </c>
      <c r="K702" t="s">
        <v>481</v>
      </c>
      <c r="L702">
        <v>1368</v>
      </c>
      <c r="N702">
        <v>1011</v>
      </c>
      <c r="O702" t="s">
        <v>366</v>
      </c>
      <c r="P702" t="s">
        <v>366</v>
      </c>
      <c r="Q702">
        <v>1</v>
      </c>
      <c r="X702">
        <v>2.73</v>
      </c>
      <c r="Y702">
        <v>0</v>
      </c>
      <c r="Z702">
        <v>113.19</v>
      </c>
      <c r="AA702">
        <v>11.84</v>
      </c>
      <c r="AB702">
        <v>0</v>
      </c>
      <c r="AC702">
        <v>0</v>
      </c>
      <c r="AD702">
        <v>1</v>
      </c>
      <c r="AE702">
        <v>0</v>
      </c>
      <c r="AF702" t="s">
        <v>744</v>
      </c>
      <c r="AG702">
        <v>3.2759999999999998</v>
      </c>
      <c r="AH702">
        <v>2</v>
      </c>
      <c r="AI702">
        <v>28926166</v>
      </c>
      <c r="AJ702">
        <v>692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 x14ac:dyDescent="0.2">
      <c r="A703">
        <f>ROW(Source!A155)</f>
        <v>155</v>
      </c>
      <c r="B703">
        <v>28926184</v>
      </c>
      <c r="C703">
        <v>28926163</v>
      </c>
      <c r="D703">
        <v>28337857</v>
      </c>
      <c r="E703">
        <v>1</v>
      </c>
      <c r="F703">
        <v>1</v>
      </c>
      <c r="G703">
        <v>1</v>
      </c>
      <c r="H703">
        <v>2</v>
      </c>
      <c r="I703" t="s">
        <v>488</v>
      </c>
      <c r="J703" t="s">
        <v>489</v>
      </c>
      <c r="K703" t="s">
        <v>490</v>
      </c>
      <c r="L703">
        <v>1368</v>
      </c>
      <c r="N703">
        <v>1011</v>
      </c>
      <c r="O703" t="s">
        <v>366</v>
      </c>
      <c r="P703" t="s">
        <v>366</v>
      </c>
      <c r="Q703">
        <v>1</v>
      </c>
      <c r="X703">
        <v>0.15</v>
      </c>
      <c r="Y703">
        <v>0</v>
      </c>
      <c r="Z703">
        <v>127.86</v>
      </c>
      <c r="AA703">
        <v>11.84</v>
      </c>
      <c r="AB703">
        <v>0</v>
      </c>
      <c r="AC703">
        <v>0</v>
      </c>
      <c r="AD703">
        <v>1</v>
      </c>
      <c r="AE703">
        <v>0</v>
      </c>
      <c r="AF703" t="s">
        <v>744</v>
      </c>
      <c r="AG703">
        <v>0.18</v>
      </c>
      <c r="AH703">
        <v>2</v>
      </c>
      <c r="AI703">
        <v>28926167</v>
      </c>
      <c r="AJ703">
        <v>693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 x14ac:dyDescent="0.2">
      <c r="A704">
        <f>ROW(Source!A155)</f>
        <v>155</v>
      </c>
      <c r="B704">
        <v>28926185</v>
      </c>
      <c r="C704">
        <v>28926163</v>
      </c>
      <c r="D704">
        <v>28337866</v>
      </c>
      <c r="E704">
        <v>1</v>
      </c>
      <c r="F704">
        <v>1</v>
      </c>
      <c r="G704">
        <v>1</v>
      </c>
      <c r="H704">
        <v>2</v>
      </c>
      <c r="I704" t="s">
        <v>491</v>
      </c>
      <c r="J704" t="s">
        <v>492</v>
      </c>
      <c r="K704" t="s">
        <v>493</v>
      </c>
      <c r="L704">
        <v>1368</v>
      </c>
      <c r="N704">
        <v>1011</v>
      </c>
      <c r="O704" t="s">
        <v>366</v>
      </c>
      <c r="P704" t="s">
        <v>366</v>
      </c>
      <c r="Q704">
        <v>1</v>
      </c>
      <c r="X704">
        <v>0.15</v>
      </c>
      <c r="Y704">
        <v>0</v>
      </c>
      <c r="Z704">
        <v>12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744</v>
      </c>
      <c r="AG704">
        <v>0.18</v>
      </c>
      <c r="AH704">
        <v>2</v>
      </c>
      <c r="AI704">
        <v>28926168</v>
      </c>
      <c r="AJ704">
        <v>694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 x14ac:dyDescent="0.2">
      <c r="A705">
        <f>ROW(Source!A155)</f>
        <v>155</v>
      </c>
      <c r="B705">
        <v>28926186</v>
      </c>
      <c r="C705">
        <v>28926163</v>
      </c>
      <c r="D705">
        <v>28337996</v>
      </c>
      <c r="E705">
        <v>1</v>
      </c>
      <c r="F705">
        <v>1</v>
      </c>
      <c r="G705">
        <v>1</v>
      </c>
      <c r="H705">
        <v>2</v>
      </c>
      <c r="I705" t="s">
        <v>494</v>
      </c>
      <c r="J705" t="s">
        <v>495</v>
      </c>
      <c r="K705" t="s">
        <v>496</v>
      </c>
      <c r="L705">
        <v>1368</v>
      </c>
      <c r="N705">
        <v>1011</v>
      </c>
      <c r="O705" t="s">
        <v>366</v>
      </c>
      <c r="P705" t="s">
        <v>366</v>
      </c>
      <c r="Q705">
        <v>1</v>
      </c>
      <c r="X705">
        <v>0.14000000000000001</v>
      </c>
      <c r="Y705">
        <v>0</v>
      </c>
      <c r="Z705">
        <v>7.52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744</v>
      </c>
      <c r="AG705">
        <v>0.16800000000000001</v>
      </c>
      <c r="AH705">
        <v>2</v>
      </c>
      <c r="AI705">
        <v>28926169</v>
      </c>
      <c r="AJ705">
        <v>695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 x14ac:dyDescent="0.2">
      <c r="A706">
        <f>ROW(Source!A155)</f>
        <v>155</v>
      </c>
      <c r="B706">
        <v>28926187</v>
      </c>
      <c r="C706">
        <v>28926163</v>
      </c>
      <c r="D706">
        <v>28338136</v>
      </c>
      <c r="E706">
        <v>1</v>
      </c>
      <c r="F706">
        <v>1</v>
      </c>
      <c r="G706">
        <v>1</v>
      </c>
      <c r="H706">
        <v>2</v>
      </c>
      <c r="I706" t="s">
        <v>401</v>
      </c>
      <c r="J706" t="s">
        <v>402</v>
      </c>
      <c r="K706" t="s">
        <v>403</v>
      </c>
      <c r="L706">
        <v>1368</v>
      </c>
      <c r="N706">
        <v>1011</v>
      </c>
      <c r="O706" t="s">
        <v>366</v>
      </c>
      <c r="P706" t="s">
        <v>366</v>
      </c>
      <c r="Q706">
        <v>1</v>
      </c>
      <c r="X706">
        <v>2.4900000000000002</v>
      </c>
      <c r="Y706">
        <v>0</v>
      </c>
      <c r="Z706">
        <v>8.68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744</v>
      </c>
      <c r="AG706">
        <v>2.988</v>
      </c>
      <c r="AH706">
        <v>2</v>
      </c>
      <c r="AI706">
        <v>28926170</v>
      </c>
      <c r="AJ706">
        <v>696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 x14ac:dyDescent="0.2">
      <c r="A707">
        <f>ROW(Source!A155)</f>
        <v>155</v>
      </c>
      <c r="B707">
        <v>28926188</v>
      </c>
      <c r="C707">
        <v>28926163</v>
      </c>
      <c r="D707">
        <v>28338781</v>
      </c>
      <c r="E707">
        <v>1</v>
      </c>
      <c r="F707">
        <v>1</v>
      </c>
      <c r="G707">
        <v>1</v>
      </c>
      <c r="H707">
        <v>2</v>
      </c>
      <c r="I707" t="s">
        <v>497</v>
      </c>
      <c r="J707" t="s">
        <v>498</v>
      </c>
      <c r="K707" t="s">
        <v>499</v>
      </c>
      <c r="L707">
        <v>1368</v>
      </c>
      <c r="N707">
        <v>1011</v>
      </c>
      <c r="O707" t="s">
        <v>366</v>
      </c>
      <c r="P707" t="s">
        <v>366</v>
      </c>
      <c r="Q707">
        <v>1</v>
      </c>
      <c r="X707">
        <v>7.0000000000000007E-2</v>
      </c>
      <c r="Y707">
        <v>0</v>
      </c>
      <c r="Z707">
        <v>18.489999999999998</v>
      </c>
      <c r="AA707">
        <v>10.130000000000001</v>
      </c>
      <c r="AB707">
        <v>0</v>
      </c>
      <c r="AC707">
        <v>0</v>
      </c>
      <c r="AD707">
        <v>1</v>
      </c>
      <c r="AE707">
        <v>0</v>
      </c>
      <c r="AF707" t="s">
        <v>744</v>
      </c>
      <c r="AG707">
        <v>8.4000000000000005E-2</v>
      </c>
      <c r="AH707">
        <v>2</v>
      </c>
      <c r="AI707">
        <v>28926171</v>
      </c>
      <c r="AJ707">
        <v>697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 x14ac:dyDescent="0.2">
      <c r="A708">
        <f>ROW(Source!A155)</f>
        <v>155</v>
      </c>
      <c r="B708">
        <v>28926189</v>
      </c>
      <c r="C708">
        <v>28926163</v>
      </c>
      <c r="D708">
        <v>28251457</v>
      </c>
      <c r="E708">
        <v>1</v>
      </c>
      <c r="F708">
        <v>1</v>
      </c>
      <c r="G708">
        <v>1</v>
      </c>
      <c r="H708">
        <v>3</v>
      </c>
      <c r="I708" t="s">
        <v>500</v>
      </c>
      <c r="J708" t="s">
        <v>501</v>
      </c>
      <c r="K708" t="s">
        <v>502</v>
      </c>
      <c r="L708">
        <v>1339</v>
      </c>
      <c r="N708">
        <v>1007</v>
      </c>
      <c r="O708" t="s">
        <v>742</v>
      </c>
      <c r="P708" t="s">
        <v>742</v>
      </c>
      <c r="Q708">
        <v>1</v>
      </c>
      <c r="X708">
        <v>0.08</v>
      </c>
      <c r="Y708">
        <v>23.41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719</v>
      </c>
      <c r="AG708">
        <v>0.08</v>
      </c>
      <c r="AH708">
        <v>2</v>
      </c>
      <c r="AI708">
        <v>28926172</v>
      </c>
      <c r="AJ708">
        <v>698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 x14ac:dyDescent="0.2">
      <c r="A709">
        <f>ROW(Source!A155)</f>
        <v>155</v>
      </c>
      <c r="B709">
        <v>28926190</v>
      </c>
      <c r="C709">
        <v>28926163</v>
      </c>
      <c r="D709">
        <v>28251479</v>
      </c>
      <c r="E709">
        <v>1</v>
      </c>
      <c r="F709">
        <v>1</v>
      </c>
      <c r="G709">
        <v>1</v>
      </c>
      <c r="H709">
        <v>3</v>
      </c>
      <c r="I709" t="s">
        <v>503</v>
      </c>
      <c r="J709" t="s">
        <v>504</v>
      </c>
      <c r="K709" t="s">
        <v>505</v>
      </c>
      <c r="L709">
        <v>1339</v>
      </c>
      <c r="N709">
        <v>1007</v>
      </c>
      <c r="O709" t="s">
        <v>742</v>
      </c>
      <c r="P709" t="s">
        <v>742</v>
      </c>
      <c r="Q709">
        <v>1</v>
      </c>
      <c r="X709">
        <v>1.64</v>
      </c>
      <c r="Y709">
        <v>8.7899999999999991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719</v>
      </c>
      <c r="AG709">
        <v>1.64</v>
      </c>
      <c r="AH709">
        <v>2</v>
      </c>
      <c r="AI709">
        <v>28926173</v>
      </c>
      <c r="AJ709">
        <v>699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 x14ac:dyDescent="0.2">
      <c r="A710">
        <f>ROW(Source!A155)</f>
        <v>155</v>
      </c>
      <c r="B710">
        <v>28926191</v>
      </c>
      <c r="C710">
        <v>28926163</v>
      </c>
      <c r="D710">
        <v>28251486</v>
      </c>
      <c r="E710">
        <v>1</v>
      </c>
      <c r="F710">
        <v>1</v>
      </c>
      <c r="G710">
        <v>1</v>
      </c>
      <c r="H710">
        <v>3</v>
      </c>
      <c r="I710" t="s">
        <v>506</v>
      </c>
      <c r="J710" t="s">
        <v>507</v>
      </c>
      <c r="K710" t="s">
        <v>508</v>
      </c>
      <c r="L710">
        <v>1346</v>
      </c>
      <c r="N710">
        <v>1009</v>
      </c>
      <c r="O710" t="s">
        <v>509</v>
      </c>
      <c r="P710" t="s">
        <v>509</v>
      </c>
      <c r="Q710">
        <v>1</v>
      </c>
      <c r="X710">
        <v>0.47</v>
      </c>
      <c r="Y710">
        <v>4.47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719</v>
      </c>
      <c r="AG710">
        <v>0.47</v>
      </c>
      <c r="AH710">
        <v>2</v>
      </c>
      <c r="AI710">
        <v>28926174</v>
      </c>
      <c r="AJ710">
        <v>700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 x14ac:dyDescent="0.2">
      <c r="A711">
        <f>ROW(Source!A155)</f>
        <v>155</v>
      </c>
      <c r="B711">
        <v>28926192</v>
      </c>
      <c r="C711">
        <v>28926163</v>
      </c>
      <c r="D711">
        <v>28254721</v>
      </c>
      <c r="E711">
        <v>1</v>
      </c>
      <c r="F711">
        <v>1</v>
      </c>
      <c r="G711">
        <v>1</v>
      </c>
      <c r="H711">
        <v>3</v>
      </c>
      <c r="I711" t="s">
        <v>510</v>
      </c>
      <c r="J711" t="s">
        <v>511</v>
      </c>
      <c r="K711" t="s">
        <v>512</v>
      </c>
      <c r="L711">
        <v>1348</v>
      </c>
      <c r="N711">
        <v>1009</v>
      </c>
      <c r="O711" t="s">
        <v>61</v>
      </c>
      <c r="P711" t="s">
        <v>61</v>
      </c>
      <c r="Q711">
        <v>1000</v>
      </c>
      <c r="X711">
        <v>1.24E-3</v>
      </c>
      <c r="Y711">
        <v>12824.48</v>
      </c>
      <c r="Z711">
        <v>0</v>
      </c>
      <c r="AA711">
        <v>0</v>
      </c>
      <c r="AB711">
        <v>0</v>
      </c>
      <c r="AC711">
        <v>0</v>
      </c>
      <c r="AD711">
        <v>1</v>
      </c>
      <c r="AE711">
        <v>0</v>
      </c>
      <c r="AF711" t="s">
        <v>719</v>
      </c>
      <c r="AG711">
        <v>1.24E-3</v>
      </c>
      <c r="AH711">
        <v>2</v>
      </c>
      <c r="AI711">
        <v>28926175</v>
      </c>
      <c r="AJ711">
        <v>701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 x14ac:dyDescent="0.2">
      <c r="A712">
        <f>ROW(Source!A155)</f>
        <v>155</v>
      </c>
      <c r="B712">
        <v>28926193</v>
      </c>
      <c r="C712">
        <v>28926163</v>
      </c>
      <c r="D712">
        <v>28276411</v>
      </c>
      <c r="E712">
        <v>1</v>
      </c>
      <c r="F712">
        <v>1</v>
      </c>
      <c r="G712">
        <v>1</v>
      </c>
      <c r="H712">
        <v>3</v>
      </c>
      <c r="I712" t="s">
        <v>513</v>
      </c>
      <c r="J712" t="s">
        <v>514</v>
      </c>
      <c r="K712" t="s">
        <v>515</v>
      </c>
      <c r="L712">
        <v>1348</v>
      </c>
      <c r="N712">
        <v>1009</v>
      </c>
      <c r="O712" t="s">
        <v>61</v>
      </c>
      <c r="P712" t="s">
        <v>61</v>
      </c>
      <c r="Q712">
        <v>1000</v>
      </c>
      <c r="X712">
        <v>0.01</v>
      </c>
      <c r="Y712">
        <v>10175.83</v>
      </c>
      <c r="Z712">
        <v>0</v>
      </c>
      <c r="AA712">
        <v>0</v>
      </c>
      <c r="AB712">
        <v>0</v>
      </c>
      <c r="AC712">
        <v>0</v>
      </c>
      <c r="AD712">
        <v>1</v>
      </c>
      <c r="AE712">
        <v>0</v>
      </c>
      <c r="AF712" t="s">
        <v>719</v>
      </c>
      <c r="AG712">
        <v>0.01</v>
      </c>
      <c r="AH712">
        <v>2</v>
      </c>
      <c r="AI712">
        <v>28926176</v>
      </c>
      <c r="AJ712">
        <v>702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 x14ac:dyDescent="0.2">
      <c r="A713">
        <f>ROW(Source!A155)</f>
        <v>155</v>
      </c>
      <c r="B713">
        <v>28926194</v>
      </c>
      <c r="C713">
        <v>28926163</v>
      </c>
      <c r="D713">
        <v>28279355</v>
      </c>
      <c r="E713">
        <v>1</v>
      </c>
      <c r="F713">
        <v>1</v>
      </c>
      <c r="G713">
        <v>1</v>
      </c>
      <c r="H713">
        <v>3</v>
      </c>
      <c r="I713" t="s">
        <v>516</v>
      </c>
      <c r="J713" t="s">
        <v>517</v>
      </c>
      <c r="K713" t="s">
        <v>526</v>
      </c>
      <c r="L713">
        <v>1348</v>
      </c>
      <c r="N713">
        <v>1009</v>
      </c>
      <c r="O713" t="s">
        <v>61</v>
      </c>
      <c r="P713" t="s">
        <v>61</v>
      </c>
      <c r="Q713">
        <v>1000</v>
      </c>
      <c r="X713">
        <v>0.01</v>
      </c>
      <c r="Y713">
        <v>7439.08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0</v>
      </c>
      <c r="AF713" t="s">
        <v>719</v>
      </c>
      <c r="AG713">
        <v>0.01</v>
      </c>
      <c r="AH713">
        <v>2</v>
      </c>
      <c r="AI713">
        <v>28926177</v>
      </c>
      <c r="AJ713">
        <v>703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 x14ac:dyDescent="0.2">
      <c r="A714">
        <f>ROW(Source!A155)</f>
        <v>155</v>
      </c>
      <c r="B714">
        <v>28926195</v>
      </c>
      <c r="C714">
        <v>28926163</v>
      </c>
      <c r="D714">
        <v>28279427</v>
      </c>
      <c r="E714">
        <v>1</v>
      </c>
      <c r="F714">
        <v>1</v>
      </c>
      <c r="G714">
        <v>1</v>
      </c>
      <c r="H714">
        <v>3</v>
      </c>
      <c r="I714" t="s">
        <v>527</v>
      </c>
      <c r="J714" t="s">
        <v>528</v>
      </c>
      <c r="K714" t="s">
        <v>529</v>
      </c>
      <c r="L714">
        <v>1348</v>
      </c>
      <c r="N714">
        <v>1009</v>
      </c>
      <c r="O714" t="s">
        <v>61</v>
      </c>
      <c r="P714" t="s">
        <v>61</v>
      </c>
      <c r="Q714">
        <v>1000</v>
      </c>
      <c r="X714">
        <v>0.01</v>
      </c>
      <c r="Y714">
        <v>5343.1</v>
      </c>
      <c r="Z714">
        <v>0</v>
      </c>
      <c r="AA714">
        <v>0</v>
      </c>
      <c r="AB714">
        <v>0</v>
      </c>
      <c r="AC714">
        <v>0</v>
      </c>
      <c r="AD714">
        <v>1</v>
      </c>
      <c r="AE714">
        <v>0</v>
      </c>
      <c r="AF714" t="s">
        <v>719</v>
      </c>
      <c r="AG714">
        <v>0.01</v>
      </c>
      <c r="AH714">
        <v>2</v>
      </c>
      <c r="AI714">
        <v>28926178</v>
      </c>
      <c r="AJ714">
        <v>704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 x14ac:dyDescent="0.2">
      <c r="A715">
        <f>ROW(Source!A155)</f>
        <v>155</v>
      </c>
      <c r="B715">
        <v>28926196</v>
      </c>
      <c r="C715">
        <v>28926163</v>
      </c>
      <c r="D715">
        <v>28324742</v>
      </c>
      <c r="E715">
        <v>1</v>
      </c>
      <c r="F715">
        <v>1</v>
      </c>
      <c r="G715">
        <v>1</v>
      </c>
      <c r="H715">
        <v>3</v>
      </c>
      <c r="I715" t="s">
        <v>530</v>
      </c>
      <c r="J715" t="s">
        <v>531</v>
      </c>
      <c r="K715" t="s">
        <v>532</v>
      </c>
      <c r="L715">
        <v>1354</v>
      </c>
      <c r="N715">
        <v>1010</v>
      </c>
      <c r="O715" t="s">
        <v>106</v>
      </c>
      <c r="P715" t="s">
        <v>106</v>
      </c>
      <c r="Q715">
        <v>1</v>
      </c>
      <c r="X715">
        <v>9</v>
      </c>
      <c r="Y715">
        <v>50.93</v>
      </c>
      <c r="Z715">
        <v>0</v>
      </c>
      <c r="AA715">
        <v>0</v>
      </c>
      <c r="AB715">
        <v>0</v>
      </c>
      <c r="AC715">
        <v>0</v>
      </c>
      <c r="AD715">
        <v>1</v>
      </c>
      <c r="AE715">
        <v>0</v>
      </c>
      <c r="AF715" t="s">
        <v>719</v>
      </c>
      <c r="AG715">
        <v>9</v>
      </c>
      <c r="AH715">
        <v>2</v>
      </c>
      <c r="AI715">
        <v>28926179</v>
      </c>
      <c r="AJ715">
        <v>705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 x14ac:dyDescent="0.2">
      <c r="A716">
        <f>ROW(Source!A155)</f>
        <v>155</v>
      </c>
      <c r="B716">
        <v>28926197</v>
      </c>
      <c r="C716">
        <v>28926163</v>
      </c>
      <c r="D716">
        <v>28247531</v>
      </c>
      <c r="E716">
        <v>21</v>
      </c>
      <c r="F716">
        <v>1</v>
      </c>
      <c r="G716">
        <v>1</v>
      </c>
      <c r="H716">
        <v>3</v>
      </c>
      <c r="I716" t="s">
        <v>533</v>
      </c>
      <c r="J716" t="s">
        <v>719</v>
      </c>
      <c r="K716" t="s">
        <v>534</v>
      </c>
      <c r="L716">
        <v>1374</v>
      </c>
      <c r="N716">
        <v>1013</v>
      </c>
      <c r="O716" t="s">
        <v>535</v>
      </c>
      <c r="P716" t="s">
        <v>535</v>
      </c>
      <c r="Q716">
        <v>1</v>
      </c>
      <c r="X716">
        <v>3.18</v>
      </c>
      <c r="Y716">
        <v>1</v>
      </c>
      <c r="Z716">
        <v>0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719</v>
      </c>
      <c r="AG716">
        <v>3.18</v>
      </c>
      <c r="AH716">
        <v>2</v>
      </c>
      <c r="AI716">
        <v>28926180</v>
      </c>
      <c r="AJ716">
        <v>706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 x14ac:dyDescent="0.2">
      <c r="A717">
        <f>ROW(Source!A156)</f>
        <v>156</v>
      </c>
      <c r="B717">
        <v>28926216</v>
      </c>
      <c r="C717">
        <v>28926198</v>
      </c>
      <c r="D717">
        <v>28425676</v>
      </c>
      <c r="E717">
        <v>1</v>
      </c>
      <c r="F717">
        <v>1</v>
      </c>
      <c r="G717">
        <v>1</v>
      </c>
      <c r="H717">
        <v>1</v>
      </c>
      <c r="I717" t="s">
        <v>536</v>
      </c>
      <c r="J717" t="s">
        <v>719</v>
      </c>
      <c r="K717" t="s">
        <v>537</v>
      </c>
      <c r="L717">
        <v>1191</v>
      </c>
      <c r="N717">
        <v>1013</v>
      </c>
      <c r="O717" t="s">
        <v>360</v>
      </c>
      <c r="P717" t="s">
        <v>360</v>
      </c>
      <c r="Q717">
        <v>1</v>
      </c>
      <c r="X717">
        <v>18.5</v>
      </c>
      <c r="Y717">
        <v>0</v>
      </c>
      <c r="Z717">
        <v>0</v>
      </c>
      <c r="AA717">
        <v>0</v>
      </c>
      <c r="AB717">
        <v>8.59</v>
      </c>
      <c r="AC717">
        <v>0</v>
      </c>
      <c r="AD717">
        <v>1</v>
      </c>
      <c r="AE717">
        <v>1</v>
      </c>
      <c r="AF717" t="s">
        <v>744</v>
      </c>
      <c r="AG717">
        <v>22.2</v>
      </c>
      <c r="AH717">
        <v>2</v>
      </c>
      <c r="AI717">
        <v>28926199</v>
      </c>
      <c r="AJ717">
        <v>707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 x14ac:dyDescent="0.2">
      <c r="A718">
        <f>ROW(Source!A156)</f>
        <v>156</v>
      </c>
      <c r="B718">
        <v>28926217</v>
      </c>
      <c r="C718">
        <v>28926198</v>
      </c>
      <c r="D718">
        <v>28419515</v>
      </c>
      <c r="E718">
        <v>1</v>
      </c>
      <c r="F718">
        <v>1</v>
      </c>
      <c r="G718">
        <v>1</v>
      </c>
      <c r="H718">
        <v>1</v>
      </c>
      <c r="I718" t="s">
        <v>361</v>
      </c>
      <c r="J718" t="s">
        <v>719</v>
      </c>
      <c r="K718" t="s">
        <v>362</v>
      </c>
      <c r="L718">
        <v>1191</v>
      </c>
      <c r="N718">
        <v>1013</v>
      </c>
      <c r="O718" t="s">
        <v>360</v>
      </c>
      <c r="P718" t="s">
        <v>360</v>
      </c>
      <c r="Q718">
        <v>1</v>
      </c>
      <c r="X718">
        <v>2.95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2</v>
      </c>
      <c r="AF718" t="s">
        <v>744</v>
      </c>
      <c r="AG718">
        <v>3.54</v>
      </c>
      <c r="AH718">
        <v>2</v>
      </c>
      <c r="AI718">
        <v>28926200</v>
      </c>
      <c r="AJ718">
        <v>708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 x14ac:dyDescent="0.2">
      <c r="A719">
        <f>ROW(Source!A156)</f>
        <v>156</v>
      </c>
      <c r="B719">
        <v>28926218</v>
      </c>
      <c r="C719">
        <v>28926198</v>
      </c>
      <c r="D719">
        <v>28336687</v>
      </c>
      <c r="E719">
        <v>1</v>
      </c>
      <c r="F719">
        <v>1</v>
      </c>
      <c r="G719">
        <v>1</v>
      </c>
      <c r="H719">
        <v>2</v>
      </c>
      <c r="I719" t="s">
        <v>479</v>
      </c>
      <c r="J719" t="s">
        <v>480</v>
      </c>
      <c r="K719" t="s">
        <v>481</v>
      </c>
      <c r="L719">
        <v>1368</v>
      </c>
      <c r="N719">
        <v>1011</v>
      </c>
      <c r="O719" t="s">
        <v>366</v>
      </c>
      <c r="P719" t="s">
        <v>366</v>
      </c>
      <c r="Q719">
        <v>1</v>
      </c>
      <c r="X719">
        <v>2.73</v>
      </c>
      <c r="Y719">
        <v>0</v>
      </c>
      <c r="Z719">
        <v>113.19</v>
      </c>
      <c r="AA719">
        <v>11.84</v>
      </c>
      <c r="AB719">
        <v>0</v>
      </c>
      <c r="AC719">
        <v>0</v>
      </c>
      <c r="AD719">
        <v>1</v>
      </c>
      <c r="AE719">
        <v>0</v>
      </c>
      <c r="AF719" t="s">
        <v>744</v>
      </c>
      <c r="AG719">
        <v>3.2759999999999998</v>
      </c>
      <c r="AH719">
        <v>2</v>
      </c>
      <c r="AI719">
        <v>28926201</v>
      </c>
      <c r="AJ719">
        <v>709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 x14ac:dyDescent="0.2">
      <c r="A720">
        <f>ROW(Source!A156)</f>
        <v>156</v>
      </c>
      <c r="B720">
        <v>28926219</v>
      </c>
      <c r="C720">
        <v>28926198</v>
      </c>
      <c r="D720">
        <v>28337857</v>
      </c>
      <c r="E720">
        <v>1</v>
      </c>
      <c r="F720">
        <v>1</v>
      </c>
      <c r="G720">
        <v>1</v>
      </c>
      <c r="H720">
        <v>2</v>
      </c>
      <c r="I720" t="s">
        <v>488</v>
      </c>
      <c r="J720" t="s">
        <v>489</v>
      </c>
      <c r="K720" t="s">
        <v>490</v>
      </c>
      <c r="L720">
        <v>1368</v>
      </c>
      <c r="N720">
        <v>1011</v>
      </c>
      <c r="O720" t="s">
        <v>366</v>
      </c>
      <c r="P720" t="s">
        <v>366</v>
      </c>
      <c r="Q720">
        <v>1</v>
      </c>
      <c r="X720">
        <v>0.15</v>
      </c>
      <c r="Y720">
        <v>0</v>
      </c>
      <c r="Z720">
        <v>127.86</v>
      </c>
      <c r="AA720">
        <v>11.84</v>
      </c>
      <c r="AB720">
        <v>0</v>
      </c>
      <c r="AC720">
        <v>0</v>
      </c>
      <c r="AD720">
        <v>1</v>
      </c>
      <c r="AE720">
        <v>0</v>
      </c>
      <c r="AF720" t="s">
        <v>744</v>
      </c>
      <c r="AG720">
        <v>0.18</v>
      </c>
      <c r="AH720">
        <v>2</v>
      </c>
      <c r="AI720">
        <v>28926202</v>
      </c>
      <c r="AJ720">
        <v>710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 x14ac:dyDescent="0.2">
      <c r="A721">
        <f>ROW(Source!A156)</f>
        <v>156</v>
      </c>
      <c r="B721">
        <v>28926220</v>
      </c>
      <c r="C721">
        <v>28926198</v>
      </c>
      <c r="D721">
        <v>28337866</v>
      </c>
      <c r="E721">
        <v>1</v>
      </c>
      <c r="F721">
        <v>1</v>
      </c>
      <c r="G721">
        <v>1</v>
      </c>
      <c r="H721">
        <v>2</v>
      </c>
      <c r="I721" t="s">
        <v>491</v>
      </c>
      <c r="J721" t="s">
        <v>492</v>
      </c>
      <c r="K721" t="s">
        <v>493</v>
      </c>
      <c r="L721">
        <v>1368</v>
      </c>
      <c r="N721">
        <v>1011</v>
      </c>
      <c r="O721" t="s">
        <v>366</v>
      </c>
      <c r="P721" t="s">
        <v>366</v>
      </c>
      <c r="Q721">
        <v>1</v>
      </c>
      <c r="X721">
        <v>0.15</v>
      </c>
      <c r="Y721">
        <v>0</v>
      </c>
      <c r="Z721">
        <v>12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744</v>
      </c>
      <c r="AG721">
        <v>0.18</v>
      </c>
      <c r="AH721">
        <v>2</v>
      </c>
      <c r="AI721">
        <v>28926203</v>
      </c>
      <c r="AJ721">
        <v>711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 x14ac:dyDescent="0.2">
      <c r="A722">
        <f>ROW(Source!A156)</f>
        <v>156</v>
      </c>
      <c r="B722">
        <v>28926221</v>
      </c>
      <c r="C722">
        <v>28926198</v>
      </c>
      <c r="D722">
        <v>28337996</v>
      </c>
      <c r="E722">
        <v>1</v>
      </c>
      <c r="F722">
        <v>1</v>
      </c>
      <c r="G722">
        <v>1</v>
      </c>
      <c r="H722">
        <v>2</v>
      </c>
      <c r="I722" t="s">
        <v>494</v>
      </c>
      <c r="J722" t="s">
        <v>495</v>
      </c>
      <c r="K722" t="s">
        <v>496</v>
      </c>
      <c r="L722">
        <v>1368</v>
      </c>
      <c r="N722">
        <v>1011</v>
      </c>
      <c r="O722" t="s">
        <v>366</v>
      </c>
      <c r="P722" t="s">
        <v>366</v>
      </c>
      <c r="Q722">
        <v>1</v>
      </c>
      <c r="X722">
        <v>0.14000000000000001</v>
      </c>
      <c r="Y722">
        <v>0</v>
      </c>
      <c r="Z722">
        <v>7.52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744</v>
      </c>
      <c r="AG722">
        <v>0.16800000000000001</v>
      </c>
      <c r="AH722">
        <v>2</v>
      </c>
      <c r="AI722">
        <v>28926204</v>
      </c>
      <c r="AJ722">
        <v>712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 x14ac:dyDescent="0.2">
      <c r="A723">
        <f>ROW(Source!A156)</f>
        <v>156</v>
      </c>
      <c r="B723">
        <v>28926222</v>
      </c>
      <c r="C723">
        <v>28926198</v>
      </c>
      <c r="D723">
        <v>28338136</v>
      </c>
      <c r="E723">
        <v>1</v>
      </c>
      <c r="F723">
        <v>1</v>
      </c>
      <c r="G723">
        <v>1</v>
      </c>
      <c r="H723">
        <v>2</v>
      </c>
      <c r="I723" t="s">
        <v>401</v>
      </c>
      <c r="J723" t="s">
        <v>402</v>
      </c>
      <c r="K723" t="s">
        <v>403</v>
      </c>
      <c r="L723">
        <v>1368</v>
      </c>
      <c r="N723">
        <v>1011</v>
      </c>
      <c r="O723" t="s">
        <v>366</v>
      </c>
      <c r="P723" t="s">
        <v>366</v>
      </c>
      <c r="Q723">
        <v>1</v>
      </c>
      <c r="X723">
        <v>2.4900000000000002</v>
      </c>
      <c r="Y723">
        <v>0</v>
      </c>
      <c r="Z723">
        <v>8.68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744</v>
      </c>
      <c r="AG723">
        <v>2.988</v>
      </c>
      <c r="AH723">
        <v>2</v>
      </c>
      <c r="AI723">
        <v>28926205</v>
      </c>
      <c r="AJ723">
        <v>713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 x14ac:dyDescent="0.2">
      <c r="A724">
        <f>ROW(Source!A156)</f>
        <v>156</v>
      </c>
      <c r="B724">
        <v>28926223</v>
      </c>
      <c r="C724">
        <v>28926198</v>
      </c>
      <c r="D724">
        <v>28338781</v>
      </c>
      <c r="E724">
        <v>1</v>
      </c>
      <c r="F724">
        <v>1</v>
      </c>
      <c r="G724">
        <v>1</v>
      </c>
      <c r="H724">
        <v>2</v>
      </c>
      <c r="I724" t="s">
        <v>497</v>
      </c>
      <c r="J724" t="s">
        <v>498</v>
      </c>
      <c r="K724" t="s">
        <v>499</v>
      </c>
      <c r="L724">
        <v>1368</v>
      </c>
      <c r="N724">
        <v>1011</v>
      </c>
      <c r="O724" t="s">
        <v>366</v>
      </c>
      <c r="P724" t="s">
        <v>366</v>
      </c>
      <c r="Q724">
        <v>1</v>
      </c>
      <c r="X724">
        <v>7.0000000000000007E-2</v>
      </c>
      <c r="Y724">
        <v>0</v>
      </c>
      <c r="Z724">
        <v>18.489999999999998</v>
      </c>
      <c r="AA724">
        <v>10.130000000000001</v>
      </c>
      <c r="AB724">
        <v>0</v>
      </c>
      <c r="AC724">
        <v>0</v>
      </c>
      <c r="AD724">
        <v>1</v>
      </c>
      <c r="AE724">
        <v>0</v>
      </c>
      <c r="AF724" t="s">
        <v>744</v>
      </c>
      <c r="AG724">
        <v>8.4000000000000005E-2</v>
      </c>
      <c r="AH724">
        <v>2</v>
      </c>
      <c r="AI724">
        <v>28926206</v>
      </c>
      <c r="AJ724">
        <v>714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 x14ac:dyDescent="0.2">
      <c r="A725">
        <f>ROW(Source!A156)</f>
        <v>156</v>
      </c>
      <c r="B725">
        <v>28926224</v>
      </c>
      <c r="C725">
        <v>28926198</v>
      </c>
      <c r="D725">
        <v>28251457</v>
      </c>
      <c r="E725">
        <v>1</v>
      </c>
      <c r="F725">
        <v>1</v>
      </c>
      <c r="G725">
        <v>1</v>
      </c>
      <c r="H725">
        <v>3</v>
      </c>
      <c r="I725" t="s">
        <v>500</v>
      </c>
      <c r="J725" t="s">
        <v>501</v>
      </c>
      <c r="K725" t="s">
        <v>502</v>
      </c>
      <c r="L725">
        <v>1339</v>
      </c>
      <c r="N725">
        <v>1007</v>
      </c>
      <c r="O725" t="s">
        <v>742</v>
      </c>
      <c r="P725" t="s">
        <v>742</v>
      </c>
      <c r="Q725">
        <v>1</v>
      </c>
      <c r="X725">
        <v>0.08</v>
      </c>
      <c r="Y725">
        <v>23.41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719</v>
      </c>
      <c r="AG725">
        <v>0.08</v>
      </c>
      <c r="AH725">
        <v>2</v>
      </c>
      <c r="AI725">
        <v>28926207</v>
      </c>
      <c r="AJ725">
        <v>715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 x14ac:dyDescent="0.2">
      <c r="A726">
        <f>ROW(Source!A156)</f>
        <v>156</v>
      </c>
      <c r="B726">
        <v>28926225</v>
      </c>
      <c r="C726">
        <v>28926198</v>
      </c>
      <c r="D726">
        <v>28251479</v>
      </c>
      <c r="E726">
        <v>1</v>
      </c>
      <c r="F726">
        <v>1</v>
      </c>
      <c r="G726">
        <v>1</v>
      </c>
      <c r="H726">
        <v>3</v>
      </c>
      <c r="I726" t="s">
        <v>503</v>
      </c>
      <c r="J726" t="s">
        <v>504</v>
      </c>
      <c r="K726" t="s">
        <v>505</v>
      </c>
      <c r="L726">
        <v>1339</v>
      </c>
      <c r="N726">
        <v>1007</v>
      </c>
      <c r="O726" t="s">
        <v>742</v>
      </c>
      <c r="P726" t="s">
        <v>742</v>
      </c>
      <c r="Q726">
        <v>1</v>
      </c>
      <c r="X726">
        <v>1.64</v>
      </c>
      <c r="Y726">
        <v>8.7899999999999991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719</v>
      </c>
      <c r="AG726">
        <v>1.64</v>
      </c>
      <c r="AH726">
        <v>2</v>
      </c>
      <c r="AI726">
        <v>28926208</v>
      </c>
      <c r="AJ726">
        <v>716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 x14ac:dyDescent="0.2">
      <c r="A727">
        <f>ROW(Source!A156)</f>
        <v>156</v>
      </c>
      <c r="B727">
        <v>28926226</v>
      </c>
      <c r="C727">
        <v>28926198</v>
      </c>
      <c r="D727">
        <v>28251486</v>
      </c>
      <c r="E727">
        <v>1</v>
      </c>
      <c r="F727">
        <v>1</v>
      </c>
      <c r="G727">
        <v>1</v>
      </c>
      <c r="H727">
        <v>3</v>
      </c>
      <c r="I727" t="s">
        <v>506</v>
      </c>
      <c r="J727" t="s">
        <v>507</v>
      </c>
      <c r="K727" t="s">
        <v>508</v>
      </c>
      <c r="L727">
        <v>1346</v>
      </c>
      <c r="N727">
        <v>1009</v>
      </c>
      <c r="O727" t="s">
        <v>509</v>
      </c>
      <c r="P727" t="s">
        <v>509</v>
      </c>
      <c r="Q727">
        <v>1</v>
      </c>
      <c r="X727">
        <v>0.47</v>
      </c>
      <c r="Y727">
        <v>4.47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719</v>
      </c>
      <c r="AG727">
        <v>0.47</v>
      </c>
      <c r="AH727">
        <v>2</v>
      </c>
      <c r="AI727">
        <v>28926209</v>
      </c>
      <c r="AJ727">
        <v>717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 x14ac:dyDescent="0.2">
      <c r="A728">
        <f>ROW(Source!A156)</f>
        <v>156</v>
      </c>
      <c r="B728">
        <v>28926227</v>
      </c>
      <c r="C728">
        <v>28926198</v>
      </c>
      <c r="D728">
        <v>28254721</v>
      </c>
      <c r="E728">
        <v>1</v>
      </c>
      <c r="F728">
        <v>1</v>
      </c>
      <c r="G728">
        <v>1</v>
      </c>
      <c r="H728">
        <v>3</v>
      </c>
      <c r="I728" t="s">
        <v>510</v>
      </c>
      <c r="J728" t="s">
        <v>511</v>
      </c>
      <c r="K728" t="s">
        <v>512</v>
      </c>
      <c r="L728">
        <v>1348</v>
      </c>
      <c r="N728">
        <v>1009</v>
      </c>
      <c r="O728" t="s">
        <v>61</v>
      </c>
      <c r="P728" t="s">
        <v>61</v>
      </c>
      <c r="Q728">
        <v>1000</v>
      </c>
      <c r="X728">
        <v>1.24E-3</v>
      </c>
      <c r="Y728">
        <v>12824.48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719</v>
      </c>
      <c r="AG728">
        <v>1.24E-3</v>
      </c>
      <c r="AH728">
        <v>2</v>
      </c>
      <c r="AI728">
        <v>28926210</v>
      </c>
      <c r="AJ728">
        <v>718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 x14ac:dyDescent="0.2">
      <c r="A729">
        <f>ROW(Source!A156)</f>
        <v>156</v>
      </c>
      <c r="B729">
        <v>28926228</v>
      </c>
      <c r="C729">
        <v>28926198</v>
      </c>
      <c r="D729">
        <v>28276411</v>
      </c>
      <c r="E729">
        <v>1</v>
      </c>
      <c r="F729">
        <v>1</v>
      </c>
      <c r="G729">
        <v>1</v>
      </c>
      <c r="H729">
        <v>3</v>
      </c>
      <c r="I729" t="s">
        <v>513</v>
      </c>
      <c r="J729" t="s">
        <v>514</v>
      </c>
      <c r="K729" t="s">
        <v>515</v>
      </c>
      <c r="L729">
        <v>1348</v>
      </c>
      <c r="N729">
        <v>1009</v>
      </c>
      <c r="O729" t="s">
        <v>61</v>
      </c>
      <c r="P729" t="s">
        <v>61</v>
      </c>
      <c r="Q729">
        <v>1000</v>
      </c>
      <c r="X729">
        <v>0.01</v>
      </c>
      <c r="Y729">
        <v>10175.83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719</v>
      </c>
      <c r="AG729">
        <v>0.01</v>
      </c>
      <c r="AH729">
        <v>2</v>
      </c>
      <c r="AI729">
        <v>28926211</v>
      </c>
      <c r="AJ729">
        <v>719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 x14ac:dyDescent="0.2">
      <c r="A730">
        <f>ROW(Source!A156)</f>
        <v>156</v>
      </c>
      <c r="B730">
        <v>28926229</v>
      </c>
      <c r="C730">
        <v>28926198</v>
      </c>
      <c r="D730">
        <v>28279355</v>
      </c>
      <c r="E730">
        <v>1</v>
      </c>
      <c r="F730">
        <v>1</v>
      </c>
      <c r="G730">
        <v>1</v>
      </c>
      <c r="H730">
        <v>3</v>
      </c>
      <c r="I730" t="s">
        <v>516</v>
      </c>
      <c r="J730" t="s">
        <v>517</v>
      </c>
      <c r="K730" t="s">
        <v>526</v>
      </c>
      <c r="L730">
        <v>1348</v>
      </c>
      <c r="N730">
        <v>1009</v>
      </c>
      <c r="O730" t="s">
        <v>61</v>
      </c>
      <c r="P730" t="s">
        <v>61</v>
      </c>
      <c r="Q730">
        <v>1000</v>
      </c>
      <c r="X730">
        <v>0.01</v>
      </c>
      <c r="Y730">
        <v>7439.08</v>
      </c>
      <c r="Z730">
        <v>0</v>
      </c>
      <c r="AA730">
        <v>0</v>
      </c>
      <c r="AB730">
        <v>0</v>
      </c>
      <c r="AC730">
        <v>0</v>
      </c>
      <c r="AD730">
        <v>1</v>
      </c>
      <c r="AE730">
        <v>0</v>
      </c>
      <c r="AF730" t="s">
        <v>719</v>
      </c>
      <c r="AG730">
        <v>0.01</v>
      </c>
      <c r="AH730">
        <v>2</v>
      </c>
      <c r="AI730">
        <v>28926212</v>
      </c>
      <c r="AJ730">
        <v>720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 x14ac:dyDescent="0.2">
      <c r="A731">
        <f>ROW(Source!A156)</f>
        <v>156</v>
      </c>
      <c r="B731">
        <v>28926230</v>
      </c>
      <c r="C731">
        <v>28926198</v>
      </c>
      <c r="D731">
        <v>28279427</v>
      </c>
      <c r="E731">
        <v>1</v>
      </c>
      <c r="F731">
        <v>1</v>
      </c>
      <c r="G731">
        <v>1</v>
      </c>
      <c r="H731">
        <v>3</v>
      </c>
      <c r="I731" t="s">
        <v>527</v>
      </c>
      <c r="J731" t="s">
        <v>528</v>
      </c>
      <c r="K731" t="s">
        <v>529</v>
      </c>
      <c r="L731">
        <v>1348</v>
      </c>
      <c r="N731">
        <v>1009</v>
      </c>
      <c r="O731" t="s">
        <v>61</v>
      </c>
      <c r="P731" t="s">
        <v>61</v>
      </c>
      <c r="Q731">
        <v>1000</v>
      </c>
      <c r="X731">
        <v>0.01</v>
      </c>
      <c r="Y731">
        <v>5343.1</v>
      </c>
      <c r="Z731">
        <v>0</v>
      </c>
      <c r="AA731">
        <v>0</v>
      </c>
      <c r="AB731">
        <v>0</v>
      </c>
      <c r="AC731">
        <v>0</v>
      </c>
      <c r="AD731">
        <v>1</v>
      </c>
      <c r="AE731">
        <v>0</v>
      </c>
      <c r="AF731" t="s">
        <v>719</v>
      </c>
      <c r="AG731">
        <v>0.01</v>
      </c>
      <c r="AH731">
        <v>2</v>
      </c>
      <c r="AI731">
        <v>28926213</v>
      </c>
      <c r="AJ731">
        <v>721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 x14ac:dyDescent="0.2">
      <c r="A732">
        <f>ROW(Source!A156)</f>
        <v>156</v>
      </c>
      <c r="B732">
        <v>28926231</v>
      </c>
      <c r="C732">
        <v>28926198</v>
      </c>
      <c r="D732">
        <v>28324742</v>
      </c>
      <c r="E732">
        <v>1</v>
      </c>
      <c r="F732">
        <v>1</v>
      </c>
      <c r="G732">
        <v>1</v>
      </c>
      <c r="H732">
        <v>3</v>
      </c>
      <c r="I732" t="s">
        <v>530</v>
      </c>
      <c r="J732" t="s">
        <v>531</v>
      </c>
      <c r="K732" t="s">
        <v>532</v>
      </c>
      <c r="L732">
        <v>1354</v>
      </c>
      <c r="N732">
        <v>1010</v>
      </c>
      <c r="O732" t="s">
        <v>106</v>
      </c>
      <c r="P732" t="s">
        <v>106</v>
      </c>
      <c r="Q732">
        <v>1</v>
      </c>
      <c r="X732">
        <v>9</v>
      </c>
      <c r="Y732">
        <v>50.93</v>
      </c>
      <c r="Z732">
        <v>0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719</v>
      </c>
      <c r="AG732">
        <v>9</v>
      </c>
      <c r="AH732">
        <v>2</v>
      </c>
      <c r="AI732">
        <v>28926214</v>
      </c>
      <c r="AJ732">
        <v>722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 x14ac:dyDescent="0.2">
      <c r="A733">
        <f>ROW(Source!A156)</f>
        <v>156</v>
      </c>
      <c r="B733">
        <v>28926232</v>
      </c>
      <c r="C733">
        <v>28926198</v>
      </c>
      <c r="D733">
        <v>28247531</v>
      </c>
      <c r="E733">
        <v>21</v>
      </c>
      <c r="F733">
        <v>1</v>
      </c>
      <c r="G733">
        <v>1</v>
      </c>
      <c r="H733">
        <v>3</v>
      </c>
      <c r="I733" t="s">
        <v>533</v>
      </c>
      <c r="J733" t="s">
        <v>719</v>
      </c>
      <c r="K733" t="s">
        <v>534</v>
      </c>
      <c r="L733">
        <v>1374</v>
      </c>
      <c r="N733">
        <v>1013</v>
      </c>
      <c r="O733" t="s">
        <v>535</v>
      </c>
      <c r="P733" t="s">
        <v>535</v>
      </c>
      <c r="Q733">
        <v>1</v>
      </c>
      <c r="X733">
        <v>3.18</v>
      </c>
      <c r="Y733">
        <v>1</v>
      </c>
      <c r="Z733">
        <v>0</v>
      </c>
      <c r="AA733">
        <v>0</v>
      </c>
      <c r="AB733">
        <v>0</v>
      </c>
      <c r="AC733">
        <v>0</v>
      </c>
      <c r="AD733">
        <v>1</v>
      </c>
      <c r="AE733">
        <v>0</v>
      </c>
      <c r="AF733" t="s">
        <v>719</v>
      </c>
      <c r="AG733">
        <v>3.18</v>
      </c>
      <c r="AH733">
        <v>2</v>
      </c>
      <c r="AI733">
        <v>28926215</v>
      </c>
      <c r="AJ733">
        <v>723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 x14ac:dyDescent="0.2">
      <c r="A734">
        <f>ROW(Source!A157)</f>
        <v>157</v>
      </c>
      <c r="B734">
        <v>28926216</v>
      </c>
      <c r="C734">
        <v>28926198</v>
      </c>
      <c r="D734">
        <v>28425676</v>
      </c>
      <c r="E734">
        <v>1</v>
      </c>
      <c r="F734">
        <v>1</v>
      </c>
      <c r="G734">
        <v>1</v>
      </c>
      <c r="H734">
        <v>1</v>
      </c>
      <c r="I734" t="s">
        <v>536</v>
      </c>
      <c r="J734" t="s">
        <v>719</v>
      </c>
      <c r="K734" t="s">
        <v>537</v>
      </c>
      <c r="L734">
        <v>1191</v>
      </c>
      <c r="N734">
        <v>1013</v>
      </c>
      <c r="O734" t="s">
        <v>360</v>
      </c>
      <c r="P734" t="s">
        <v>360</v>
      </c>
      <c r="Q734">
        <v>1</v>
      </c>
      <c r="X734">
        <v>18.5</v>
      </c>
      <c r="Y734">
        <v>0</v>
      </c>
      <c r="Z734">
        <v>0</v>
      </c>
      <c r="AA734">
        <v>0</v>
      </c>
      <c r="AB734">
        <v>8.59</v>
      </c>
      <c r="AC734">
        <v>0</v>
      </c>
      <c r="AD734">
        <v>1</v>
      </c>
      <c r="AE734">
        <v>1</v>
      </c>
      <c r="AF734" t="s">
        <v>744</v>
      </c>
      <c r="AG734">
        <v>22.2</v>
      </c>
      <c r="AH734">
        <v>2</v>
      </c>
      <c r="AI734">
        <v>28926199</v>
      </c>
      <c r="AJ734">
        <v>724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 x14ac:dyDescent="0.2">
      <c r="A735">
        <f>ROW(Source!A157)</f>
        <v>157</v>
      </c>
      <c r="B735">
        <v>28926217</v>
      </c>
      <c r="C735">
        <v>28926198</v>
      </c>
      <c r="D735">
        <v>28419515</v>
      </c>
      <c r="E735">
        <v>1</v>
      </c>
      <c r="F735">
        <v>1</v>
      </c>
      <c r="G735">
        <v>1</v>
      </c>
      <c r="H735">
        <v>1</v>
      </c>
      <c r="I735" t="s">
        <v>361</v>
      </c>
      <c r="J735" t="s">
        <v>719</v>
      </c>
      <c r="K735" t="s">
        <v>362</v>
      </c>
      <c r="L735">
        <v>1191</v>
      </c>
      <c r="N735">
        <v>1013</v>
      </c>
      <c r="O735" t="s">
        <v>360</v>
      </c>
      <c r="P735" t="s">
        <v>360</v>
      </c>
      <c r="Q735">
        <v>1</v>
      </c>
      <c r="X735">
        <v>2.95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1</v>
      </c>
      <c r="AE735">
        <v>2</v>
      </c>
      <c r="AF735" t="s">
        <v>744</v>
      </c>
      <c r="AG735">
        <v>3.54</v>
      </c>
      <c r="AH735">
        <v>2</v>
      </c>
      <c r="AI735">
        <v>28926200</v>
      </c>
      <c r="AJ735">
        <v>725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 x14ac:dyDescent="0.2">
      <c r="A736">
        <f>ROW(Source!A157)</f>
        <v>157</v>
      </c>
      <c r="B736">
        <v>28926218</v>
      </c>
      <c r="C736">
        <v>28926198</v>
      </c>
      <c r="D736">
        <v>28336687</v>
      </c>
      <c r="E736">
        <v>1</v>
      </c>
      <c r="F736">
        <v>1</v>
      </c>
      <c r="G736">
        <v>1</v>
      </c>
      <c r="H736">
        <v>2</v>
      </c>
      <c r="I736" t="s">
        <v>479</v>
      </c>
      <c r="J736" t="s">
        <v>480</v>
      </c>
      <c r="K736" t="s">
        <v>481</v>
      </c>
      <c r="L736">
        <v>1368</v>
      </c>
      <c r="N736">
        <v>1011</v>
      </c>
      <c r="O736" t="s">
        <v>366</v>
      </c>
      <c r="P736" t="s">
        <v>366</v>
      </c>
      <c r="Q736">
        <v>1</v>
      </c>
      <c r="X736">
        <v>2.73</v>
      </c>
      <c r="Y736">
        <v>0</v>
      </c>
      <c r="Z736">
        <v>113.19</v>
      </c>
      <c r="AA736">
        <v>11.84</v>
      </c>
      <c r="AB736">
        <v>0</v>
      </c>
      <c r="AC736">
        <v>0</v>
      </c>
      <c r="AD736">
        <v>1</v>
      </c>
      <c r="AE736">
        <v>0</v>
      </c>
      <c r="AF736" t="s">
        <v>744</v>
      </c>
      <c r="AG736">
        <v>3.2759999999999998</v>
      </c>
      <c r="AH736">
        <v>2</v>
      </c>
      <c r="AI736">
        <v>28926201</v>
      </c>
      <c r="AJ736">
        <v>726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 x14ac:dyDescent="0.2">
      <c r="A737">
        <f>ROW(Source!A157)</f>
        <v>157</v>
      </c>
      <c r="B737">
        <v>28926219</v>
      </c>
      <c r="C737">
        <v>28926198</v>
      </c>
      <c r="D737">
        <v>28337857</v>
      </c>
      <c r="E737">
        <v>1</v>
      </c>
      <c r="F737">
        <v>1</v>
      </c>
      <c r="G737">
        <v>1</v>
      </c>
      <c r="H737">
        <v>2</v>
      </c>
      <c r="I737" t="s">
        <v>488</v>
      </c>
      <c r="J737" t="s">
        <v>489</v>
      </c>
      <c r="K737" t="s">
        <v>490</v>
      </c>
      <c r="L737">
        <v>1368</v>
      </c>
      <c r="N737">
        <v>1011</v>
      </c>
      <c r="O737" t="s">
        <v>366</v>
      </c>
      <c r="P737" t="s">
        <v>366</v>
      </c>
      <c r="Q737">
        <v>1</v>
      </c>
      <c r="X737">
        <v>0.15</v>
      </c>
      <c r="Y737">
        <v>0</v>
      </c>
      <c r="Z737">
        <v>127.86</v>
      </c>
      <c r="AA737">
        <v>11.84</v>
      </c>
      <c r="AB737">
        <v>0</v>
      </c>
      <c r="AC737">
        <v>0</v>
      </c>
      <c r="AD737">
        <v>1</v>
      </c>
      <c r="AE737">
        <v>0</v>
      </c>
      <c r="AF737" t="s">
        <v>744</v>
      </c>
      <c r="AG737">
        <v>0.18</v>
      </c>
      <c r="AH737">
        <v>2</v>
      </c>
      <c r="AI737">
        <v>28926202</v>
      </c>
      <c r="AJ737">
        <v>727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 x14ac:dyDescent="0.2">
      <c r="A738">
        <f>ROW(Source!A157)</f>
        <v>157</v>
      </c>
      <c r="B738">
        <v>28926220</v>
      </c>
      <c r="C738">
        <v>28926198</v>
      </c>
      <c r="D738">
        <v>28337866</v>
      </c>
      <c r="E738">
        <v>1</v>
      </c>
      <c r="F738">
        <v>1</v>
      </c>
      <c r="G738">
        <v>1</v>
      </c>
      <c r="H738">
        <v>2</v>
      </c>
      <c r="I738" t="s">
        <v>491</v>
      </c>
      <c r="J738" t="s">
        <v>492</v>
      </c>
      <c r="K738" t="s">
        <v>493</v>
      </c>
      <c r="L738">
        <v>1368</v>
      </c>
      <c r="N738">
        <v>1011</v>
      </c>
      <c r="O738" t="s">
        <v>366</v>
      </c>
      <c r="P738" t="s">
        <v>366</v>
      </c>
      <c r="Q738">
        <v>1</v>
      </c>
      <c r="X738">
        <v>0.15</v>
      </c>
      <c r="Y738">
        <v>0</v>
      </c>
      <c r="Z738">
        <v>12</v>
      </c>
      <c r="AA738">
        <v>0</v>
      </c>
      <c r="AB738">
        <v>0</v>
      </c>
      <c r="AC738">
        <v>0</v>
      </c>
      <c r="AD738">
        <v>1</v>
      </c>
      <c r="AE738">
        <v>0</v>
      </c>
      <c r="AF738" t="s">
        <v>744</v>
      </c>
      <c r="AG738">
        <v>0.18</v>
      </c>
      <c r="AH738">
        <v>2</v>
      </c>
      <c r="AI738">
        <v>28926203</v>
      </c>
      <c r="AJ738">
        <v>728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 x14ac:dyDescent="0.2">
      <c r="A739">
        <f>ROW(Source!A157)</f>
        <v>157</v>
      </c>
      <c r="B739">
        <v>28926221</v>
      </c>
      <c r="C739">
        <v>28926198</v>
      </c>
      <c r="D739">
        <v>28337996</v>
      </c>
      <c r="E739">
        <v>1</v>
      </c>
      <c r="F739">
        <v>1</v>
      </c>
      <c r="G739">
        <v>1</v>
      </c>
      <c r="H739">
        <v>2</v>
      </c>
      <c r="I739" t="s">
        <v>494</v>
      </c>
      <c r="J739" t="s">
        <v>495</v>
      </c>
      <c r="K739" t="s">
        <v>496</v>
      </c>
      <c r="L739">
        <v>1368</v>
      </c>
      <c r="N739">
        <v>1011</v>
      </c>
      <c r="O739" t="s">
        <v>366</v>
      </c>
      <c r="P739" t="s">
        <v>366</v>
      </c>
      <c r="Q739">
        <v>1</v>
      </c>
      <c r="X739">
        <v>0.14000000000000001</v>
      </c>
      <c r="Y739">
        <v>0</v>
      </c>
      <c r="Z739">
        <v>7.52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744</v>
      </c>
      <c r="AG739">
        <v>0.16800000000000001</v>
      </c>
      <c r="AH739">
        <v>2</v>
      </c>
      <c r="AI739">
        <v>28926204</v>
      </c>
      <c r="AJ739">
        <v>729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 x14ac:dyDescent="0.2">
      <c r="A740">
        <f>ROW(Source!A157)</f>
        <v>157</v>
      </c>
      <c r="B740">
        <v>28926222</v>
      </c>
      <c r="C740">
        <v>28926198</v>
      </c>
      <c r="D740">
        <v>28338136</v>
      </c>
      <c r="E740">
        <v>1</v>
      </c>
      <c r="F740">
        <v>1</v>
      </c>
      <c r="G740">
        <v>1</v>
      </c>
      <c r="H740">
        <v>2</v>
      </c>
      <c r="I740" t="s">
        <v>401</v>
      </c>
      <c r="J740" t="s">
        <v>402</v>
      </c>
      <c r="K740" t="s">
        <v>403</v>
      </c>
      <c r="L740">
        <v>1368</v>
      </c>
      <c r="N740">
        <v>1011</v>
      </c>
      <c r="O740" t="s">
        <v>366</v>
      </c>
      <c r="P740" t="s">
        <v>366</v>
      </c>
      <c r="Q740">
        <v>1</v>
      </c>
      <c r="X740">
        <v>2.4900000000000002</v>
      </c>
      <c r="Y740">
        <v>0</v>
      </c>
      <c r="Z740">
        <v>8.68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744</v>
      </c>
      <c r="AG740">
        <v>2.988</v>
      </c>
      <c r="AH740">
        <v>2</v>
      </c>
      <c r="AI740">
        <v>28926205</v>
      </c>
      <c r="AJ740">
        <v>730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 x14ac:dyDescent="0.2">
      <c r="A741">
        <f>ROW(Source!A157)</f>
        <v>157</v>
      </c>
      <c r="B741">
        <v>28926223</v>
      </c>
      <c r="C741">
        <v>28926198</v>
      </c>
      <c r="D741">
        <v>28338781</v>
      </c>
      <c r="E741">
        <v>1</v>
      </c>
      <c r="F741">
        <v>1</v>
      </c>
      <c r="G741">
        <v>1</v>
      </c>
      <c r="H741">
        <v>2</v>
      </c>
      <c r="I741" t="s">
        <v>497</v>
      </c>
      <c r="J741" t="s">
        <v>498</v>
      </c>
      <c r="K741" t="s">
        <v>499</v>
      </c>
      <c r="L741">
        <v>1368</v>
      </c>
      <c r="N741">
        <v>1011</v>
      </c>
      <c r="O741" t="s">
        <v>366</v>
      </c>
      <c r="P741" t="s">
        <v>366</v>
      </c>
      <c r="Q741">
        <v>1</v>
      </c>
      <c r="X741">
        <v>7.0000000000000007E-2</v>
      </c>
      <c r="Y741">
        <v>0</v>
      </c>
      <c r="Z741">
        <v>18.489999999999998</v>
      </c>
      <c r="AA741">
        <v>10.130000000000001</v>
      </c>
      <c r="AB741">
        <v>0</v>
      </c>
      <c r="AC741">
        <v>0</v>
      </c>
      <c r="AD741">
        <v>1</v>
      </c>
      <c r="AE741">
        <v>0</v>
      </c>
      <c r="AF741" t="s">
        <v>744</v>
      </c>
      <c r="AG741">
        <v>8.4000000000000005E-2</v>
      </c>
      <c r="AH741">
        <v>2</v>
      </c>
      <c r="AI741">
        <v>28926206</v>
      </c>
      <c r="AJ741">
        <v>731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 x14ac:dyDescent="0.2">
      <c r="A742">
        <f>ROW(Source!A157)</f>
        <v>157</v>
      </c>
      <c r="B742">
        <v>28926224</v>
      </c>
      <c r="C742">
        <v>28926198</v>
      </c>
      <c r="D742">
        <v>28251457</v>
      </c>
      <c r="E742">
        <v>1</v>
      </c>
      <c r="F742">
        <v>1</v>
      </c>
      <c r="G742">
        <v>1</v>
      </c>
      <c r="H742">
        <v>3</v>
      </c>
      <c r="I742" t="s">
        <v>500</v>
      </c>
      <c r="J742" t="s">
        <v>501</v>
      </c>
      <c r="K742" t="s">
        <v>502</v>
      </c>
      <c r="L742">
        <v>1339</v>
      </c>
      <c r="N742">
        <v>1007</v>
      </c>
      <c r="O742" t="s">
        <v>742</v>
      </c>
      <c r="P742" t="s">
        <v>742</v>
      </c>
      <c r="Q742">
        <v>1</v>
      </c>
      <c r="X742">
        <v>0.08</v>
      </c>
      <c r="Y742">
        <v>23.41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719</v>
      </c>
      <c r="AG742">
        <v>0.08</v>
      </c>
      <c r="AH742">
        <v>2</v>
      </c>
      <c r="AI742">
        <v>28926207</v>
      </c>
      <c r="AJ742">
        <v>732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 x14ac:dyDescent="0.2">
      <c r="A743">
        <f>ROW(Source!A157)</f>
        <v>157</v>
      </c>
      <c r="B743">
        <v>28926225</v>
      </c>
      <c r="C743">
        <v>28926198</v>
      </c>
      <c r="D743">
        <v>28251479</v>
      </c>
      <c r="E743">
        <v>1</v>
      </c>
      <c r="F743">
        <v>1</v>
      </c>
      <c r="G743">
        <v>1</v>
      </c>
      <c r="H743">
        <v>3</v>
      </c>
      <c r="I743" t="s">
        <v>503</v>
      </c>
      <c r="J743" t="s">
        <v>504</v>
      </c>
      <c r="K743" t="s">
        <v>505</v>
      </c>
      <c r="L743">
        <v>1339</v>
      </c>
      <c r="N743">
        <v>1007</v>
      </c>
      <c r="O743" t="s">
        <v>742</v>
      </c>
      <c r="P743" t="s">
        <v>742</v>
      </c>
      <c r="Q743">
        <v>1</v>
      </c>
      <c r="X743">
        <v>1.64</v>
      </c>
      <c r="Y743">
        <v>8.7899999999999991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719</v>
      </c>
      <c r="AG743">
        <v>1.64</v>
      </c>
      <c r="AH743">
        <v>2</v>
      </c>
      <c r="AI743">
        <v>28926208</v>
      </c>
      <c r="AJ743">
        <v>733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 x14ac:dyDescent="0.2">
      <c r="A744">
        <f>ROW(Source!A157)</f>
        <v>157</v>
      </c>
      <c r="B744">
        <v>28926226</v>
      </c>
      <c r="C744">
        <v>28926198</v>
      </c>
      <c r="D744">
        <v>28251486</v>
      </c>
      <c r="E744">
        <v>1</v>
      </c>
      <c r="F744">
        <v>1</v>
      </c>
      <c r="G744">
        <v>1</v>
      </c>
      <c r="H744">
        <v>3</v>
      </c>
      <c r="I744" t="s">
        <v>506</v>
      </c>
      <c r="J744" t="s">
        <v>507</v>
      </c>
      <c r="K744" t="s">
        <v>508</v>
      </c>
      <c r="L744">
        <v>1346</v>
      </c>
      <c r="N744">
        <v>1009</v>
      </c>
      <c r="O744" t="s">
        <v>509</v>
      </c>
      <c r="P744" t="s">
        <v>509</v>
      </c>
      <c r="Q744">
        <v>1</v>
      </c>
      <c r="X744">
        <v>0.47</v>
      </c>
      <c r="Y744">
        <v>4.47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719</v>
      </c>
      <c r="AG744">
        <v>0.47</v>
      </c>
      <c r="AH744">
        <v>2</v>
      </c>
      <c r="AI744">
        <v>28926209</v>
      </c>
      <c r="AJ744">
        <v>734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 x14ac:dyDescent="0.2">
      <c r="A745">
        <f>ROW(Source!A157)</f>
        <v>157</v>
      </c>
      <c r="B745">
        <v>28926227</v>
      </c>
      <c r="C745">
        <v>28926198</v>
      </c>
      <c r="D745">
        <v>28254721</v>
      </c>
      <c r="E745">
        <v>1</v>
      </c>
      <c r="F745">
        <v>1</v>
      </c>
      <c r="G745">
        <v>1</v>
      </c>
      <c r="H745">
        <v>3</v>
      </c>
      <c r="I745" t="s">
        <v>510</v>
      </c>
      <c r="J745" t="s">
        <v>511</v>
      </c>
      <c r="K745" t="s">
        <v>512</v>
      </c>
      <c r="L745">
        <v>1348</v>
      </c>
      <c r="N745">
        <v>1009</v>
      </c>
      <c r="O745" t="s">
        <v>61</v>
      </c>
      <c r="P745" t="s">
        <v>61</v>
      </c>
      <c r="Q745">
        <v>1000</v>
      </c>
      <c r="X745">
        <v>1.24E-3</v>
      </c>
      <c r="Y745">
        <v>12824.48</v>
      </c>
      <c r="Z745">
        <v>0</v>
      </c>
      <c r="AA745">
        <v>0</v>
      </c>
      <c r="AB745">
        <v>0</v>
      </c>
      <c r="AC745">
        <v>0</v>
      </c>
      <c r="AD745">
        <v>1</v>
      </c>
      <c r="AE745">
        <v>0</v>
      </c>
      <c r="AF745" t="s">
        <v>719</v>
      </c>
      <c r="AG745">
        <v>1.24E-3</v>
      </c>
      <c r="AH745">
        <v>2</v>
      </c>
      <c r="AI745">
        <v>28926210</v>
      </c>
      <c r="AJ745">
        <v>735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 x14ac:dyDescent="0.2">
      <c r="A746">
        <f>ROW(Source!A157)</f>
        <v>157</v>
      </c>
      <c r="B746">
        <v>28926228</v>
      </c>
      <c r="C746">
        <v>28926198</v>
      </c>
      <c r="D746">
        <v>28276411</v>
      </c>
      <c r="E746">
        <v>1</v>
      </c>
      <c r="F746">
        <v>1</v>
      </c>
      <c r="G746">
        <v>1</v>
      </c>
      <c r="H746">
        <v>3</v>
      </c>
      <c r="I746" t="s">
        <v>513</v>
      </c>
      <c r="J746" t="s">
        <v>514</v>
      </c>
      <c r="K746" t="s">
        <v>515</v>
      </c>
      <c r="L746">
        <v>1348</v>
      </c>
      <c r="N746">
        <v>1009</v>
      </c>
      <c r="O746" t="s">
        <v>61</v>
      </c>
      <c r="P746" t="s">
        <v>61</v>
      </c>
      <c r="Q746">
        <v>1000</v>
      </c>
      <c r="X746">
        <v>0.01</v>
      </c>
      <c r="Y746">
        <v>10175.83</v>
      </c>
      <c r="Z746">
        <v>0</v>
      </c>
      <c r="AA746">
        <v>0</v>
      </c>
      <c r="AB746">
        <v>0</v>
      </c>
      <c r="AC746">
        <v>0</v>
      </c>
      <c r="AD746">
        <v>1</v>
      </c>
      <c r="AE746">
        <v>0</v>
      </c>
      <c r="AF746" t="s">
        <v>719</v>
      </c>
      <c r="AG746">
        <v>0.01</v>
      </c>
      <c r="AH746">
        <v>2</v>
      </c>
      <c r="AI746">
        <v>28926211</v>
      </c>
      <c r="AJ746">
        <v>736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 x14ac:dyDescent="0.2">
      <c r="A747">
        <f>ROW(Source!A157)</f>
        <v>157</v>
      </c>
      <c r="B747">
        <v>28926229</v>
      </c>
      <c r="C747">
        <v>28926198</v>
      </c>
      <c r="D747">
        <v>28279355</v>
      </c>
      <c r="E747">
        <v>1</v>
      </c>
      <c r="F747">
        <v>1</v>
      </c>
      <c r="G747">
        <v>1</v>
      </c>
      <c r="H747">
        <v>3</v>
      </c>
      <c r="I747" t="s">
        <v>516</v>
      </c>
      <c r="J747" t="s">
        <v>517</v>
      </c>
      <c r="K747" t="s">
        <v>526</v>
      </c>
      <c r="L747">
        <v>1348</v>
      </c>
      <c r="N747">
        <v>1009</v>
      </c>
      <c r="O747" t="s">
        <v>61</v>
      </c>
      <c r="P747" t="s">
        <v>61</v>
      </c>
      <c r="Q747">
        <v>1000</v>
      </c>
      <c r="X747">
        <v>0.01</v>
      </c>
      <c r="Y747">
        <v>7439.08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0</v>
      </c>
      <c r="AF747" t="s">
        <v>719</v>
      </c>
      <c r="AG747">
        <v>0.01</v>
      </c>
      <c r="AH747">
        <v>2</v>
      </c>
      <c r="AI747">
        <v>28926212</v>
      </c>
      <c r="AJ747">
        <v>737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 x14ac:dyDescent="0.2">
      <c r="A748">
        <f>ROW(Source!A157)</f>
        <v>157</v>
      </c>
      <c r="B748">
        <v>28926230</v>
      </c>
      <c r="C748">
        <v>28926198</v>
      </c>
      <c r="D748">
        <v>28279427</v>
      </c>
      <c r="E748">
        <v>1</v>
      </c>
      <c r="F748">
        <v>1</v>
      </c>
      <c r="G748">
        <v>1</v>
      </c>
      <c r="H748">
        <v>3</v>
      </c>
      <c r="I748" t="s">
        <v>527</v>
      </c>
      <c r="J748" t="s">
        <v>528</v>
      </c>
      <c r="K748" t="s">
        <v>529</v>
      </c>
      <c r="L748">
        <v>1348</v>
      </c>
      <c r="N748">
        <v>1009</v>
      </c>
      <c r="O748" t="s">
        <v>61</v>
      </c>
      <c r="P748" t="s">
        <v>61</v>
      </c>
      <c r="Q748">
        <v>1000</v>
      </c>
      <c r="X748">
        <v>0.01</v>
      </c>
      <c r="Y748">
        <v>5343.1</v>
      </c>
      <c r="Z748">
        <v>0</v>
      </c>
      <c r="AA748">
        <v>0</v>
      </c>
      <c r="AB748">
        <v>0</v>
      </c>
      <c r="AC748">
        <v>0</v>
      </c>
      <c r="AD748">
        <v>1</v>
      </c>
      <c r="AE748">
        <v>0</v>
      </c>
      <c r="AF748" t="s">
        <v>719</v>
      </c>
      <c r="AG748">
        <v>0.01</v>
      </c>
      <c r="AH748">
        <v>2</v>
      </c>
      <c r="AI748">
        <v>28926213</v>
      </c>
      <c r="AJ748">
        <v>738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 x14ac:dyDescent="0.2">
      <c r="A749">
        <f>ROW(Source!A157)</f>
        <v>157</v>
      </c>
      <c r="B749">
        <v>28926231</v>
      </c>
      <c r="C749">
        <v>28926198</v>
      </c>
      <c r="D749">
        <v>28324742</v>
      </c>
      <c r="E749">
        <v>1</v>
      </c>
      <c r="F749">
        <v>1</v>
      </c>
      <c r="G749">
        <v>1</v>
      </c>
      <c r="H749">
        <v>3</v>
      </c>
      <c r="I749" t="s">
        <v>530</v>
      </c>
      <c r="J749" t="s">
        <v>531</v>
      </c>
      <c r="K749" t="s">
        <v>532</v>
      </c>
      <c r="L749">
        <v>1354</v>
      </c>
      <c r="N749">
        <v>1010</v>
      </c>
      <c r="O749" t="s">
        <v>106</v>
      </c>
      <c r="P749" t="s">
        <v>106</v>
      </c>
      <c r="Q749">
        <v>1</v>
      </c>
      <c r="X749">
        <v>9</v>
      </c>
      <c r="Y749">
        <v>50.93</v>
      </c>
      <c r="Z749">
        <v>0</v>
      </c>
      <c r="AA749">
        <v>0</v>
      </c>
      <c r="AB749">
        <v>0</v>
      </c>
      <c r="AC749">
        <v>0</v>
      </c>
      <c r="AD749">
        <v>1</v>
      </c>
      <c r="AE749">
        <v>0</v>
      </c>
      <c r="AF749" t="s">
        <v>719</v>
      </c>
      <c r="AG749">
        <v>9</v>
      </c>
      <c r="AH749">
        <v>2</v>
      </c>
      <c r="AI749">
        <v>28926214</v>
      </c>
      <c r="AJ749">
        <v>739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 x14ac:dyDescent="0.2">
      <c r="A750">
        <f>ROW(Source!A157)</f>
        <v>157</v>
      </c>
      <c r="B750">
        <v>28926232</v>
      </c>
      <c r="C750">
        <v>28926198</v>
      </c>
      <c r="D750">
        <v>28247531</v>
      </c>
      <c r="E750">
        <v>21</v>
      </c>
      <c r="F750">
        <v>1</v>
      </c>
      <c r="G750">
        <v>1</v>
      </c>
      <c r="H750">
        <v>3</v>
      </c>
      <c r="I750" t="s">
        <v>533</v>
      </c>
      <c r="J750" t="s">
        <v>719</v>
      </c>
      <c r="K750" t="s">
        <v>534</v>
      </c>
      <c r="L750">
        <v>1374</v>
      </c>
      <c r="N750">
        <v>1013</v>
      </c>
      <c r="O750" t="s">
        <v>535</v>
      </c>
      <c r="P750" t="s">
        <v>535</v>
      </c>
      <c r="Q750">
        <v>1</v>
      </c>
      <c r="X750">
        <v>3.18</v>
      </c>
      <c r="Y750">
        <v>1</v>
      </c>
      <c r="Z750">
        <v>0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719</v>
      </c>
      <c r="AG750">
        <v>3.18</v>
      </c>
      <c r="AH750">
        <v>2</v>
      </c>
      <c r="AI750">
        <v>28926215</v>
      </c>
      <c r="AJ750">
        <v>740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 x14ac:dyDescent="0.2">
      <c r="A751">
        <f>ROW(Source!A158)</f>
        <v>158</v>
      </c>
      <c r="B751">
        <v>28926251</v>
      </c>
      <c r="C751">
        <v>28926233</v>
      </c>
      <c r="D751">
        <v>28425676</v>
      </c>
      <c r="E751">
        <v>1</v>
      </c>
      <c r="F751">
        <v>1</v>
      </c>
      <c r="G751">
        <v>1</v>
      </c>
      <c r="H751">
        <v>1</v>
      </c>
      <c r="I751" t="s">
        <v>536</v>
      </c>
      <c r="J751" t="s">
        <v>719</v>
      </c>
      <c r="K751" t="s">
        <v>537</v>
      </c>
      <c r="L751">
        <v>1191</v>
      </c>
      <c r="N751">
        <v>1013</v>
      </c>
      <c r="O751" t="s">
        <v>360</v>
      </c>
      <c r="P751" t="s">
        <v>360</v>
      </c>
      <c r="Q751">
        <v>1</v>
      </c>
      <c r="X751">
        <v>18.5</v>
      </c>
      <c r="Y751">
        <v>0</v>
      </c>
      <c r="Z751">
        <v>0</v>
      </c>
      <c r="AA751">
        <v>0</v>
      </c>
      <c r="AB751">
        <v>8.59</v>
      </c>
      <c r="AC751">
        <v>0</v>
      </c>
      <c r="AD751">
        <v>1</v>
      </c>
      <c r="AE751">
        <v>1</v>
      </c>
      <c r="AF751" t="s">
        <v>744</v>
      </c>
      <c r="AG751">
        <v>22.2</v>
      </c>
      <c r="AH751">
        <v>2</v>
      </c>
      <c r="AI751">
        <v>28926234</v>
      </c>
      <c r="AJ751">
        <v>741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 x14ac:dyDescent="0.2">
      <c r="A752">
        <f>ROW(Source!A158)</f>
        <v>158</v>
      </c>
      <c r="B752">
        <v>28926252</v>
      </c>
      <c r="C752">
        <v>28926233</v>
      </c>
      <c r="D752">
        <v>28419515</v>
      </c>
      <c r="E752">
        <v>1</v>
      </c>
      <c r="F752">
        <v>1</v>
      </c>
      <c r="G752">
        <v>1</v>
      </c>
      <c r="H752">
        <v>1</v>
      </c>
      <c r="I752" t="s">
        <v>361</v>
      </c>
      <c r="J752" t="s">
        <v>719</v>
      </c>
      <c r="K752" t="s">
        <v>362</v>
      </c>
      <c r="L752">
        <v>1191</v>
      </c>
      <c r="N752">
        <v>1013</v>
      </c>
      <c r="O752" t="s">
        <v>360</v>
      </c>
      <c r="P752" t="s">
        <v>360</v>
      </c>
      <c r="Q752">
        <v>1</v>
      </c>
      <c r="X752">
        <v>2.95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2</v>
      </c>
      <c r="AF752" t="s">
        <v>744</v>
      </c>
      <c r="AG752">
        <v>3.54</v>
      </c>
      <c r="AH752">
        <v>2</v>
      </c>
      <c r="AI752">
        <v>28926235</v>
      </c>
      <c r="AJ752">
        <v>742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 x14ac:dyDescent="0.2">
      <c r="A753">
        <f>ROW(Source!A158)</f>
        <v>158</v>
      </c>
      <c r="B753">
        <v>28926253</v>
      </c>
      <c r="C753">
        <v>28926233</v>
      </c>
      <c r="D753">
        <v>28336687</v>
      </c>
      <c r="E753">
        <v>1</v>
      </c>
      <c r="F753">
        <v>1</v>
      </c>
      <c r="G753">
        <v>1</v>
      </c>
      <c r="H753">
        <v>2</v>
      </c>
      <c r="I753" t="s">
        <v>479</v>
      </c>
      <c r="J753" t="s">
        <v>480</v>
      </c>
      <c r="K753" t="s">
        <v>481</v>
      </c>
      <c r="L753">
        <v>1368</v>
      </c>
      <c r="N753">
        <v>1011</v>
      </c>
      <c r="O753" t="s">
        <v>366</v>
      </c>
      <c r="P753" t="s">
        <v>366</v>
      </c>
      <c r="Q753">
        <v>1</v>
      </c>
      <c r="X753">
        <v>2.73</v>
      </c>
      <c r="Y753">
        <v>0</v>
      </c>
      <c r="Z753">
        <v>113.19</v>
      </c>
      <c r="AA753">
        <v>11.84</v>
      </c>
      <c r="AB753">
        <v>0</v>
      </c>
      <c r="AC753">
        <v>0</v>
      </c>
      <c r="AD753">
        <v>1</v>
      </c>
      <c r="AE753">
        <v>0</v>
      </c>
      <c r="AF753" t="s">
        <v>744</v>
      </c>
      <c r="AG753">
        <v>3.2759999999999998</v>
      </c>
      <c r="AH753">
        <v>2</v>
      </c>
      <c r="AI753">
        <v>28926236</v>
      </c>
      <c r="AJ753">
        <v>743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 x14ac:dyDescent="0.2">
      <c r="A754">
        <f>ROW(Source!A158)</f>
        <v>158</v>
      </c>
      <c r="B754">
        <v>28926254</v>
      </c>
      <c r="C754">
        <v>28926233</v>
      </c>
      <c r="D754">
        <v>28337857</v>
      </c>
      <c r="E754">
        <v>1</v>
      </c>
      <c r="F754">
        <v>1</v>
      </c>
      <c r="G754">
        <v>1</v>
      </c>
      <c r="H754">
        <v>2</v>
      </c>
      <c r="I754" t="s">
        <v>488</v>
      </c>
      <c r="J754" t="s">
        <v>489</v>
      </c>
      <c r="K754" t="s">
        <v>490</v>
      </c>
      <c r="L754">
        <v>1368</v>
      </c>
      <c r="N754">
        <v>1011</v>
      </c>
      <c r="O754" t="s">
        <v>366</v>
      </c>
      <c r="P754" t="s">
        <v>366</v>
      </c>
      <c r="Q754">
        <v>1</v>
      </c>
      <c r="X754">
        <v>0.15</v>
      </c>
      <c r="Y754">
        <v>0</v>
      </c>
      <c r="Z754">
        <v>127.86</v>
      </c>
      <c r="AA754">
        <v>11.84</v>
      </c>
      <c r="AB754">
        <v>0</v>
      </c>
      <c r="AC754">
        <v>0</v>
      </c>
      <c r="AD754">
        <v>1</v>
      </c>
      <c r="AE754">
        <v>0</v>
      </c>
      <c r="AF754" t="s">
        <v>744</v>
      </c>
      <c r="AG754">
        <v>0.18</v>
      </c>
      <c r="AH754">
        <v>2</v>
      </c>
      <c r="AI754">
        <v>28926237</v>
      </c>
      <c r="AJ754">
        <v>744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 x14ac:dyDescent="0.2">
      <c r="A755">
        <f>ROW(Source!A158)</f>
        <v>158</v>
      </c>
      <c r="B755">
        <v>28926255</v>
      </c>
      <c r="C755">
        <v>28926233</v>
      </c>
      <c r="D755">
        <v>28337866</v>
      </c>
      <c r="E755">
        <v>1</v>
      </c>
      <c r="F755">
        <v>1</v>
      </c>
      <c r="G755">
        <v>1</v>
      </c>
      <c r="H755">
        <v>2</v>
      </c>
      <c r="I755" t="s">
        <v>491</v>
      </c>
      <c r="J755" t="s">
        <v>492</v>
      </c>
      <c r="K755" t="s">
        <v>493</v>
      </c>
      <c r="L755">
        <v>1368</v>
      </c>
      <c r="N755">
        <v>1011</v>
      </c>
      <c r="O755" t="s">
        <v>366</v>
      </c>
      <c r="P755" t="s">
        <v>366</v>
      </c>
      <c r="Q755">
        <v>1</v>
      </c>
      <c r="X755">
        <v>0.15</v>
      </c>
      <c r="Y755">
        <v>0</v>
      </c>
      <c r="Z755">
        <v>12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744</v>
      </c>
      <c r="AG755">
        <v>0.18</v>
      </c>
      <c r="AH755">
        <v>2</v>
      </c>
      <c r="AI755">
        <v>28926238</v>
      </c>
      <c r="AJ755">
        <v>745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 x14ac:dyDescent="0.2">
      <c r="A756">
        <f>ROW(Source!A158)</f>
        <v>158</v>
      </c>
      <c r="B756">
        <v>28926256</v>
      </c>
      <c r="C756">
        <v>28926233</v>
      </c>
      <c r="D756">
        <v>28337996</v>
      </c>
      <c r="E756">
        <v>1</v>
      </c>
      <c r="F756">
        <v>1</v>
      </c>
      <c r="G756">
        <v>1</v>
      </c>
      <c r="H756">
        <v>2</v>
      </c>
      <c r="I756" t="s">
        <v>494</v>
      </c>
      <c r="J756" t="s">
        <v>495</v>
      </c>
      <c r="K756" t="s">
        <v>496</v>
      </c>
      <c r="L756">
        <v>1368</v>
      </c>
      <c r="N756">
        <v>1011</v>
      </c>
      <c r="O756" t="s">
        <v>366</v>
      </c>
      <c r="P756" t="s">
        <v>366</v>
      </c>
      <c r="Q756">
        <v>1</v>
      </c>
      <c r="X756">
        <v>0.14000000000000001</v>
      </c>
      <c r="Y756">
        <v>0</v>
      </c>
      <c r="Z756">
        <v>7.52</v>
      </c>
      <c r="AA756">
        <v>0</v>
      </c>
      <c r="AB756">
        <v>0</v>
      </c>
      <c r="AC756">
        <v>0</v>
      </c>
      <c r="AD756">
        <v>1</v>
      </c>
      <c r="AE756">
        <v>0</v>
      </c>
      <c r="AF756" t="s">
        <v>744</v>
      </c>
      <c r="AG756">
        <v>0.16800000000000001</v>
      </c>
      <c r="AH756">
        <v>2</v>
      </c>
      <c r="AI756">
        <v>28926239</v>
      </c>
      <c r="AJ756">
        <v>746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 x14ac:dyDescent="0.2">
      <c r="A757">
        <f>ROW(Source!A158)</f>
        <v>158</v>
      </c>
      <c r="B757">
        <v>28926257</v>
      </c>
      <c r="C757">
        <v>28926233</v>
      </c>
      <c r="D757">
        <v>28338136</v>
      </c>
      <c r="E757">
        <v>1</v>
      </c>
      <c r="F757">
        <v>1</v>
      </c>
      <c r="G757">
        <v>1</v>
      </c>
      <c r="H757">
        <v>2</v>
      </c>
      <c r="I757" t="s">
        <v>401</v>
      </c>
      <c r="J757" t="s">
        <v>402</v>
      </c>
      <c r="K757" t="s">
        <v>403</v>
      </c>
      <c r="L757">
        <v>1368</v>
      </c>
      <c r="N757">
        <v>1011</v>
      </c>
      <c r="O757" t="s">
        <v>366</v>
      </c>
      <c r="P757" t="s">
        <v>366</v>
      </c>
      <c r="Q757">
        <v>1</v>
      </c>
      <c r="X757">
        <v>2.4900000000000002</v>
      </c>
      <c r="Y757">
        <v>0</v>
      </c>
      <c r="Z757">
        <v>8.68</v>
      </c>
      <c r="AA757">
        <v>0</v>
      </c>
      <c r="AB757">
        <v>0</v>
      </c>
      <c r="AC757">
        <v>0</v>
      </c>
      <c r="AD757">
        <v>1</v>
      </c>
      <c r="AE757">
        <v>0</v>
      </c>
      <c r="AF757" t="s">
        <v>744</v>
      </c>
      <c r="AG757">
        <v>2.988</v>
      </c>
      <c r="AH757">
        <v>2</v>
      </c>
      <c r="AI757">
        <v>28926240</v>
      </c>
      <c r="AJ757">
        <v>747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 x14ac:dyDescent="0.2">
      <c r="A758">
        <f>ROW(Source!A158)</f>
        <v>158</v>
      </c>
      <c r="B758">
        <v>28926258</v>
      </c>
      <c r="C758">
        <v>28926233</v>
      </c>
      <c r="D758">
        <v>28338781</v>
      </c>
      <c r="E758">
        <v>1</v>
      </c>
      <c r="F758">
        <v>1</v>
      </c>
      <c r="G758">
        <v>1</v>
      </c>
      <c r="H758">
        <v>2</v>
      </c>
      <c r="I758" t="s">
        <v>497</v>
      </c>
      <c r="J758" t="s">
        <v>498</v>
      </c>
      <c r="K758" t="s">
        <v>499</v>
      </c>
      <c r="L758">
        <v>1368</v>
      </c>
      <c r="N758">
        <v>1011</v>
      </c>
      <c r="O758" t="s">
        <v>366</v>
      </c>
      <c r="P758" t="s">
        <v>366</v>
      </c>
      <c r="Q758">
        <v>1</v>
      </c>
      <c r="X758">
        <v>7.0000000000000007E-2</v>
      </c>
      <c r="Y758">
        <v>0</v>
      </c>
      <c r="Z758">
        <v>18.489999999999998</v>
      </c>
      <c r="AA758">
        <v>10.130000000000001</v>
      </c>
      <c r="AB758">
        <v>0</v>
      </c>
      <c r="AC758">
        <v>0</v>
      </c>
      <c r="AD758">
        <v>1</v>
      </c>
      <c r="AE758">
        <v>0</v>
      </c>
      <c r="AF758" t="s">
        <v>744</v>
      </c>
      <c r="AG758">
        <v>8.4000000000000005E-2</v>
      </c>
      <c r="AH758">
        <v>2</v>
      </c>
      <c r="AI758">
        <v>28926241</v>
      </c>
      <c r="AJ758">
        <v>748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 x14ac:dyDescent="0.2">
      <c r="A759">
        <f>ROW(Source!A158)</f>
        <v>158</v>
      </c>
      <c r="B759">
        <v>28926259</v>
      </c>
      <c r="C759">
        <v>28926233</v>
      </c>
      <c r="D759">
        <v>28251457</v>
      </c>
      <c r="E759">
        <v>1</v>
      </c>
      <c r="F759">
        <v>1</v>
      </c>
      <c r="G759">
        <v>1</v>
      </c>
      <c r="H759">
        <v>3</v>
      </c>
      <c r="I759" t="s">
        <v>500</v>
      </c>
      <c r="J759" t="s">
        <v>501</v>
      </c>
      <c r="K759" t="s">
        <v>502</v>
      </c>
      <c r="L759">
        <v>1339</v>
      </c>
      <c r="N759">
        <v>1007</v>
      </c>
      <c r="O759" t="s">
        <v>742</v>
      </c>
      <c r="P759" t="s">
        <v>742</v>
      </c>
      <c r="Q759">
        <v>1</v>
      </c>
      <c r="X759">
        <v>0.08</v>
      </c>
      <c r="Y759">
        <v>23.41</v>
      </c>
      <c r="Z759">
        <v>0</v>
      </c>
      <c r="AA759">
        <v>0</v>
      </c>
      <c r="AB759">
        <v>0</v>
      </c>
      <c r="AC759">
        <v>0</v>
      </c>
      <c r="AD759">
        <v>1</v>
      </c>
      <c r="AE759">
        <v>0</v>
      </c>
      <c r="AF759" t="s">
        <v>719</v>
      </c>
      <c r="AG759">
        <v>0.08</v>
      </c>
      <c r="AH759">
        <v>2</v>
      </c>
      <c r="AI759">
        <v>28926242</v>
      </c>
      <c r="AJ759">
        <v>749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 x14ac:dyDescent="0.2">
      <c r="A760">
        <f>ROW(Source!A158)</f>
        <v>158</v>
      </c>
      <c r="B760">
        <v>28926260</v>
      </c>
      <c r="C760">
        <v>28926233</v>
      </c>
      <c r="D760">
        <v>28251479</v>
      </c>
      <c r="E760">
        <v>1</v>
      </c>
      <c r="F760">
        <v>1</v>
      </c>
      <c r="G760">
        <v>1</v>
      </c>
      <c r="H760">
        <v>3</v>
      </c>
      <c r="I760" t="s">
        <v>503</v>
      </c>
      <c r="J760" t="s">
        <v>504</v>
      </c>
      <c r="K760" t="s">
        <v>505</v>
      </c>
      <c r="L760">
        <v>1339</v>
      </c>
      <c r="N760">
        <v>1007</v>
      </c>
      <c r="O760" t="s">
        <v>742</v>
      </c>
      <c r="P760" t="s">
        <v>742</v>
      </c>
      <c r="Q760">
        <v>1</v>
      </c>
      <c r="X760">
        <v>1.64</v>
      </c>
      <c r="Y760">
        <v>8.7899999999999991</v>
      </c>
      <c r="Z760">
        <v>0</v>
      </c>
      <c r="AA760">
        <v>0</v>
      </c>
      <c r="AB760">
        <v>0</v>
      </c>
      <c r="AC760">
        <v>0</v>
      </c>
      <c r="AD760">
        <v>1</v>
      </c>
      <c r="AE760">
        <v>0</v>
      </c>
      <c r="AF760" t="s">
        <v>719</v>
      </c>
      <c r="AG760">
        <v>1.64</v>
      </c>
      <c r="AH760">
        <v>2</v>
      </c>
      <c r="AI760">
        <v>28926243</v>
      </c>
      <c r="AJ760">
        <v>750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 x14ac:dyDescent="0.2">
      <c r="A761">
        <f>ROW(Source!A158)</f>
        <v>158</v>
      </c>
      <c r="B761">
        <v>28926261</v>
      </c>
      <c r="C761">
        <v>28926233</v>
      </c>
      <c r="D761">
        <v>28251486</v>
      </c>
      <c r="E761">
        <v>1</v>
      </c>
      <c r="F761">
        <v>1</v>
      </c>
      <c r="G761">
        <v>1</v>
      </c>
      <c r="H761">
        <v>3</v>
      </c>
      <c r="I761" t="s">
        <v>506</v>
      </c>
      <c r="J761" t="s">
        <v>507</v>
      </c>
      <c r="K761" t="s">
        <v>508</v>
      </c>
      <c r="L761">
        <v>1346</v>
      </c>
      <c r="N761">
        <v>1009</v>
      </c>
      <c r="O761" t="s">
        <v>509</v>
      </c>
      <c r="P761" t="s">
        <v>509</v>
      </c>
      <c r="Q761">
        <v>1</v>
      </c>
      <c r="X761">
        <v>0.47</v>
      </c>
      <c r="Y761">
        <v>4.47</v>
      </c>
      <c r="Z761">
        <v>0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719</v>
      </c>
      <c r="AG761">
        <v>0.47</v>
      </c>
      <c r="AH761">
        <v>2</v>
      </c>
      <c r="AI761">
        <v>28926244</v>
      </c>
      <c r="AJ761">
        <v>751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 x14ac:dyDescent="0.2">
      <c r="A762">
        <f>ROW(Source!A158)</f>
        <v>158</v>
      </c>
      <c r="B762">
        <v>28926262</v>
      </c>
      <c r="C762">
        <v>28926233</v>
      </c>
      <c r="D762">
        <v>28254721</v>
      </c>
      <c r="E762">
        <v>1</v>
      </c>
      <c r="F762">
        <v>1</v>
      </c>
      <c r="G762">
        <v>1</v>
      </c>
      <c r="H762">
        <v>3</v>
      </c>
      <c r="I762" t="s">
        <v>510</v>
      </c>
      <c r="J762" t="s">
        <v>511</v>
      </c>
      <c r="K762" t="s">
        <v>512</v>
      </c>
      <c r="L762">
        <v>1348</v>
      </c>
      <c r="N762">
        <v>1009</v>
      </c>
      <c r="O762" t="s">
        <v>61</v>
      </c>
      <c r="P762" t="s">
        <v>61</v>
      </c>
      <c r="Q762">
        <v>1000</v>
      </c>
      <c r="X762">
        <v>1.24E-3</v>
      </c>
      <c r="Y762">
        <v>12824.48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719</v>
      </c>
      <c r="AG762">
        <v>1.24E-3</v>
      </c>
      <c r="AH762">
        <v>2</v>
      </c>
      <c r="AI762">
        <v>28926245</v>
      </c>
      <c r="AJ762">
        <v>752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 x14ac:dyDescent="0.2">
      <c r="A763">
        <f>ROW(Source!A158)</f>
        <v>158</v>
      </c>
      <c r="B763">
        <v>28926263</v>
      </c>
      <c r="C763">
        <v>28926233</v>
      </c>
      <c r="D763">
        <v>28276411</v>
      </c>
      <c r="E763">
        <v>1</v>
      </c>
      <c r="F763">
        <v>1</v>
      </c>
      <c r="G763">
        <v>1</v>
      </c>
      <c r="H763">
        <v>3</v>
      </c>
      <c r="I763" t="s">
        <v>513</v>
      </c>
      <c r="J763" t="s">
        <v>514</v>
      </c>
      <c r="K763" t="s">
        <v>515</v>
      </c>
      <c r="L763">
        <v>1348</v>
      </c>
      <c r="N763">
        <v>1009</v>
      </c>
      <c r="O763" t="s">
        <v>61</v>
      </c>
      <c r="P763" t="s">
        <v>61</v>
      </c>
      <c r="Q763">
        <v>1000</v>
      </c>
      <c r="X763">
        <v>0.01</v>
      </c>
      <c r="Y763">
        <v>10175.83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719</v>
      </c>
      <c r="AG763">
        <v>0.01</v>
      </c>
      <c r="AH763">
        <v>2</v>
      </c>
      <c r="AI763">
        <v>28926246</v>
      </c>
      <c r="AJ763">
        <v>753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 x14ac:dyDescent="0.2">
      <c r="A764">
        <f>ROW(Source!A158)</f>
        <v>158</v>
      </c>
      <c r="B764">
        <v>28926264</v>
      </c>
      <c r="C764">
        <v>28926233</v>
      </c>
      <c r="D764">
        <v>28279355</v>
      </c>
      <c r="E764">
        <v>1</v>
      </c>
      <c r="F764">
        <v>1</v>
      </c>
      <c r="G764">
        <v>1</v>
      </c>
      <c r="H764">
        <v>3</v>
      </c>
      <c r="I764" t="s">
        <v>516</v>
      </c>
      <c r="J764" t="s">
        <v>517</v>
      </c>
      <c r="K764" t="s">
        <v>526</v>
      </c>
      <c r="L764">
        <v>1348</v>
      </c>
      <c r="N764">
        <v>1009</v>
      </c>
      <c r="O764" t="s">
        <v>61</v>
      </c>
      <c r="P764" t="s">
        <v>61</v>
      </c>
      <c r="Q764">
        <v>1000</v>
      </c>
      <c r="X764">
        <v>0.01</v>
      </c>
      <c r="Y764">
        <v>7439.08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719</v>
      </c>
      <c r="AG764">
        <v>0.01</v>
      </c>
      <c r="AH764">
        <v>2</v>
      </c>
      <c r="AI764">
        <v>28926247</v>
      </c>
      <c r="AJ764">
        <v>754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 x14ac:dyDescent="0.2">
      <c r="A765">
        <f>ROW(Source!A158)</f>
        <v>158</v>
      </c>
      <c r="B765">
        <v>28926265</v>
      </c>
      <c r="C765">
        <v>28926233</v>
      </c>
      <c r="D765">
        <v>28279427</v>
      </c>
      <c r="E765">
        <v>1</v>
      </c>
      <c r="F765">
        <v>1</v>
      </c>
      <c r="G765">
        <v>1</v>
      </c>
      <c r="H765">
        <v>3</v>
      </c>
      <c r="I765" t="s">
        <v>527</v>
      </c>
      <c r="J765" t="s">
        <v>528</v>
      </c>
      <c r="K765" t="s">
        <v>529</v>
      </c>
      <c r="L765">
        <v>1348</v>
      </c>
      <c r="N765">
        <v>1009</v>
      </c>
      <c r="O765" t="s">
        <v>61</v>
      </c>
      <c r="P765" t="s">
        <v>61</v>
      </c>
      <c r="Q765">
        <v>1000</v>
      </c>
      <c r="X765">
        <v>0.01</v>
      </c>
      <c r="Y765">
        <v>5343.1</v>
      </c>
      <c r="Z765">
        <v>0</v>
      </c>
      <c r="AA765">
        <v>0</v>
      </c>
      <c r="AB765">
        <v>0</v>
      </c>
      <c r="AC765">
        <v>0</v>
      </c>
      <c r="AD765">
        <v>1</v>
      </c>
      <c r="AE765">
        <v>0</v>
      </c>
      <c r="AF765" t="s">
        <v>719</v>
      </c>
      <c r="AG765">
        <v>0.01</v>
      </c>
      <c r="AH765">
        <v>2</v>
      </c>
      <c r="AI765">
        <v>28926248</v>
      </c>
      <c r="AJ765">
        <v>755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 x14ac:dyDescent="0.2">
      <c r="A766">
        <f>ROW(Source!A158)</f>
        <v>158</v>
      </c>
      <c r="B766">
        <v>28926266</v>
      </c>
      <c r="C766">
        <v>28926233</v>
      </c>
      <c r="D766">
        <v>28324742</v>
      </c>
      <c r="E766">
        <v>1</v>
      </c>
      <c r="F766">
        <v>1</v>
      </c>
      <c r="G766">
        <v>1</v>
      </c>
      <c r="H766">
        <v>3</v>
      </c>
      <c r="I766" t="s">
        <v>530</v>
      </c>
      <c r="J766" t="s">
        <v>531</v>
      </c>
      <c r="K766" t="s">
        <v>532</v>
      </c>
      <c r="L766">
        <v>1354</v>
      </c>
      <c r="N766">
        <v>1010</v>
      </c>
      <c r="O766" t="s">
        <v>106</v>
      </c>
      <c r="P766" t="s">
        <v>106</v>
      </c>
      <c r="Q766">
        <v>1</v>
      </c>
      <c r="X766">
        <v>9</v>
      </c>
      <c r="Y766">
        <v>50.93</v>
      </c>
      <c r="Z766">
        <v>0</v>
      </c>
      <c r="AA766">
        <v>0</v>
      </c>
      <c r="AB766">
        <v>0</v>
      </c>
      <c r="AC766">
        <v>0</v>
      </c>
      <c r="AD766">
        <v>1</v>
      </c>
      <c r="AE766">
        <v>0</v>
      </c>
      <c r="AF766" t="s">
        <v>719</v>
      </c>
      <c r="AG766">
        <v>9</v>
      </c>
      <c r="AH766">
        <v>2</v>
      </c>
      <c r="AI766">
        <v>28926249</v>
      </c>
      <c r="AJ766">
        <v>756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 x14ac:dyDescent="0.2">
      <c r="A767">
        <f>ROW(Source!A158)</f>
        <v>158</v>
      </c>
      <c r="B767">
        <v>28926267</v>
      </c>
      <c r="C767">
        <v>28926233</v>
      </c>
      <c r="D767">
        <v>28247531</v>
      </c>
      <c r="E767">
        <v>21</v>
      </c>
      <c r="F767">
        <v>1</v>
      </c>
      <c r="G767">
        <v>1</v>
      </c>
      <c r="H767">
        <v>3</v>
      </c>
      <c r="I767" t="s">
        <v>533</v>
      </c>
      <c r="J767" t="s">
        <v>719</v>
      </c>
      <c r="K767" t="s">
        <v>534</v>
      </c>
      <c r="L767">
        <v>1374</v>
      </c>
      <c r="N767">
        <v>1013</v>
      </c>
      <c r="O767" t="s">
        <v>535</v>
      </c>
      <c r="P767" t="s">
        <v>535</v>
      </c>
      <c r="Q767">
        <v>1</v>
      </c>
      <c r="X767">
        <v>3.18</v>
      </c>
      <c r="Y767">
        <v>1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0</v>
      </c>
      <c r="AF767" t="s">
        <v>719</v>
      </c>
      <c r="AG767">
        <v>3.18</v>
      </c>
      <c r="AH767">
        <v>2</v>
      </c>
      <c r="AI767">
        <v>28926250</v>
      </c>
      <c r="AJ767">
        <v>757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 x14ac:dyDescent="0.2">
      <c r="A768">
        <f>ROW(Source!A159)</f>
        <v>159</v>
      </c>
      <c r="B768">
        <v>28926251</v>
      </c>
      <c r="C768">
        <v>28926233</v>
      </c>
      <c r="D768">
        <v>28425676</v>
      </c>
      <c r="E768">
        <v>1</v>
      </c>
      <c r="F768">
        <v>1</v>
      </c>
      <c r="G768">
        <v>1</v>
      </c>
      <c r="H768">
        <v>1</v>
      </c>
      <c r="I768" t="s">
        <v>536</v>
      </c>
      <c r="J768" t="s">
        <v>719</v>
      </c>
      <c r="K768" t="s">
        <v>537</v>
      </c>
      <c r="L768">
        <v>1191</v>
      </c>
      <c r="N768">
        <v>1013</v>
      </c>
      <c r="O768" t="s">
        <v>360</v>
      </c>
      <c r="P768" t="s">
        <v>360</v>
      </c>
      <c r="Q768">
        <v>1</v>
      </c>
      <c r="X768">
        <v>18.5</v>
      </c>
      <c r="Y768">
        <v>0</v>
      </c>
      <c r="Z768">
        <v>0</v>
      </c>
      <c r="AA768">
        <v>0</v>
      </c>
      <c r="AB768">
        <v>8.59</v>
      </c>
      <c r="AC768">
        <v>0</v>
      </c>
      <c r="AD768">
        <v>1</v>
      </c>
      <c r="AE768">
        <v>1</v>
      </c>
      <c r="AF768" t="s">
        <v>744</v>
      </c>
      <c r="AG768">
        <v>22.2</v>
      </c>
      <c r="AH768">
        <v>2</v>
      </c>
      <c r="AI768">
        <v>28926234</v>
      </c>
      <c r="AJ768">
        <v>758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 x14ac:dyDescent="0.2">
      <c r="A769">
        <f>ROW(Source!A159)</f>
        <v>159</v>
      </c>
      <c r="B769">
        <v>28926252</v>
      </c>
      <c r="C769">
        <v>28926233</v>
      </c>
      <c r="D769">
        <v>28419515</v>
      </c>
      <c r="E769">
        <v>1</v>
      </c>
      <c r="F769">
        <v>1</v>
      </c>
      <c r="G769">
        <v>1</v>
      </c>
      <c r="H769">
        <v>1</v>
      </c>
      <c r="I769" t="s">
        <v>361</v>
      </c>
      <c r="J769" t="s">
        <v>719</v>
      </c>
      <c r="K769" t="s">
        <v>362</v>
      </c>
      <c r="L769">
        <v>1191</v>
      </c>
      <c r="N769">
        <v>1013</v>
      </c>
      <c r="O769" t="s">
        <v>360</v>
      </c>
      <c r="P769" t="s">
        <v>360</v>
      </c>
      <c r="Q769">
        <v>1</v>
      </c>
      <c r="X769">
        <v>2.95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1</v>
      </c>
      <c r="AE769">
        <v>2</v>
      </c>
      <c r="AF769" t="s">
        <v>744</v>
      </c>
      <c r="AG769">
        <v>3.54</v>
      </c>
      <c r="AH769">
        <v>2</v>
      </c>
      <c r="AI769">
        <v>28926235</v>
      </c>
      <c r="AJ769">
        <v>759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 x14ac:dyDescent="0.2">
      <c r="A770">
        <f>ROW(Source!A159)</f>
        <v>159</v>
      </c>
      <c r="B770">
        <v>28926253</v>
      </c>
      <c r="C770">
        <v>28926233</v>
      </c>
      <c r="D770">
        <v>28336687</v>
      </c>
      <c r="E770">
        <v>1</v>
      </c>
      <c r="F770">
        <v>1</v>
      </c>
      <c r="G770">
        <v>1</v>
      </c>
      <c r="H770">
        <v>2</v>
      </c>
      <c r="I770" t="s">
        <v>479</v>
      </c>
      <c r="J770" t="s">
        <v>480</v>
      </c>
      <c r="K770" t="s">
        <v>481</v>
      </c>
      <c r="L770">
        <v>1368</v>
      </c>
      <c r="N770">
        <v>1011</v>
      </c>
      <c r="O770" t="s">
        <v>366</v>
      </c>
      <c r="P770" t="s">
        <v>366</v>
      </c>
      <c r="Q770">
        <v>1</v>
      </c>
      <c r="X770">
        <v>2.73</v>
      </c>
      <c r="Y770">
        <v>0</v>
      </c>
      <c r="Z770">
        <v>113.19</v>
      </c>
      <c r="AA770">
        <v>11.84</v>
      </c>
      <c r="AB770">
        <v>0</v>
      </c>
      <c r="AC770">
        <v>0</v>
      </c>
      <c r="AD770">
        <v>1</v>
      </c>
      <c r="AE770">
        <v>0</v>
      </c>
      <c r="AF770" t="s">
        <v>744</v>
      </c>
      <c r="AG770">
        <v>3.2759999999999998</v>
      </c>
      <c r="AH770">
        <v>2</v>
      </c>
      <c r="AI770">
        <v>28926236</v>
      </c>
      <c r="AJ770">
        <v>760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 x14ac:dyDescent="0.2">
      <c r="A771">
        <f>ROW(Source!A159)</f>
        <v>159</v>
      </c>
      <c r="B771">
        <v>28926254</v>
      </c>
      <c r="C771">
        <v>28926233</v>
      </c>
      <c r="D771">
        <v>28337857</v>
      </c>
      <c r="E771">
        <v>1</v>
      </c>
      <c r="F771">
        <v>1</v>
      </c>
      <c r="G771">
        <v>1</v>
      </c>
      <c r="H771">
        <v>2</v>
      </c>
      <c r="I771" t="s">
        <v>488</v>
      </c>
      <c r="J771" t="s">
        <v>489</v>
      </c>
      <c r="K771" t="s">
        <v>490</v>
      </c>
      <c r="L771">
        <v>1368</v>
      </c>
      <c r="N771">
        <v>1011</v>
      </c>
      <c r="O771" t="s">
        <v>366</v>
      </c>
      <c r="P771" t="s">
        <v>366</v>
      </c>
      <c r="Q771">
        <v>1</v>
      </c>
      <c r="X771">
        <v>0.15</v>
      </c>
      <c r="Y771">
        <v>0</v>
      </c>
      <c r="Z771">
        <v>127.86</v>
      </c>
      <c r="AA771">
        <v>11.84</v>
      </c>
      <c r="AB771">
        <v>0</v>
      </c>
      <c r="AC771">
        <v>0</v>
      </c>
      <c r="AD771">
        <v>1</v>
      </c>
      <c r="AE771">
        <v>0</v>
      </c>
      <c r="AF771" t="s">
        <v>744</v>
      </c>
      <c r="AG771">
        <v>0.18</v>
      </c>
      <c r="AH771">
        <v>2</v>
      </c>
      <c r="AI771">
        <v>28926237</v>
      </c>
      <c r="AJ771">
        <v>761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 x14ac:dyDescent="0.2">
      <c r="A772">
        <f>ROW(Source!A159)</f>
        <v>159</v>
      </c>
      <c r="B772">
        <v>28926255</v>
      </c>
      <c r="C772">
        <v>28926233</v>
      </c>
      <c r="D772">
        <v>28337866</v>
      </c>
      <c r="E772">
        <v>1</v>
      </c>
      <c r="F772">
        <v>1</v>
      </c>
      <c r="G772">
        <v>1</v>
      </c>
      <c r="H772">
        <v>2</v>
      </c>
      <c r="I772" t="s">
        <v>491</v>
      </c>
      <c r="J772" t="s">
        <v>492</v>
      </c>
      <c r="K772" t="s">
        <v>493</v>
      </c>
      <c r="L772">
        <v>1368</v>
      </c>
      <c r="N772">
        <v>1011</v>
      </c>
      <c r="O772" t="s">
        <v>366</v>
      </c>
      <c r="P772" t="s">
        <v>366</v>
      </c>
      <c r="Q772">
        <v>1</v>
      </c>
      <c r="X772">
        <v>0.15</v>
      </c>
      <c r="Y772">
        <v>0</v>
      </c>
      <c r="Z772">
        <v>12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744</v>
      </c>
      <c r="AG772">
        <v>0.18</v>
      </c>
      <c r="AH772">
        <v>2</v>
      </c>
      <c r="AI772">
        <v>28926238</v>
      </c>
      <c r="AJ772">
        <v>762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 x14ac:dyDescent="0.2">
      <c r="A773">
        <f>ROW(Source!A159)</f>
        <v>159</v>
      </c>
      <c r="B773">
        <v>28926256</v>
      </c>
      <c r="C773">
        <v>28926233</v>
      </c>
      <c r="D773">
        <v>28337996</v>
      </c>
      <c r="E773">
        <v>1</v>
      </c>
      <c r="F773">
        <v>1</v>
      </c>
      <c r="G773">
        <v>1</v>
      </c>
      <c r="H773">
        <v>2</v>
      </c>
      <c r="I773" t="s">
        <v>494</v>
      </c>
      <c r="J773" t="s">
        <v>495</v>
      </c>
      <c r="K773" t="s">
        <v>496</v>
      </c>
      <c r="L773">
        <v>1368</v>
      </c>
      <c r="N773">
        <v>1011</v>
      </c>
      <c r="O773" t="s">
        <v>366</v>
      </c>
      <c r="P773" t="s">
        <v>366</v>
      </c>
      <c r="Q773">
        <v>1</v>
      </c>
      <c r="X773">
        <v>0.14000000000000001</v>
      </c>
      <c r="Y773">
        <v>0</v>
      </c>
      <c r="Z773">
        <v>7.52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744</v>
      </c>
      <c r="AG773">
        <v>0.16800000000000001</v>
      </c>
      <c r="AH773">
        <v>2</v>
      </c>
      <c r="AI773">
        <v>28926239</v>
      </c>
      <c r="AJ773">
        <v>763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 x14ac:dyDescent="0.2">
      <c r="A774">
        <f>ROW(Source!A159)</f>
        <v>159</v>
      </c>
      <c r="B774">
        <v>28926257</v>
      </c>
      <c r="C774">
        <v>28926233</v>
      </c>
      <c r="D774">
        <v>28338136</v>
      </c>
      <c r="E774">
        <v>1</v>
      </c>
      <c r="F774">
        <v>1</v>
      </c>
      <c r="G774">
        <v>1</v>
      </c>
      <c r="H774">
        <v>2</v>
      </c>
      <c r="I774" t="s">
        <v>401</v>
      </c>
      <c r="J774" t="s">
        <v>402</v>
      </c>
      <c r="K774" t="s">
        <v>403</v>
      </c>
      <c r="L774">
        <v>1368</v>
      </c>
      <c r="N774">
        <v>1011</v>
      </c>
      <c r="O774" t="s">
        <v>366</v>
      </c>
      <c r="P774" t="s">
        <v>366</v>
      </c>
      <c r="Q774">
        <v>1</v>
      </c>
      <c r="X774">
        <v>2.4900000000000002</v>
      </c>
      <c r="Y774">
        <v>0</v>
      </c>
      <c r="Z774">
        <v>8.68</v>
      </c>
      <c r="AA774">
        <v>0</v>
      </c>
      <c r="AB774">
        <v>0</v>
      </c>
      <c r="AC774">
        <v>0</v>
      </c>
      <c r="AD774">
        <v>1</v>
      </c>
      <c r="AE774">
        <v>0</v>
      </c>
      <c r="AF774" t="s">
        <v>744</v>
      </c>
      <c r="AG774">
        <v>2.988</v>
      </c>
      <c r="AH774">
        <v>2</v>
      </c>
      <c r="AI774">
        <v>28926240</v>
      </c>
      <c r="AJ774">
        <v>764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 x14ac:dyDescent="0.2">
      <c r="A775">
        <f>ROW(Source!A159)</f>
        <v>159</v>
      </c>
      <c r="B775">
        <v>28926258</v>
      </c>
      <c r="C775">
        <v>28926233</v>
      </c>
      <c r="D775">
        <v>28338781</v>
      </c>
      <c r="E775">
        <v>1</v>
      </c>
      <c r="F775">
        <v>1</v>
      </c>
      <c r="G775">
        <v>1</v>
      </c>
      <c r="H775">
        <v>2</v>
      </c>
      <c r="I775" t="s">
        <v>497</v>
      </c>
      <c r="J775" t="s">
        <v>498</v>
      </c>
      <c r="K775" t="s">
        <v>499</v>
      </c>
      <c r="L775">
        <v>1368</v>
      </c>
      <c r="N775">
        <v>1011</v>
      </c>
      <c r="O775" t="s">
        <v>366</v>
      </c>
      <c r="P775" t="s">
        <v>366</v>
      </c>
      <c r="Q775">
        <v>1</v>
      </c>
      <c r="X775">
        <v>7.0000000000000007E-2</v>
      </c>
      <c r="Y775">
        <v>0</v>
      </c>
      <c r="Z775">
        <v>18.489999999999998</v>
      </c>
      <c r="AA775">
        <v>10.130000000000001</v>
      </c>
      <c r="AB775">
        <v>0</v>
      </c>
      <c r="AC775">
        <v>0</v>
      </c>
      <c r="AD775">
        <v>1</v>
      </c>
      <c r="AE775">
        <v>0</v>
      </c>
      <c r="AF775" t="s">
        <v>744</v>
      </c>
      <c r="AG775">
        <v>8.4000000000000005E-2</v>
      </c>
      <c r="AH775">
        <v>2</v>
      </c>
      <c r="AI775">
        <v>28926241</v>
      </c>
      <c r="AJ775">
        <v>765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 x14ac:dyDescent="0.2">
      <c r="A776">
        <f>ROW(Source!A159)</f>
        <v>159</v>
      </c>
      <c r="B776">
        <v>28926259</v>
      </c>
      <c r="C776">
        <v>28926233</v>
      </c>
      <c r="D776">
        <v>28251457</v>
      </c>
      <c r="E776">
        <v>1</v>
      </c>
      <c r="F776">
        <v>1</v>
      </c>
      <c r="G776">
        <v>1</v>
      </c>
      <c r="H776">
        <v>3</v>
      </c>
      <c r="I776" t="s">
        <v>500</v>
      </c>
      <c r="J776" t="s">
        <v>501</v>
      </c>
      <c r="K776" t="s">
        <v>502</v>
      </c>
      <c r="L776">
        <v>1339</v>
      </c>
      <c r="N776">
        <v>1007</v>
      </c>
      <c r="O776" t="s">
        <v>742</v>
      </c>
      <c r="P776" t="s">
        <v>742</v>
      </c>
      <c r="Q776">
        <v>1</v>
      </c>
      <c r="X776">
        <v>0.08</v>
      </c>
      <c r="Y776">
        <v>23.41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0</v>
      </c>
      <c r="AF776" t="s">
        <v>719</v>
      </c>
      <c r="AG776">
        <v>0.08</v>
      </c>
      <c r="AH776">
        <v>2</v>
      </c>
      <c r="AI776">
        <v>28926242</v>
      </c>
      <c r="AJ776">
        <v>766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 x14ac:dyDescent="0.2">
      <c r="A777">
        <f>ROW(Source!A159)</f>
        <v>159</v>
      </c>
      <c r="B777">
        <v>28926260</v>
      </c>
      <c r="C777">
        <v>28926233</v>
      </c>
      <c r="D777">
        <v>28251479</v>
      </c>
      <c r="E777">
        <v>1</v>
      </c>
      <c r="F777">
        <v>1</v>
      </c>
      <c r="G777">
        <v>1</v>
      </c>
      <c r="H777">
        <v>3</v>
      </c>
      <c r="I777" t="s">
        <v>503</v>
      </c>
      <c r="J777" t="s">
        <v>504</v>
      </c>
      <c r="K777" t="s">
        <v>505</v>
      </c>
      <c r="L777">
        <v>1339</v>
      </c>
      <c r="N777">
        <v>1007</v>
      </c>
      <c r="O777" t="s">
        <v>742</v>
      </c>
      <c r="P777" t="s">
        <v>742</v>
      </c>
      <c r="Q777">
        <v>1</v>
      </c>
      <c r="X777">
        <v>1.64</v>
      </c>
      <c r="Y777">
        <v>8.7899999999999991</v>
      </c>
      <c r="Z777">
        <v>0</v>
      </c>
      <c r="AA777">
        <v>0</v>
      </c>
      <c r="AB777">
        <v>0</v>
      </c>
      <c r="AC777">
        <v>0</v>
      </c>
      <c r="AD777">
        <v>1</v>
      </c>
      <c r="AE777">
        <v>0</v>
      </c>
      <c r="AF777" t="s">
        <v>719</v>
      </c>
      <c r="AG777">
        <v>1.64</v>
      </c>
      <c r="AH777">
        <v>2</v>
      </c>
      <c r="AI777">
        <v>28926243</v>
      </c>
      <c r="AJ777">
        <v>767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 x14ac:dyDescent="0.2">
      <c r="A778">
        <f>ROW(Source!A159)</f>
        <v>159</v>
      </c>
      <c r="B778">
        <v>28926261</v>
      </c>
      <c r="C778">
        <v>28926233</v>
      </c>
      <c r="D778">
        <v>28251486</v>
      </c>
      <c r="E778">
        <v>1</v>
      </c>
      <c r="F778">
        <v>1</v>
      </c>
      <c r="G778">
        <v>1</v>
      </c>
      <c r="H778">
        <v>3</v>
      </c>
      <c r="I778" t="s">
        <v>506</v>
      </c>
      <c r="J778" t="s">
        <v>507</v>
      </c>
      <c r="K778" t="s">
        <v>508</v>
      </c>
      <c r="L778">
        <v>1346</v>
      </c>
      <c r="N778">
        <v>1009</v>
      </c>
      <c r="O778" t="s">
        <v>509</v>
      </c>
      <c r="P778" t="s">
        <v>509</v>
      </c>
      <c r="Q778">
        <v>1</v>
      </c>
      <c r="X778">
        <v>0.47</v>
      </c>
      <c r="Y778">
        <v>4.47</v>
      </c>
      <c r="Z778">
        <v>0</v>
      </c>
      <c r="AA778">
        <v>0</v>
      </c>
      <c r="AB778">
        <v>0</v>
      </c>
      <c r="AC778">
        <v>0</v>
      </c>
      <c r="AD778">
        <v>1</v>
      </c>
      <c r="AE778">
        <v>0</v>
      </c>
      <c r="AF778" t="s">
        <v>719</v>
      </c>
      <c r="AG778">
        <v>0.47</v>
      </c>
      <c r="AH778">
        <v>2</v>
      </c>
      <c r="AI778">
        <v>28926244</v>
      </c>
      <c r="AJ778">
        <v>768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 x14ac:dyDescent="0.2">
      <c r="A779">
        <f>ROW(Source!A159)</f>
        <v>159</v>
      </c>
      <c r="B779">
        <v>28926262</v>
      </c>
      <c r="C779">
        <v>28926233</v>
      </c>
      <c r="D779">
        <v>28254721</v>
      </c>
      <c r="E779">
        <v>1</v>
      </c>
      <c r="F779">
        <v>1</v>
      </c>
      <c r="G779">
        <v>1</v>
      </c>
      <c r="H779">
        <v>3</v>
      </c>
      <c r="I779" t="s">
        <v>510</v>
      </c>
      <c r="J779" t="s">
        <v>511</v>
      </c>
      <c r="K779" t="s">
        <v>512</v>
      </c>
      <c r="L779">
        <v>1348</v>
      </c>
      <c r="N779">
        <v>1009</v>
      </c>
      <c r="O779" t="s">
        <v>61</v>
      </c>
      <c r="P779" t="s">
        <v>61</v>
      </c>
      <c r="Q779">
        <v>1000</v>
      </c>
      <c r="X779">
        <v>1.24E-3</v>
      </c>
      <c r="Y779">
        <v>12824.48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719</v>
      </c>
      <c r="AG779">
        <v>1.24E-3</v>
      </c>
      <c r="AH779">
        <v>2</v>
      </c>
      <c r="AI779">
        <v>28926245</v>
      </c>
      <c r="AJ779">
        <v>769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 x14ac:dyDescent="0.2">
      <c r="A780">
        <f>ROW(Source!A159)</f>
        <v>159</v>
      </c>
      <c r="B780">
        <v>28926263</v>
      </c>
      <c r="C780">
        <v>28926233</v>
      </c>
      <c r="D780">
        <v>28276411</v>
      </c>
      <c r="E780">
        <v>1</v>
      </c>
      <c r="F780">
        <v>1</v>
      </c>
      <c r="G780">
        <v>1</v>
      </c>
      <c r="H780">
        <v>3</v>
      </c>
      <c r="I780" t="s">
        <v>513</v>
      </c>
      <c r="J780" t="s">
        <v>514</v>
      </c>
      <c r="K780" t="s">
        <v>515</v>
      </c>
      <c r="L780">
        <v>1348</v>
      </c>
      <c r="N780">
        <v>1009</v>
      </c>
      <c r="O780" t="s">
        <v>61</v>
      </c>
      <c r="P780" t="s">
        <v>61</v>
      </c>
      <c r="Q780">
        <v>1000</v>
      </c>
      <c r="X780">
        <v>0.01</v>
      </c>
      <c r="Y780">
        <v>10175.83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719</v>
      </c>
      <c r="AG780">
        <v>0.01</v>
      </c>
      <c r="AH780">
        <v>2</v>
      </c>
      <c r="AI780">
        <v>28926246</v>
      </c>
      <c r="AJ780">
        <v>770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 x14ac:dyDescent="0.2">
      <c r="A781">
        <f>ROW(Source!A159)</f>
        <v>159</v>
      </c>
      <c r="B781">
        <v>28926264</v>
      </c>
      <c r="C781">
        <v>28926233</v>
      </c>
      <c r="D781">
        <v>28279355</v>
      </c>
      <c r="E781">
        <v>1</v>
      </c>
      <c r="F781">
        <v>1</v>
      </c>
      <c r="G781">
        <v>1</v>
      </c>
      <c r="H781">
        <v>3</v>
      </c>
      <c r="I781" t="s">
        <v>516</v>
      </c>
      <c r="J781" t="s">
        <v>517</v>
      </c>
      <c r="K781" t="s">
        <v>526</v>
      </c>
      <c r="L781">
        <v>1348</v>
      </c>
      <c r="N781">
        <v>1009</v>
      </c>
      <c r="O781" t="s">
        <v>61</v>
      </c>
      <c r="P781" t="s">
        <v>61</v>
      </c>
      <c r="Q781">
        <v>1000</v>
      </c>
      <c r="X781">
        <v>0.01</v>
      </c>
      <c r="Y781">
        <v>7439.08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719</v>
      </c>
      <c r="AG781">
        <v>0.01</v>
      </c>
      <c r="AH781">
        <v>2</v>
      </c>
      <c r="AI781">
        <v>28926247</v>
      </c>
      <c r="AJ781">
        <v>771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 x14ac:dyDescent="0.2">
      <c r="A782">
        <f>ROW(Source!A159)</f>
        <v>159</v>
      </c>
      <c r="B782">
        <v>28926265</v>
      </c>
      <c r="C782">
        <v>28926233</v>
      </c>
      <c r="D782">
        <v>28279427</v>
      </c>
      <c r="E782">
        <v>1</v>
      </c>
      <c r="F782">
        <v>1</v>
      </c>
      <c r="G782">
        <v>1</v>
      </c>
      <c r="H782">
        <v>3</v>
      </c>
      <c r="I782" t="s">
        <v>527</v>
      </c>
      <c r="J782" t="s">
        <v>528</v>
      </c>
      <c r="K782" t="s">
        <v>529</v>
      </c>
      <c r="L782">
        <v>1348</v>
      </c>
      <c r="N782">
        <v>1009</v>
      </c>
      <c r="O782" t="s">
        <v>61</v>
      </c>
      <c r="P782" t="s">
        <v>61</v>
      </c>
      <c r="Q782">
        <v>1000</v>
      </c>
      <c r="X782">
        <v>0.01</v>
      </c>
      <c r="Y782">
        <v>5343.1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719</v>
      </c>
      <c r="AG782">
        <v>0.01</v>
      </c>
      <c r="AH782">
        <v>2</v>
      </c>
      <c r="AI782">
        <v>28926248</v>
      </c>
      <c r="AJ782">
        <v>772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 x14ac:dyDescent="0.2">
      <c r="A783">
        <f>ROW(Source!A159)</f>
        <v>159</v>
      </c>
      <c r="B783">
        <v>28926266</v>
      </c>
      <c r="C783">
        <v>28926233</v>
      </c>
      <c r="D783">
        <v>28324742</v>
      </c>
      <c r="E783">
        <v>1</v>
      </c>
      <c r="F783">
        <v>1</v>
      </c>
      <c r="G783">
        <v>1</v>
      </c>
      <c r="H783">
        <v>3</v>
      </c>
      <c r="I783" t="s">
        <v>530</v>
      </c>
      <c r="J783" t="s">
        <v>531</v>
      </c>
      <c r="K783" t="s">
        <v>532</v>
      </c>
      <c r="L783">
        <v>1354</v>
      </c>
      <c r="N783">
        <v>1010</v>
      </c>
      <c r="O783" t="s">
        <v>106</v>
      </c>
      <c r="P783" t="s">
        <v>106</v>
      </c>
      <c r="Q783">
        <v>1</v>
      </c>
      <c r="X783">
        <v>9</v>
      </c>
      <c r="Y783">
        <v>50.93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719</v>
      </c>
      <c r="AG783">
        <v>9</v>
      </c>
      <c r="AH783">
        <v>2</v>
      </c>
      <c r="AI783">
        <v>28926249</v>
      </c>
      <c r="AJ783">
        <v>773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 x14ac:dyDescent="0.2">
      <c r="A784">
        <f>ROW(Source!A159)</f>
        <v>159</v>
      </c>
      <c r="B784">
        <v>28926267</v>
      </c>
      <c r="C784">
        <v>28926233</v>
      </c>
      <c r="D784">
        <v>28247531</v>
      </c>
      <c r="E784">
        <v>21</v>
      </c>
      <c r="F784">
        <v>1</v>
      </c>
      <c r="G784">
        <v>1</v>
      </c>
      <c r="H784">
        <v>3</v>
      </c>
      <c r="I784" t="s">
        <v>533</v>
      </c>
      <c r="J784" t="s">
        <v>719</v>
      </c>
      <c r="K784" t="s">
        <v>534</v>
      </c>
      <c r="L784">
        <v>1374</v>
      </c>
      <c r="N784">
        <v>1013</v>
      </c>
      <c r="O784" t="s">
        <v>535</v>
      </c>
      <c r="P784" t="s">
        <v>535</v>
      </c>
      <c r="Q784">
        <v>1</v>
      </c>
      <c r="X784">
        <v>3.18</v>
      </c>
      <c r="Y784">
        <v>1</v>
      </c>
      <c r="Z784">
        <v>0</v>
      </c>
      <c r="AA784">
        <v>0</v>
      </c>
      <c r="AB784">
        <v>0</v>
      </c>
      <c r="AC784">
        <v>0</v>
      </c>
      <c r="AD784">
        <v>1</v>
      </c>
      <c r="AE784">
        <v>0</v>
      </c>
      <c r="AF784" t="s">
        <v>719</v>
      </c>
      <c r="AG784">
        <v>3.18</v>
      </c>
      <c r="AH784">
        <v>2</v>
      </c>
      <c r="AI784">
        <v>28926250</v>
      </c>
      <c r="AJ784">
        <v>774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 x14ac:dyDescent="0.2">
      <c r="A785">
        <f>ROW(Source!A160)</f>
        <v>160</v>
      </c>
      <c r="B785">
        <v>28926281</v>
      </c>
      <c r="C785">
        <v>28926268</v>
      </c>
      <c r="D785">
        <v>28442310</v>
      </c>
      <c r="E785">
        <v>1</v>
      </c>
      <c r="F785">
        <v>1</v>
      </c>
      <c r="G785">
        <v>1</v>
      </c>
      <c r="H785">
        <v>1</v>
      </c>
      <c r="I785" t="s">
        <v>538</v>
      </c>
      <c r="J785" t="s">
        <v>719</v>
      </c>
      <c r="K785" t="s">
        <v>539</v>
      </c>
      <c r="L785">
        <v>1191</v>
      </c>
      <c r="N785">
        <v>1013</v>
      </c>
      <c r="O785" t="s">
        <v>360</v>
      </c>
      <c r="P785" t="s">
        <v>360</v>
      </c>
      <c r="Q785">
        <v>1</v>
      </c>
      <c r="X785">
        <v>309</v>
      </c>
      <c r="Y785">
        <v>0</v>
      </c>
      <c r="Z785">
        <v>0</v>
      </c>
      <c r="AA785">
        <v>0</v>
      </c>
      <c r="AB785">
        <v>9.64</v>
      </c>
      <c r="AC785">
        <v>0</v>
      </c>
      <c r="AD785">
        <v>1</v>
      </c>
      <c r="AE785">
        <v>1</v>
      </c>
      <c r="AF785" t="s">
        <v>744</v>
      </c>
      <c r="AG785">
        <v>370.8</v>
      </c>
      <c r="AH785">
        <v>2</v>
      </c>
      <c r="AI785">
        <v>28926269</v>
      </c>
      <c r="AJ785">
        <v>775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 x14ac:dyDescent="0.2">
      <c r="A786">
        <f>ROW(Source!A160)</f>
        <v>160</v>
      </c>
      <c r="B786">
        <v>28926282</v>
      </c>
      <c r="C786">
        <v>28926268</v>
      </c>
      <c r="D786">
        <v>28419515</v>
      </c>
      <c r="E786">
        <v>1</v>
      </c>
      <c r="F786">
        <v>1</v>
      </c>
      <c r="G786">
        <v>1</v>
      </c>
      <c r="H786">
        <v>1</v>
      </c>
      <c r="I786" t="s">
        <v>361</v>
      </c>
      <c r="J786" t="s">
        <v>719</v>
      </c>
      <c r="K786" t="s">
        <v>362</v>
      </c>
      <c r="L786">
        <v>1191</v>
      </c>
      <c r="N786">
        <v>1013</v>
      </c>
      <c r="O786" t="s">
        <v>360</v>
      </c>
      <c r="P786" t="s">
        <v>360</v>
      </c>
      <c r="Q786">
        <v>1</v>
      </c>
      <c r="X786">
        <v>4.25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744</v>
      </c>
      <c r="AG786">
        <v>5.0999999999999996</v>
      </c>
      <c r="AH786">
        <v>2</v>
      </c>
      <c r="AI786">
        <v>28926270</v>
      </c>
      <c r="AJ786">
        <v>776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 x14ac:dyDescent="0.2">
      <c r="A787">
        <f>ROW(Source!A160)</f>
        <v>160</v>
      </c>
      <c r="B787">
        <v>28926283</v>
      </c>
      <c r="C787">
        <v>28926268</v>
      </c>
      <c r="D787">
        <v>28336687</v>
      </c>
      <c r="E787">
        <v>1</v>
      </c>
      <c r="F787">
        <v>1</v>
      </c>
      <c r="G787">
        <v>1</v>
      </c>
      <c r="H787">
        <v>2</v>
      </c>
      <c r="I787" t="s">
        <v>479</v>
      </c>
      <c r="J787" t="s">
        <v>480</v>
      </c>
      <c r="K787" t="s">
        <v>481</v>
      </c>
      <c r="L787">
        <v>1368</v>
      </c>
      <c r="N787">
        <v>1011</v>
      </c>
      <c r="O787" t="s">
        <v>366</v>
      </c>
      <c r="P787" t="s">
        <v>366</v>
      </c>
      <c r="Q787">
        <v>1</v>
      </c>
      <c r="X787">
        <v>0.16</v>
      </c>
      <c r="Y787">
        <v>0</v>
      </c>
      <c r="Z787">
        <v>113.19</v>
      </c>
      <c r="AA787">
        <v>11.84</v>
      </c>
      <c r="AB787">
        <v>0</v>
      </c>
      <c r="AC787">
        <v>0</v>
      </c>
      <c r="AD787">
        <v>1</v>
      </c>
      <c r="AE787">
        <v>0</v>
      </c>
      <c r="AF787" t="s">
        <v>744</v>
      </c>
      <c r="AG787">
        <v>0.192</v>
      </c>
      <c r="AH787">
        <v>2</v>
      </c>
      <c r="AI787">
        <v>28926271</v>
      </c>
      <c r="AJ787">
        <v>777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 x14ac:dyDescent="0.2">
      <c r="A788">
        <f>ROW(Source!A160)</f>
        <v>160</v>
      </c>
      <c r="B788">
        <v>28926284</v>
      </c>
      <c r="C788">
        <v>28926268</v>
      </c>
      <c r="D788">
        <v>28336862</v>
      </c>
      <c r="E788">
        <v>1</v>
      </c>
      <c r="F788">
        <v>1</v>
      </c>
      <c r="G788">
        <v>1</v>
      </c>
      <c r="H788">
        <v>2</v>
      </c>
      <c r="I788" t="s">
        <v>482</v>
      </c>
      <c r="J788" t="s">
        <v>483</v>
      </c>
      <c r="K788" t="s">
        <v>484</v>
      </c>
      <c r="L788">
        <v>1368</v>
      </c>
      <c r="N788">
        <v>1011</v>
      </c>
      <c r="O788" t="s">
        <v>366</v>
      </c>
      <c r="P788" t="s">
        <v>366</v>
      </c>
      <c r="Q788">
        <v>1</v>
      </c>
      <c r="X788">
        <v>8.1300000000000008</v>
      </c>
      <c r="Y788">
        <v>0</v>
      </c>
      <c r="Z788">
        <v>6.99</v>
      </c>
      <c r="AA788">
        <v>0</v>
      </c>
      <c r="AB788">
        <v>0</v>
      </c>
      <c r="AC788">
        <v>0</v>
      </c>
      <c r="AD788">
        <v>1</v>
      </c>
      <c r="AE788">
        <v>0</v>
      </c>
      <c r="AF788" t="s">
        <v>744</v>
      </c>
      <c r="AG788">
        <v>9.7560000000000002</v>
      </c>
      <c r="AH788">
        <v>2</v>
      </c>
      <c r="AI788">
        <v>28926272</v>
      </c>
      <c r="AJ788">
        <v>778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 x14ac:dyDescent="0.2">
      <c r="A789">
        <f>ROW(Source!A160)</f>
        <v>160</v>
      </c>
      <c r="B789">
        <v>28926285</v>
      </c>
      <c r="C789">
        <v>28926268</v>
      </c>
      <c r="D789">
        <v>28337857</v>
      </c>
      <c r="E789">
        <v>1</v>
      </c>
      <c r="F789">
        <v>1</v>
      </c>
      <c r="G789">
        <v>1</v>
      </c>
      <c r="H789">
        <v>2</v>
      </c>
      <c r="I789" t="s">
        <v>488</v>
      </c>
      <c r="J789" t="s">
        <v>489</v>
      </c>
      <c r="K789" t="s">
        <v>490</v>
      </c>
      <c r="L789">
        <v>1368</v>
      </c>
      <c r="N789">
        <v>1011</v>
      </c>
      <c r="O789" t="s">
        <v>366</v>
      </c>
      <c r="P789" t="s">
        <v>366</v>
      </c>
      <c r="Q789">
        <v>1</v>
      </c>
      <c r="X789">
        <v>0.15</v>
      </c>
      <c r="Y789">
        <v>0</v>
      </c>
      <c r="Z789">
        <v>127.86</v>
      </c>
      <c r="AA789">
        <v>11.84</v>
      </c>
      <c r="AB789">
        <v>0</v>
      </c>
      <c r="AC789">
        <v>0</v>
      </c>
      <c r="AD789">
        <v>1</v>
      </c>
      <c r="AE789">
        <v>0</v>
      </c>
      <c r="AF789" t="s">
        <v>744</v>
      </c>
      <c r="AG789">
        <v>0.18</v>
      </c>
      <c r="AH789">
        <v>2</v>
      </c>
      <c r="AI789">
        <v>28926273</v>
      </c>
      <c r="AJ789">
        <v>779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 x14ac:dyDescent="0.2">
      <c r="A790">
        <f>ROW(Source!A160)</f>
        <v>160</v>
      </c>
      <c r="B790">
        <v>28926286</v>
      </c>
      <c r="C790">
        <v>28926268</v>
      </c>
      <c r="D790">
        <v>28337866</v>
      </c>
      <c r="E790">
        <v>1</v>
      </c>
      <c r="F790">
        <v>1</v>
      </c>
      <c r="G790">
        <v>1</v>
      </c>
      <c r="H790">
        <v>2</v>
      </c>
      <c r="I790" t="s">
        <v>491</v>
      </c>
      <c r="J790" t="s">
        <v>492</v>
      </c>
      <c r="K790" t="s">
        <v>493</v>
      </c>
      <c r="L790">
        <v>1368</v>
      </c>
      <c r="N790">
        <v>1011</v>
      </c>
      <c r="O790" t="s">
        <v>366</v>
      </c>
      <c r="P790" t="s">
        <v>366</v>
      </c>
      <c r="Q790">
        <v>1</v>
      </c>
      <c r="X790">
        <v>0.15</v>
      </c>
      <c r="Y790">
        <v>0</v>
      </c>
      <c r="Z790">
        <v>12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744</v>
      </c>
      <c r="AG790">
        <v>0.18</v>
      </c>
      <c r="AH790">
        <v>2</v>
      </c>
      <c r="AI790">
        <v>28926274</v>
      </c>
      <c r="AJ790">
        <v>780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 x14ac:dyDescent="0.2">
      <c r="A791">
        <f>ROW(Source!A160)</f>
        <v>160</v>
      </c>
      <c r="B791">
        <v>28926287</v>
      </c>
      <c r="C791">
        <v>28926268</v>
      </c>
      <c r="D791">
        <v>28337996</v>
      </c>
      <c r="E791">
        <v>1</v>
      </c>
      <c r="F791">
        <v>1</v>
      </c>
      <c r="G791">
        <v>1</v>
      </c>
      <c r="H791">
        <v>2</v>
      </c>
      <c r="I791" t="s">
        <v>494</v>
      </c>
      <c r="J791" t="s">
        <v>495</v>
      </c>
      <c r="K791" t="s">
        <v>496</v>
      </c>
      <c r="L791">
        <v>1368</v>
      </c>
      <c r="N791">
        <v>1011</v>
      </c>
      <c r="O791" t="s">
        <v>366</v>
      </c>
      <c r="P791" t="s">
        <v>366</v>
      </c>
      <c r="Q791">
        <v>1</v>
      </c>
      <c r="X791">
        <v>16</v>
      </c>
      <c r="Y791">
        <v>0</v>
      </c>
      <c r="Z791">
        <v>7.52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744</v>
      </c>
      <c r="AG791">
        <v>19.2</v>
      </c>
      <c r="AH791">
        <v>2</v>
      </c>
      <c r="AI791">
        <v>28926275</v>
      </c>
      <c r="AJ791">
        <v>781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 x14ac:dyDescent="0.2">
      <c r="A792">
        <f>ROW(Source!A160)</f>
        <v>160</v>
      </c>
      <c r="B792">
        <v>28926288</v>
      </c>
      <c r="C792">
        <v>28926268</v>
      </c>
      <c r="D792">
        <v>28338136</v>
      </c>
      <c r="E792">
        <v>1</v>
      </c>
      <c r="F792">
        <v>1</v>
      </c>
      <c r="G792">
        <v>1</v>
      </c>
      <c r="H792">
        <v>2</v>
      </c>
      <c r="I792" t="s">
        <v>401</v>
      </c>
      <c r="J792" t="s">
        <v>402</v>
      </c>
      <c r="K792" t="s">
        <v>403</v>
      </c>
      <c r="L792">
        <v>1368</v>
      </c>
      <c r="N792">
        <v>1011</v>
      </c>
      <c r="O792" t="s">
        <v>366</v>
      </c>
      <c r="P792" t="s">
        <v>366</v>
      </c>
      <c r="Q792">
        <v>1</v>
      </c>
      <c r="X792">
        <v>69</v>
      </c>
      <c r="Y792">
        <v>0</v>
      </c>
      <c r="Z792">
        <v>8.68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744</v>
      </c>
      <c r="AG792">
        <v>82.8</v>
      </c>
      <c r="AH792">
        <v>2</v>
      </c>
      <c r="AI792">
        <v>28926276</v>
      </c>
      <c r="AJ792">
        <v>782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 x14ac:dyDescent="0.2">
      <c r="A793">
        <f>ROW(Source!A160)</f>
        <v>160</v>
      </c>
      <c r="B793">
        <v>28926289</v>
      </c>
      <c r="C793">
        <v>28926268</v>
      </c>
      <c r="D793">
        <v>28338781</v>
      </c>
      <c r="E793">
        <v>1</v>
      </c>
      <c r="F793">
        <v>1</v>
      </c>
      <c r="G793">
        <v>1</v>
      </c>
      <c r="H793">
        <v>2</v>
      </c>
      <c r="I793" t="s">
        <v>497</v>
      </c>
      <c r="J793" t="s">
        <v>498</v>
      </c>
      <c r="K793" t="s">
        <v>499</v>
      </c>
      <c r="L793">
        <v>1368</v>
      </c>
      <c r="N793">
        <v>1011</v>
      </c>
      <c r="O793" t="s">
        <v>366</v>
      </c>
      <c r="P793" t="s">
        <v>366</v>
      </c>
      <c r="Q793">
        <v>1</v>
      </c>
      <c r="X793">
        <v>3.94</v>
      </c>
      <c r="Y793">
        <v>0</v>
      </c>
      <c r="Z793">
        <v>18.489999999999998</v>
      </c>
      <c r="AA793">
        <v>10.130000000000001</v>
      </c>
      <c r="AB793">
        <v>0</v>
      </c>
      <c r="AC793">
        <v>0</v>
      </c>
      <c r="AD793">
        <v>1</v>
      </c>
      <c r="AE793">
        <v>0</v>
      </c>
      <c r="AF793" t="s">
        <v>744</v>
      </c>
      <c r="AG793">
        <v>4.7279999999999998</v>
      </c>
      <c r="AH793">
        <v>2</v>
      </c>
      <c r="AI793">
        <v>28926277</v>
      </c>
      <c r="AJ793">
        <v>783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 x14ac:dyDescent="0.2">
      <c r="A794">
        <f>ROW(Source!A160)</f>
        <v>160</v>
      </c>
      <c r="B794">
        <v>28926290</v>
      </c>
      <c r="C794">
        <v>28926268</v>
      </c>
      <c r="D794">
        <v>28251457</v>
      </c>
      <c r="E794">
        <v>1</v>
      </c>
      <c r="F794">
        <v>1</v>
      </c>
      <c r="G794">
        <v>1</v>
      </c>
      <c r="H794">
        <v>3</v>
      </c>
      <c r="I794" t="s">
        <v>500</v>
      </c>
      <c r="J794" t="s">
        <v>501</v>
      </c>
      <c r="K794" t="s">
        <v>502</v>
      </c>
      <c r="L794">
        <v>1339</v>
      </c>
      <c r="N794">
        <v>1007</v>
      </c>
      <c r="O794" t="s">
        <v>742</v>
      </c>
      <c r="P794" t="s">
        <v>742</v>
      </c>
      <c r="Q794">
        <v>1</v>
      </c>
      <c r="X794">
        <v>0.46</v>
      </c>
      <c r="Y794">
        <v>23.41</v>
      </c>
      <c r="Z794">
        <v>0</v>
      </c>
      <c r="AA794">
        <v>0</v>
      </c>
      <c r="AB794">
        <v>0</v>
      </c>
      <c r="AC794">
        <v>0</v>
      </c>
      <c r="AD794">
        <v>1</v>
      </c>
      <c r="AE794">
        <v>0</v>
      </c>
      <c r="AF794" t="s">
        <v>719</v>
      </c>
      <c r="AG794">
        <v>0.46</v>
      </c>
      <c r="AH794">
        <v>2</v>
      </c>
      <c r="AI794">
        <v>28926278</v>
      </c>
      <c r="AJ794">
        <v>784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 x14ac:dyDescent="0.2">
      <c r="A795">
        <f>ROW(Source!A160)</f>
        <v>160</v>
      </c>
      <c r="B795">
        <v>28926291</v>
      </c>
      <c r="C795">
        <v>28926268</v>
      </c>
      <c r="D795">
        <v>28254721</v>
      </c>
      <c r="E795">
        <v>1</v>
      </c>
      <c r="F795">
        <v>1</v>
      </c>
      <c r="G795">
        <v>1</v>
      </c>
      <c r="H795">
        <v>3</v>
      </c>
      <c r="I795" t="s">
        <v>510</v>
      </c>
      <c r="J795" t="s">
        <v>511</v>
      </c>
      <c r="K795" t="s">
        <v>512</v>
      </c>
      <c r="L795">
        <v>1348</v>
      </c>
      <c r="N795">
        <v>1009</v>
      </c>
      <c r="O795" t="s">
        <v>61</v>
      </c>
      <c r="P795" t="s">
        <v>61</v>
      </c>
      <c r="Q795">
        <v>1000</v>
      </c>
      <c r="X795">
        <v>2.9700000000000001E-2</v>
      </c>
      <c r="Y795">
        <v>12824.48</v>
      </c>
      <c r="Z795">
        <v>0</v>
      </c>
      <c r="AA795">
        <v>0</v>
      </c>
      <c r="AB795">
        <v>0</v>
      </c>
      <c r="AC795">
        <v>0</v>
      </c>
      <c r="AD795">
        <v>1</v>
      </c>
      <c r="AE795">
        <v>0</v>
      </c>
      <c r="AF795" t="s">
        <v>719</v>
      </c>
      <c r="AG795">
        <v>2.9700000000000001E-2</v>
      </c>
      <c r="AH795">
        <v>2</v>
      </c>
      <c r="AI795">
        <v>28926279</v>
      </c>
      <c r="AJ795">
        <v>785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 x14ac:dyDescent="0.2">
      <c r="A796">
        <f>ROW(Source!A160)</f>
        <v>160</v>
      </c>
      <c r="B796">
        <v>28926292</v>
      </c>
      <c r="C796">
        <v>28926268</v>
      </c>
      <c r="D796">
        <v>28247531</v>
      </c>
      <c r="E796">
        <v>21</v>
      </c>
      <c r="F796">
        <v>1</v>
      </c>
      <c r="G796">
        <v>1</v>
      </c>
      <c r="H796">
        <v>3</v>
      </c>
      <c r="I796" t="s">
        <v>533</v>
      </c>
      <c r="J796" t="s">
        <v>719</v>
      </c>
      <c r="K796" t="s">
        <v>534</v>
      </c>
      <c r="L796">
        <v>1374</v>
      </c>
      <c r="N796">
        <v>1013</v>
      </c>
      <c r="O796" t="s">
        <v>535</v>
      </c>
      <c r="P796" t="s">
        <v>535</v>
      </c>
      <c r="Q796">
        <v>1</v>
      </c>
      <c r="X796">
        <v>59.58</v>
      </c>
      <c r="Y796">
        <v>1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0</v>
      </c>
      <c r="AF796" t="s">
        <v>719</v>
      </c>
      <c r="AG796">
        <v>59.58</v>
      </c>
      <c r="AH796">
        <v>2</v>
      </c>
      <c r="AI796">
        <v>28926280</v>
      </c>
      <c r="AJ796">
        <v>786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 x14ac:dyDescent="0.2">
      <c r="A797">
        <f>ROW(Source!A161)</f>
        <v>161</v>
      </c>
      <c r="B797">
        <v>28926281</v>
      </c>
      <c r="C797">
        <v>28926268</v>
      </c>
      <c r="D797">
        <v>28442310</v>
      </c>
      <c r="E797">
        <v>1</v>
      </c>
      <c r="F797">
        <v>1</v>
      </c>
      <c r="G797">
        <v>1</v>
      </c>
      <c r="H797">
        <v>1</v>
      </c>
      <c r="I797" t="s">
        <v>538</v>
      </c>
      <c r="J797" t="s">
        <v>719</v>
      </c>
      <c r="K797" t="s">
        <v>539</v>
      </c>
      <c r="L797">
        <v>1191</v>
      </c>
      <c r="N797">
        <v>1013</v>
      </c>
      <c r="O797" t="s">
        <v>360</v>
      </c>
      <c r="P797" t="s">
        <v>360</v>
      </c>
      <c r="Q797">
        <v>1</v>
      </c>
      <c r="X797">
        <v>309</v>
      </c>
      <c r="Y797">
        <v>0</v>
      </c>
      <c r="Z797">
        <v>0</v>
      </c>
      <c r="AA797">
        <v>0</v>
      </c>
      <c r="AB797">
        <v>9.64</v>
      </c>
      <c r="AC797">
        <v>0</v>
      </c>
      <c r="AD797">
        <v>1</v>
      </c>
      <c r="AE797">
        <v>1</v>
      </c>
      <c r="AF797" t="s">
        <v>744</v>
      </c>
      <c r="AG797">
        <v>370.8</v>
      </c>
      <c r="AH797">
        <v>2</v>
      </c>
      <c r="AI797">
        <v>28926269</v>
      </c>
      <c r="AJ797">
        <v>787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 x14ac:dyDescent="0.2">
      <c r="A798">
        <f>ROW(Source!A161)</f>
        <v>161</v>
      </c>
      <c r="B798">
        <v>28926282</v>
      </c>
      <c r="C798">
        <v>28926268</v>
      </c>
      <c r="D798">
        <v>28419515</v>
      </c>
      <c r="E798">
        <v>1</v>
      </c>
      <c r="F798">
        <v>1</v>
      </c>
      <c r="G798">
        <v>1</v>
      </c>
      <c r="H798">
        <v>1</v>
      </c>
      <c r="I798" t="s">
        <v>361</v>
      </c>
      <c r="J798" t="s">
        <v>719</v>
      </c>
      <c r="K798" t="s">
        <v>362</v>
      </c>
      <c r="L798">
        <v>1191</v>
      </c>
      <c r="N798">
        <v>1013</v>
      </c>
      <c r="O798" t="s">
        <v>360</v>
      </c>
      <c r="P798" t="s">
        <v>360</v>
      </c>
      <c r="Q798">
        <v>1</v>
      </c>
      <c r="X798">
        <v>4.25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1</v>
      </c>
      <c r="AE798">
        <v>2</v>
      </c>
      <c r="AF798" t="s">
        <v>744</v>
      </c>
      <c r="AG798">
        <v>5.0999999999999996</v>
      </c>
      <c r="AH798">
        <v>2</v>
      </c>
      <c r="AI798">
        <v>28926270</v>
      </c>
      <c r="AJ798">
        <v>788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 x14ac:dyDescent="0.2">
      <c r="A799">
        <f>ROW(Source!A161)</f>
        <v>161</v>
      </c>
      <c r="B799">
        <v>28926283</v>
      </c>
      <c r="C799">
        <v>28926268</v>
      </c>
      <c r="D799">
        <v>28336687</v>
      </c>
      <c r="E799">
        <v>1</v>
      </c>
      <c r="F799">
        <v>1</v>
      </c>
      <c r="G799">
        <v>1</v>
      </c>
      <c r="H799">
        <v>2</v>
      </c>
      <c r="I799" t="s">
        <v>479</v>
      </c>
      <c r="J799" t="s">
        <v>480</v>
      </c>
      <c r="K799" t="s">
        <v>481</v>
      </c>
      <c r="L799">
        <v>1368</v>
      </c>
      <c r="N799">
        <v>1011</v>
      </c>
      <c r="O799" t="s">
        <v>366</v>
      </c>
      <c r="P799" t="s">
        <v>366</v>
      </c>
      <c r="Q799">
        <v>1</v>
      </c>
      <c r="X799">
        <v>0.16</v>
      </c>
      <c r="Y799">
        <v>0</v>
      </c>
      <c r="Z799">
        <v>113.19</v>
      </c>
      <c r="AA799">
        <v>11.84</v>
      </c>
      <c r="AB799">
        <v>0</v>
      </c>
      <c r="AC799">
        <v>0</v>
      </c>
      <c r="AD799">
        <v>1</v>
      </c>
      <c r="AE799">
        <v>0</v>
      </c>
      <c r="AF799" t="s">
        <v>744</v>
      </c>
      <c r="AG799">
        <v>0.192</v>
      </c>
      <c r="AH799">
        <v>2</v>
      </c>
      <c r="AI799">
        <v>28926271</v>
      </c>
      <c r="AJ799">
        <v>789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 x14ac:dyDescent="0.2">
      <c r="A800">
        <f>ROW(Source!A161)</f>
        <v>161</v>
      </c>
      <c r="B800">
        <v>28926284</v>
      </c>
      <c r="C800">
        <v>28926268</v>
      </c>
      <c r="D800">
        <v>28336862</v>
      </c>
      <c r="E800">
        <v>1</v>
      </c>
      <c r="F800">
        <v>1</v>
      </c>
      <c r="G800">
        <v>1</v>
      </c>
      <c r="H800">
        <v>2</v>
      </c>
      <c r="I800" t="s">
        <v>482</v>
      </c>
      <c r="J800" t="s">
        <v>483</v>
      </c>
      <c r="K800" t="s">
        <v>484</v>
      </c>
      <c r="L800">
        <v>1368</v>
      </c>
      <c r="N800">
        <v>1011</v>
      </c>
      <c r="O800" t="s">
        <v>366</v>
      </c>
      <c r="P800" t="s">
        <v>366</v>
      </c>
      <c r="Q800">
        <v>1</v>
      </c>
      <c r="X800">
        <v>8.1300000000000008</v>
      </c>
      <c r="Y800">
        <v>0</v>
      </c>
      <c r="Z800">
        <v>6.99</v>
      </c>
      <c r="AA800">
        <v>0</v>
      </c>
      <c r="AB800">
        <v>0</v>
      </c>
      <c r="AC800">
        <v>0</v>
      </c>
      <c r="AD800">
        <v>1</v>
      </c>
      <c r="AE800">
        <v>0</v>
      </c>
      <c r="AF800" t="s">
        <v>744</v>
      </c>
      <c r="AG800">
        <v>9.7560000000000002</v>
      </c>
      <c r="AH800">
        <v>2</v>
      </c>
      <c r="AI800">
        <v>28926272</v>
      </c>
      <c r="AJ800">
        <v>790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 x14ac:dyDescent="0.2">
      <c r="A801">
        <f>ROW(Source!A161)</f>
        <v>161</v>
      </c>
      <c r="B801">
        <v>28926285</v>
      </c>
      <c r="C801">
        <v>28926268</v>
      </c>
      <c r="D801">
        <v>28337857</v>
      </c>
      <c r="E801">
        <v>1</v>
      </c>
      <c r="F801">
        <v>1</v>
      </c>
      <c r="G801">
        <v>1</v>
      </c>
      <c r="H801">
        <v>2</v>
      </c>
      <c r="I801" t="s">
        <v>488</v>
      </c>
      <c r="J801" t="s">
        <v>489</v>
      </c>
      <c r="K801" t="s">
        <v>490</v>
      </c>
      <c r="L801">
        <v>1368</v>
      </c>
      <c r="N801">
        <v>1011</v>
      </c>
      <c r="O801" t="s">
        <v>366</v>
      </c>
      <c r="P801" t="s">
        <v>366</v>
      </c>
      <c r="Q801">
        <v>1</v>
      </c>
      <c r="X801">
        <v>0.15</v>
      </c>
      <c r="Y801">
        <v>0</v>
      </c>
      <c r="Z801">
        <v>127.86</v>
      </c>
      <c r="AA801">
        <v>11.84</v>
      </c>
      <c r="AB801">
        <v>0</v>
      </c>
      <c r="AC801">
        <v>0</v>
      </c>
      <c r="AD801">
        <v>1</v>
      </c>
      <c r="AE801">
        <v>0</v>
      </c>
      <c r="AF801" t="s">
        <v>744</v>
      </c>
      <c r="AG801">
        <v>0.18</v>
      </c>
      <c r="AH801">
        <v>2</v>
      </c>
      <c r="AI801">
        <v>28926273</v>
      </c>
      <c r="AJ801">
        <v>791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 x14ac:dyDescent="0.2">
      <c r="A802">
        <f>ROW(Source!A161)</f>
        <v>161</v>
      </c>
      <c r="B802">
        <v>28926286</v>
      </c>
      <c r="C802">
        <v>28926268</v>
      </c>
      <c r="D802">
        <v>28337866</v>
      </c>
      <c r="E802">
        <v>1</v>
      </c>
      <c r="F802">
        <v>1</v>
      </c>
      <c r="G802">
        <v>1</v>
      </c>
      <c r="H802">
        <v>2</v>
      </c>
      <c r="I802" t="s">
        <v>491</v>
      </c>
      <c r="J802" t="s">
        <v>492</v>
      </c>
      <c r="K802" t="s">
        <v>493</v>
      </c>
      <c r="L802">
        <v>1368</v>
      </c>
      <c r="N802">
        <v>1011</v>
      </c>
      <c r="O802" t="s">
        <v>366</v>
      </c>
      <c r="P802" t="s">
        <v>366</v>
      </c>
      <c r="Q802">
        <v>1</v>
      </c>
      <c r="X802">
        <v>0.15</v>
      </c>
      <c r="Y802">
        <v>0</v>
      </c>
      <c r="Z802">
        <v>12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744</v>
      </c>
      <c r="AG802">
        <v>0.18</v>
      </c>
      <c r="AH802">
        <v>2</v>
      </c>
      <c r="AI802">
        <v>28926274</v>
      </c>
      <c r="AJ802">
        <v>792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 x14ac:dyDescent="0.2">
      <c r="A803">
        <f>ROW(Source!A161)</f>
        <v>161</v>
      </c>
      <c r="B803">
        <v>28926287</v>
      </c>
      <c r="C803">
        <v>28926268</v>
      </c>
      <c r="D803">
        <v>28337996</v>
      </c>
      <c r="E803">
        <v>1</v>
      </c>
      <c r="F803">
        <v>1</v>
      </c>
      <c r="G803">
        <v>1</v>
      </c>
      <c r="H803">
        <v>2</v>
      </c>
      <c r="I803" t="s">
        <v>494</v>
      </c>
      <c r="J803" t="s">
        <v>495</v>
      </c>
      <c r="K803" t="s">
        <v>496</v>
      </c>
      <c r="L803">
        <v>1368</v>
      </c>
      <c r="N803">
        <v>1011</v>
      </c>
      <c r="O803" t="s">
        <v>366</v>
      </c>
      <c r="P803" t="s">
        <v>366</v>
      </c>
      <c r="Q803">
        <v>1</v>
      </c>
      <c r="X803">
        <v>16</v>
      </c>
      <c r="Y803">
        <v>0</v>
      </c>
      <c r="Z803">
        <v>7.52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744</v>
      </c>
      <c r="AG803">
        <v>19.2</v>
      </c>
      <c r="AH803">
        <v>2</v>
      </c>
      <c r="AI803">
        <v>28926275</v>
      </c>
      <c r="AJ803">
        <v>793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 x14ac:dyDescent="0.2">
      <c r="A804">
        <f>ROW(Source!A161)</f>
        <v>161</v>
      </c>
      <c r="B804">
        <v>28926288</v>
      </c>
      <c r="C804">
        <v>28926268</v>
      </c>
      <c r="D804">
        <v>28338136</v>
      </c>
      <c r="E804">
        <v>1</v>
      </c>
      <c r="F804">
        <v>1</v>
      </c>
      <c r="G804">
        <v>1</v>
      </c>
      <c r="H804">
        <v>2</v>
      </c>
      <c r="I804" t="s">
        <v>401</v>
      </c>
      <c r="J804" t="s">
        <v>402</v>
      </c>
      <c r="K804" t="s">
        <v>403</v>
      </c>
      <c r="L804">
        <v>1368</v>
      </c>
      <c r="N804">
        <v>1011</v>
      </c>
      <c r="O804" t="s">
        <v>366</v>
      </c>
      <c r="P804" t="s">
        <v>366</v>
      </c>
      <c r="Q804">
        <v>1</v>
      </c>
      <c r="X804">
        <v>69</v>
      </c>
      <c r="Y804">
        <v>0</v>
      </c>
      <c r="Z804">
        <v>8.68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744</v>
      </c>
      <c r="AG804">
        <v>82.8</v>
      </c>
      <c r="AH804">
        <v>2</v>
      </c>
      <c r="AI804">
        <v>28926276</v>
      </c>
      <c r="AJ804">
        <v>794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 x14ac:dyDescent="0.2">
      <c r="A805">
        <f>ROW(Source!A161)</f>
        <v>161</v>
      </c>
      <c r="B805">
        <v>28926289</v>
      </c>
      <c r="C805">
        <v>28926268</v>
      </c>
      <c r="D805">
        <v>28338781</v>
      </c>
      <c r="E805">
        <v>1</v>
      </c>
      <c r="F805">
        <v>1</v>
      </c>
      <c r="G805">
        <v>1</v>
      </c>
      <c r="H805">
        <v>2</v>
      </c>
      <c r="I805" t="s">
        <v>497</v>
      </c>
      <c r="J805" t="s">
        <v>498</v>
      </c>
      <c r="K805" t="s">
        <v>499</v>
      </c>
      <c r="L805">
        <v>1368</v>
      </c>
      <c r="N805">
        <v>1011</v>
      </c>
      <c r="O805" t="s">
        <v>366</v>
      </c>
      <c r="P805" t="s">
        <v>366</v>
      </c>
      <c r="Q805">
        <v>1</v>
      </c>
      <c r="X805">
        <v>3.94</v>
      </c>
      <c r="Y805">
        <v>0</v>
      </c>
      <c r="Z805">
        <v>18.489999999999998</v>
      </c>
      <c r="AA805">
        <v>10.130000000000001</v>
      </c>
      <c r="AB805">
        <v>0</v>
      </c>
      <c r="AC805">
        <v>0</v>
      </c>
      <c r="AD805">
        <v>1</v>
      </c>
      <c r="AE805">
        <v>0</v>
      </c>
      <c r="AF805" t="s">
        <v>744</v>
      </c>
      <c r="AG805">
        <v>4.7279999999999998</v>
      </c>
      <c r="AH805">
        <v>2</v>
      </c>
      <c r="AI805">
        <v>28926277</v>
      </c>
      <c r="AJ805">
        <v>795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 x14ac:dyDescent="0.2">
      <c r="A806">
        <f>ROW(Source!A161)</f>
        <v>161</v>
      </c>
      <c r="B806">
        <v>28926290</v>
      </c>
      <c r="C806">
        <v>28926268</v>
      </c>
      <c r="D806">
        <v>28251457</v>
      </c>
      <c r="E806">
        <v>1</v>
      </c>
      <c r="F806">
        <v>1</v>
      </c>
      <c r="G806">
        <v>1</v>
      </c>
      <c r="H806">
        <v>3</v>
      </c>
      <c r="I806" t="s">
        <v>500</v>
      </c>
      <c r="J806" t="s">
        <v>501</v>
      </c>
      <c r="K806" t="s">
        <v>502</v>
      </c>
      <c r="L806">
        <v>1339</v>
      </c>
      <c r="N806">
        <v>1007</v>
      </c>
      <c r="O806" t="s">
        <v>742</v>
      </c>
      <c r="P806" t="s">
        <v>742</v>
      </c>
      <c r="Q806">
        <v>1</v>
      </c>
      <c r="X806">
        <v>0.46</v>
      </c>
      <c r="Y806">
        <v>23.41</v>
      </c>
      <c r="Z806">
        <v>0</v>
      </c>
      <c r="AA806">
        <v>0</v>
      </c>
      <c r="AB806">
        <v>0</v>
      </c>
      <c r="AC806">
        <v>0</v>
      </c>
      <c r="AD806">
        <v>1</v>
      </c>
      <c r="AE806">
        <v>0</v>
      </c>
      <c r="AF806" t="s">
        <v>719</v>
      </c>
      <c r="AG806">
        <v>0.46</v>
      </c>
      <c r="AH806">
        <v>2</v>
      </c>
      <c r="AI806">
        <v>28926278</v>
      </c>
      <c r="AJ806">
        <v>796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 x14ac:dyDescent="0.2">
      <c r="A807">
        <f>ROW(Source!A161)</f>
        <v>161</v>
      </c>
      <c r="B807">
        <v>28926291</v>
      </c>
      <c r="C807">
        <v>28926268</v>
      </c>
      <c r="D807">
        <v>28254721</v>
      </c>
      <c r="E807">
        <v>1</v>
      </c>
      <c r="F807">
        <v>1</v>
      </c>
      <c r="G807">
        <v>1</v>
      </c>
      <c r="H807">
        <v>3</v>
      </c>
      <c r="I807" t="s">
        <v>510</v>
      </c>
      <c r="J807" t="s">
        <v>511</v>
      </c>
      <c r="K807" t="s">
        <v>512</v>
      </c>
      <c r="L807">
        <v>1348</v>
      </c>
      <c r="N807">
        <v>1009</v>
      </c>
      <c r="O807" t="s">
        <v>61</v>
      </c>
      <c r="P807" t="s">
        <v>61</v>
      </c>
      <c r="Q807">
        <v>1000</v>
      </c>
      <c r="X807">
        <v>2.9700000000000001E-2</v>
      </c>
      <c r="Y807">
        <v>12824.48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0</v>
      </c>
      <c r="AF807" t="s">
        <v>719</v>
      </c>
      <c r="AG807">
        <v>2.9700000000000001E-2</v>
      </c>
      <c r="AH807">
        <v>2</v>
      </c>
      <c r="AI807">
        <v>28926279</v>
      </c>
      <c r="AJ807">
        <v>797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 x14ac:dyDescent="0.2">
      <c r="A808">
        <f>ROW(Source!A161)</f>
        <v>161</v>
      </c>
      <c r="B808">
        <v>28926292</v>
      </c>
      <c r="C808">
        <v>28926268</v>
      </c>
      <c r="D808">
        <v>28247531</v>
      </c>
      <c r="E808">
        <v>21</v>
      </c>
      <c r="F808">
        <v>1</v>
      </c>
      <c r="G808">
        <v>1</v>
      </c>
      <c r="H808">
        <v>3</v>
      </c>
      <c r="I808" t="s">
        <v>533</v>
      </c>
      <c r="J808" t="s">
        <v>719</v>
      </c>
      <c r="K808" t="s">
        <v>534</v>
      </c>
      <c r="L808">
        <v>1374</v>
      </c>
      <c r="N808">
        <v>1013</v>
      </c>
      <c r="O808" t="s">
        <v>535</v>
      </c>
      <c r="P808" t="s">
        <v>535</v>
      </c>
      <c r="Q808">
        <v>1</v>
      </c>
      <c r="X808">
        <v>59.58</v>
      </c>
      <c r="Y808">
        <v>1</v>
      </c>
      <c r="Z808">
        <v>0</v>
      </c>
      <c r="AA808">
        <v>0</v>
      </c>
      <c r="AB808">
        <v>0</v>
      </c>
      <c r="AC808">
        <v>0</v>
      </c>
      <c r="AD808">
        <v>1</v>
      </c>
      <c r="AE808">
        <v>0</v>
      </c>
      <c r="AF808" t="s">
        <v>719</v>
      </c>
      <c r="AG808">
        <v>59.58</v>
      </c>
      <c r="AH808">
        <v>2</v>
      </c>
      <c r="AI808">
        <v>28926280</v>
      </c>
      <c r="AJ808">
        <v>798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 x14ac:dyDescent="0.2">
      <c r="A809">
        <f>ROW(Source!A162)</f>
        <v>162</v>
      </c>
      <c r="B809">
        <v>28926306</v>
      </c>
      <c r="C809">
        <v>28926293</v>
      </c>
      <c r="D809">
        <v>28442310</v>
      </c>
      <c r="E809">
        <v>1</v>
      </c>
      <c r="F809">
        <v>1</v>
      </c>
      <c r="G809">
        <v>1</v>
      </c>
      <c r="H809">
        <v>1</v>
      </c>
      <c r="I809" t="s">
        <v>538</v>
      </c>
      <c r="J809" t="s">
        <v>719</v>
      </c>
      <c r="K809" t="s">
        <v>539</v>
      </c>
      <c r="L809">
        <v>1191</v>
      </c>
      <c r="N809">
        <v>1013</v>
      </c>
      <c r="O809" t="s">
        <v>360</v>
      </c>
      <c r="P809" t="s">
        <v>360</v>
      </c>
      <c r="Q809">
        <v>1</v>
      </c>
      <c r="X809">
        <v>309</v>
      </c>
      <c r="Y809">
        <v>0</v>
      </c>
      <c r="Z809">
        <v>0</v>
      </c>
      <c r="AA809">
        <v>0</v>
      </c>
      <c r="AB809">
        <v>9.64</v>
      </c>
      <c r="AC809">
        <v>0</v>
      </c>
      <c r="AD809">
        <v>1</v>
      </c>
      <c r="AE809">
        <v>1</v>
      </c>
      <c r="AF809" t="s">
        <v>744</v>
      </c>
      <c r="AG809">
        <v>370.8</v>
      </c>
      <c r="AH809">
        <v>2</v>
      </c>
      <c r="AI809">
        <v>28926294</v>
      </c>
      <c r="AJ809">
        <v>799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 x14ac:dyDescent="0.2">
      <c r="A810">
        <f>ROW(Source!A162)</f>
        <v>162</v>
      </c>
      <c r="B810">
        <v>28926307</v>
      </c>
      <c r="C810">
        <v>28926293</v>
      </c>
      <c r="D810">
        <v>28419515</v>
      </c>
      <c r="E810">
        <v>1</v>
      </c>
      <c r="F810">
        <v>1</v>
      </c>
      <c r="G810">
        <v>1</v>
      </c>
      <c r="H810">
        <v>1</v>
      </c>
      <c r="I810" t="s">
        <v>361</v>
      </c>
      <c r="J810" t="s">
        <v>719</v>
      </c>
      <c r="K810" t="s">
        <v>362</v>
      </c>
      <c r="L810">
        <v>1191</v>
      </c>
      <c r="N810">
        <v>1013</v>
      </c>
      <c r="O810" t="s">
        <v>360</v>
      </c>
      <c r="P810" t="s">
        <v>360</v>
      </c>
      <c r="Q810">
        <v>1</v>
      </c>
      <c r="X810">
        <v>4.25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1</v>
      </c>
      <c r="AE810">
        <v>2</v>
      </c>
      <c r="AF810" t="s">
        <v>744</v>
      </c>
      <c r="AG810">
        <v>5.0999999999999996</v>
      </c>
      <c r="AH810">
        <v>2</v>
      </c>
      <c r="AI810">
        <v>28926295</v>
      </c>
      <c r="AJ810">
        <v>800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 x14ac:dyDescent="0.2">
      <c r="A811">
        <f>ROW(Source!A162)</f>
        <v>162</v>
      </c>
      <c r="B811">
        <v>28926308</v>
      </c>
      <c r="C811">
        <v>28926293</v>
      </c>
      <c r="D811">
        <v>28336687</v>
      </c>
      <c r="E811">
        <v>1</v>
      </c>
      <c r="F811">
        <v>1</v>
      </c>
      <c r="G811">
        <v>1</v>
      </c>
      <c r="H811">
        <v>2</v>
      </c>
      <c r="I811" t="s">
        <v>479</v>
      </c>
      <c r="J811" t="s">
        <v>480</v>
      </c>
      <c r="K811" t="s">
        <v>481</v>
      </c>
      <c r="L811">
        <v>1368</v>
      </c>
      <c r="N811">
        <v>1011</v>
      </c>
      <c r="O811" t="s">
        <v>366</v>
      </c>
      <c r="P811" t="s">
        <v>366</v>
      </c>
      <c r="Q811">
        <v>1</v>
      </c>
      <c r="X811">
        <v>0.16</v>
      </c>
      <c r="Y811">
        <v>0</v>
      </c>
      <c r="Z811">
        <v>113.19</v>
      </c>
      <c r="AA811">
        <v>11.84</v>
      </c>
      <c r="AB811">
        <v>0</v>
      </c>
      <c r="AC811">
        <v>0</v>
      </c>
      <c r="AD811">
        <v>1</v>
      </c>
      <c r="AE811">
        <v>0</v>
      </c>
      <c r="AF811" t="s">
        <v>744</v>
      </c>
      <c r="AG811">
        <v>0.192</v>
      </c>
      <c r="AH811">
        <v>2</v>
      </c>
      <c r="AI811">
        <v>28926296</v>
      </c>
      <c r="AJ811">
        <v>801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 x14ac:dyDescent="0.2">
      <c r="A812">
        <f>ROW(Source!A162)</f>
        <v>162</v>
      </c>
      <c r="B812">
        <v>28926309</v>
      </c>
      <c r="C812">
        <v>28926293</v>
      </c>
      <c r="D812">
        <v>28336862</v>
      </c>
      <c r="E812">
        <v>1</v>
      </c>
      <c r="F812">
        <v>1</v>
      </c>
      <c r="G812">
        <v>1</v>
      </c>
      <c r="H812">
        <v>2</v>
      </c>
      <c r="I812" t="s">
        <v>482</v>
      </c>
      <c r="J812" t="s">
        <v>483</v>
      </c>
      <c r="K812" t="s">
        <v>484</v>
      </c>
      <c r="L812">
        <v>1368</v>
      </c>
      <c r="N812">
        <v>1011</v>
      </c>
      <c r="O812" t="s">
        <v>366</v>
      </c>
      <c r="P812" t="s">
        <v>366</v>
      </c>
      <c r="Q812">
        <v>1</v>
      </c>
      <c r="X812">
        <v>8.1300000000000008</v>
      </c>
      <c r="Y812">
        <v>0</v>
      </c>
      <c r="Z812">
        <v>6.99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744</v>
      </c>
      <c r="AG812">
        <v>9.7560000000000002</v>
      </c>
      <c r="AH812">
        <v>2</v>
      </c>
      <c r="AI812">
        <v>28926297</v>
      </c>
      <c r="AJ812">
        <v>802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 x14ac:dyDescent="0.2">
      <c r="A813">
        <f>ROW(Source!A162)</f>
        <v>162</v>
      </c>
      <c r="B813">
        <v>28926310</v>
      </c>
      <c r="C813">
        <v>28926293</v>
      </c>
      <c r="D813">
        <v>28337857</v>
      </c>
      <c r="E813">
        <v>1</v>
      </c>
      <c r="F813">
        <v>1</v>
      </c>
      <c r="G813">
        <v>1</v>
      </c>
      <c r="H813">
        <v>2</v>
      </c>
      <c r="I813" t="s">
        <v>488</v>
      </c>
      <c r="J813" t="s">
        <v>489</v>
      </c>
      <c r="K813" t="s">
        <v>490</v>
      </c>
      <c r="L813">
        <v>1368</v>
      </c>
      <c r="N813">
        <v>1011</v>
      </c>
      <c r="O813" t="s">
        <v>366</v>
      </c>
      <c r="P813" t="s">
        <v>366</v>
      </c>
      <c r="Q813">
        <v>1</v>
      </c>
      <c r="X813">
        <v>0.15</v>
      </c>
      <c r="Y813">
        <v>0</v>
      </c>
      <c r="Z813">
        <v>127.86</v>
      </c>
      <c r="AA813">
        <v>11.84</v>
      </c>
      <c r="AB813">
        <v>0</v>
      </c>
      <c r="AC813">
        <v>0</v>
      </c>
      <c r="AD813">
        <v>1</v>
      </c>
      <c r="AE813">
        <v>0</v>
      </c>
      <c r="AF813" t="s">
        <v>744</v>
      </c>
      <c r="AG813">
        <v>0.18</v>
      </c>
      <c r="AH813">
        <v>2</v>
      </c>
      <c r="AI813">
        <v>28926298</v>
      </c>
      <c r="AJ813">
        <v>803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 x14ac:dyDescent="0.2">
      <c r="A814">
        <f>ROW(Source!A162)</f>
        <v>162</v>
      </c>
      <c r="B814">
        <v>28926311</v>
      </c>
      <c r="C814">
        <v>28926293</v>
      </c>
      <c r="D814">
        <v>28337866</v>
      </c>
      <c r="E814">
        <v>1</v>
      </c>
      <c r="F814">
        <v>1</v>
      </c>
      <c r="G814">
        <v>1</v>
      </c>
      <c r="H814">
        <v>2</v>
      </c>
      <c r="I814" t="s">
        <v>491</v>
      </c>
      <c r="J814" t="s">
        <v>492</v>
      </c>
      <c r="K814" t="s">
        <v>493</v>
      </c>
      <c r="L814">
        <v>1368</v>
      </c>
      <c r="N814">
        <v>1011</v>
      </c>
      <c r="O814" t="s">
        <v>366</v>
      </c>
      <c r="P814" t="s">
        <v>366</v>
      </c>
      <c r="Q814">
        <v>1</v>
      </c>
      <c r="X814">
        <v>0.15</v>
      </c>
      <c r="Y814">
        <v>0</v>
      </c>
      <c r="Z814">
        <v>12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744</v>
      </c>
      <c r="AG814">
        <v>0.18</v>
      </c>
      <c r="AH814">
        <v>2</v>
      </c>
      <c r="AI814">
        <v>28926299</v>
      </c>
      <c r="AJ814">
        <v>804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 x14ac:dyDescent="0.2">
      <c r="A815">
        <f>ROW(Source!A162)</f>
        <v>162</v>
      </c>
      <c r="B815">
        <v>28926312</v>
      </c>
      <c r="C815">
        <v>28926293</v>
      </c>
      <c r="D815">
        <v>28337996</v>
      </c>
      <c r="E815">
        <v>1</v>
      </c>
      <c r="F815">
        <v>1</v>
      </c>
      <c r="G815">
        <v>1</v>
      </c>
      <c r="H815">
        <v>2</v>
      </c>
      <c r="I815" t="s">
        <v>494</v>
      </c>
      <c r="J815" t="s">
        <v>495</v>
      </c>
      <c r="K815" t="s">
        <v>496</v>
      </c>
      <c r="L815">
        <v>1368</v>
      </c>
      <c r="N815">
        <v>1011</v>
      </c>
      <c r="O815" t="s">
        <v>366</v>
      </c>
      <c r="P815" t="s">
        <v>366</v>
      </c>
      <c r="Q815">
        <v>1</v>
      </c>
      <c r="X815">
        <v>16</v>
      </c>
      <c r="Y815">
        <v>0</v>
      </c>
      <c r="Z815">
        <v>7.52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744</v>
      </c>
      <c r="AG815">
        <v>19.2</v>
      </c>
      <c r="AH815">
        <v>2</v>
      </c>
      <c r="AI815">
        <v>28926300</v>
      </c>
      <c r="AJ815">
        <v>805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 x14ac:dyDescent="0.2">
      <c r="A816">
        <f>ROW(Source!A162)</f>
        <v>162</v>
      </c>
      <c r="B816">
        <v>28926313</v>
      </c>
      <c r="C816">
        <v>28926293</v>
      </c>
      <c r="D816">
        <v>28338136</v>
      </c>
      <c r="E816">
        <v>1</v>
      </c>
      <c r="F816">
        <v>1</v>
      </c>
      <c r="G816">
        <v>1</v>
      </c>
      <c r="H816">
        <v>2</v>
      </c>
      <c r="I816" t="s">
        <v>401</v>
      </c>
      <c r="J816" t="s">
        <v>402</v>
      </c>
      <c r="K816" t="s">
        <v>403</v>
      </c>
      <c r="L816">
        <v>1368</v>
      </c>
      <c r="N816">
        <v>1011</v>
      </c>
      <c r="O816" t="s">
        <v>366</v>
      </c>
      <c r="P816" t="s">
        <v>366</v>
      </c>
      <c r="Q816">
        <v>1</v>
      </c>
      <c r="X816">
        <v>69</v>
      </c>
      <c r="Y816">
        <v>0</v>
      </c>
      <c r="Z816">
        <v>8.68</v>
      </c>
      <c r="AA816">
        <v>0</v>
      </c>
      <c r="AB816">
        <v>0</v>
      </c>
      <c r="AC816">
        <v>0</v>
      </c>
      <c r="AD816">
        <v>1</v>
      </c>
      <c r="AE816">
        <v>0</v>
      </c>
      <c r="AF816" t="s">
        <v>744</v>
      </c>
      <c r="AG816">
        <v>82.8</v>
      </c>
      <c r="AH816">
        <v>2</v>
      </c>
      <c r="AI816">
        <v>28926301</v>
      </c>
      <c r="AJ816">
        <v>806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 x14ac:dyDescent="0.2">
      <c r="A817">
        <f>ROW(Source!A162)</f>
        <v>162</v>
      </c>
      <c r="B817">
        <v>28926314</v>
      </c>
      <c r="C817">
        <v>28926293</v>
      </c>
      <c r="D817">
        <v>28338781</v>
      </c>
      <c r="E817">
        <v>1</v>
      </c>
      <c r="F817">
        <v>1</v>
      </c>
      <c r="G817">
        <v>1</v>
      </c>
      <c r="H817">
        <v>2</v>
      </c>
      <c r="I817" t="s">
        <v>497</v>
      </c>
      <c r="J817" t="s">
        <v>498</v>
      </c>
      <c r="K817" t="s">
        <v>499</v>
      </c>
      <c r="L817">
        <v>1368</v>
      </c>
      <c r="N817">
        <v>1011</v>
      </c>
      <c r="O817" t="s">
        <v>366</v>
      </c>
      <c r="P817" t="s">
        <v>366</v>
      </c>
      <c r="Q817">
        <v>1</v>
      </c>
      <c r="X817">
        <v>3.94</v>
      </c>
      <c r="Y817">
        <v>0</v>
      </c>
      <c r="Z817">
        <v>18.489999999999998</v>
      </c>
      <c r="AA817">
        <v>10.130000000000001</v>
      </c>
      <c r="AB817">
        <v>0</v>
      </c>
      <c r="AC817">
        <v>0</v>
      </c>
      <c r="AD817">
        <v>1</v>
      </c>
      <c r="AE817">
        <v>0</v>
      </c>
      <c r="AF817" t="s">
        <v>744</v>
      </c>
      <c r="AG817">
        <v>4.7279999999999998</v>
      </c>
      <c r="AH817">
        <v>2</v>
      </c>
      <c r="AI817">
        <v>28926302</v>
      </c>
      <c r="AJ817">
        <v>807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 x14ac:dyDescent="0.2">
      <c r="A818">
        <f>ROW(Source!A162)</f>
        <v>162</v>
      </c>
      <c r="B818">
        <v>28926315</v>
      </c>
      <c r="C818">
        <v>28926293</v>
      </c>
      <c r="D818">
        <v>28251457</v>
      </c>
      <c r="E818">
        <v>1</v>
      </c>
      <c r="F818">
        <v>1</v>
      </c>
      <c r="G818">
        <v>1</v>
      </c>
      <c r="H818">
        <v>3</v>
      </c>
      <c r="I818" t="s">
        <v>500</v>
      </c>
      <c r="J818" t="s">
        <v>501</v>
      </c>
      <c r="K818" t="s">
        <v>502</v>
      </c>
      <c r="L818">
        <v>1339</v>
      </c>
      <c r="N818">
        <v>1007</v>
      </c>
      <c r="O818" t="s">
        <v>742</v>
      </c>
      <c r="P818" t="s">
        <v>742</v>
      </c>
      <c r="Q818">
        <v>1</v>
      </c>
      <c r="X818">
        <v>0.46</v>
      </c>
      <c r="Y818">
        <v>23.41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0</v>
      </c>
      <c r="AF818" t="s">
        <v>719</v>
      </c>
      <c r="AG818">
        <v>0.46</v>
      </c>
      <c r="AH818">
        <v>2</v>
      </c>
      <c r="AI818">
        <v>28926303</v>
      </c>
      <c r="AJ818">
        <v>808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 x14ac:dyDescent="0.2">
      <c r="A819">
        <f>ROW(Source!A162)</f>
        <v>162</v>
      </c>
      <c r="B819">
        <v>28926316</v>
      </c>
      <c r="C819">
        <v>28926293</v>
      </c>
      <c r="D819">
        <v>28254721</v>
      </c>
      <c r="E819">
        <v>1</v>
      </c>
      <c r="F819">
        <v>1</v>
      </c>
      <c r="G819">
        <v>1</v>
      </c>
      <c r="H819">
        <v>3</v>
      </c>
      <c r="I819" t="s">
        <v>510</v>
      </c>
      <c r="J819" t="s">
        <v>511</v>
      </c>
      <c r="K819" t="s">
        <v>512</v>
      </c>
      <c r="L819">
        <v>1348</v>
      </c>
      <c r="N819">
        <v>1009</v>
      </c>
      <c r="O819" t="s">
        <v>61</v>
      </c>
      <c r="P819" t="s">
        <v>61</v>
      </c>
      <c r="Q819">
        <v>1000</v>
      </c>
      <c r="X819">
        <v>2.9700000000000001E-2</v>
      </c>
      <c r="Y819">
        <v>12824.48</v>
      </c>
      <c r="Z819">
        <v>0</v>
      </c>
      <c r="AA819">
        <v>0</v>
      </c>
      <c r="AB819">
        <v>0</v>
      </c>
      <c r="AC819">
        <v>0</v>
      </c>
      <c r="AD819">
        <v>1</v>
      </c>
      <c r="AE819">
        <v>0</v>
      </c>
      <c r="AF819" t="s">
        <v>719</v>
      </c>
      <c r="AG819">
        <v>2.9700000000000001E-2</v>
      </c>
      <c r="AH819">
        <v>2</v>
      </c>
      <c r="AI819">
        <v>28926304</v>
      </c>
      <c r="AJ819">
        <v>809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 x14ac:dyDescent="0.2">
      <c r="A820">
        <f>ROW(Source!A162)</f>
        <v>162</v>
      </c>
      <c r="B820">
        <v>28926317</v>
      </c>
      <c r="C820">
        <v>28926293</v>
      </c>
      <c r="D820">
        <v>28247531</v>
      </c>
      <c r="E820">
        <v>21</v>
      </c>
      <c r="F820">
        <v>1</v>
      </c>
      <c r="G820">
        <v>1</v>
      </c>
      <c r="H820">
        <v>3</v>
      </c>
      <c r="I820" t="s">
        <v>533</v>
      </c>
      <c r="J820" t="s">
        <v>719</v>
      </c>
      <c r="K820" t="s">
        <v>534</v>
      </c>
      <c r="L820">
        <v>1374</v>
      </c>
      <c r="N820">
        <v>1013</v>
      </c>
      <c r="O820" t="s">
        <v>535</v>
      </c>
      <c r="P820" t="s">
        <v>535</v>
      </c>
      <c r="Q820">
        <v>1</v>
      </c>
      <c r="X820">
        <v>59.58</v>
      </c>
      <c r="Y820">
        <v>1</v>
      </c>
      <c r="Z820">
        <v>0</v>
      </c>
      <c r="AA820">
        <v>0</v>
      </c>
      <c r="AB820">
        <v>0</v>
      </c>
      <c r="AC820">
        <v>0</v>
      </c>
      <c r="AD820">
        <v>1</v>
      </c>
      <c r="AE820">
        <v>0</v>
      </c>
      <c r="AF820" t="s">
        <v>719</v>
      </c>
      <c r="AG820">
        <v>59.58</v>
      </c>
      <c r="AH820">
        <v>2</v>
      </c>
      <c r="AI820">
        <v>28926305</v>
      </c>
      <c r="AJ820">
        <v>810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 x14ac:dyDescent="0.2">
      <c r="A821">
        <f>ROW(Source!A163)</f>
        <v>163</v>
      </c>
      <c r="B821">
        <v>28926306</v>
      </c>
      <c r="C821">
        <v>28926293</v>
      </c>
      <c r="D821">
        <v>28442310</v>
      </c>
      <c r="E821">
        <v>1</v>
      </c>
      <c r="F821">
        <v>1</v>
      </c>
      <c r="G821">
        <v>1</v>
      </c>
      <c r="H821">
        <v>1</v>
      </c>
      <c r="I821" t="s">
        <v>538</v>
      </c>
      <c r="J821" t="s">
        <v>719</v>
      </c>
      <c r="K821" t="s">
        <v>539</v>
      </c>
      <c r="L821">
        <v>1191</v>
      </c>
      <c r="N821">
        <v>1013</v>
      </c>
      <c r="O821" t="s">
        <v>360</v>
      </c>
      <c r="P821" t="s">
        <v>360</v>
      </c>
      <c r="Q821">
        <v>1</v>
      </c>
      <c r="X821">
        <v>309</v>
      </c>
      <c r="Y821">
        <v>0</v>
      </c>
      <c r="Z821">
        <v>0</v>
      </c>
      <c r="AA821">
        <v>0</v>
      </c>
      <c r="AB821">
        <v>9.64</v>
      </c>
      <c r="AC821">
        <v>0</v>
      </c>
      <c r="AD821">
        <v>1</v>
      </c>
      <c r="AE821">
        <v>1</v>
      </c>
      <c r="AF821" t="s">
        <v>744</v>
      </c>
      <c r="AG821">
        <v>370.8</v>
      </c>
      <c r="AH821">
        <v>2</v>
      </c>
      <c r="AI821">
        <v>28926294</v>
      </c>
      <c r="AJ821">
        <v>811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 x14ac:dyDescent="0.2">
      <c r="A822">
        <f>ROW(Source!A163)</f>
        <v>163</v>
      </c>
      <c r="B822">
        <v>28926307</v>
      </c>
      <c r="C822">
        <v>28926293</v>
      </c>
      <c r="D822">
        <v>28419515</v>
      </c>
      <c r="E822">
        <v>1</v>
      </c>
      <c r="F822">
        <v>1</v>
      </c>
      <c r="G822">
        <v>1</v>
      </c>
      <c r="H822">
        <v>1</v>
      </c>
      <c r="I822" t="s">
        <v>361</v>
      </c>
      <c r="J822" t="s">
        <v>719</v>
      </c>
      <c r="K822" t="s">
        <v>362</v>
      </c>
      <c r="L822">
        <v>1191</v>
      </c>
      <c r="N822">
        <v>1013</v>
      </c>
      <c r="O822" t="s">
        <v>360</v>
      </c>
      <c r="P822" t="s">
        <v>360</v>
      </c>
      <c r="Q822">
        <v>1</v>
      </c>
      <c r="X822">
        <v>4.25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2</v>
      </c>
      <c r="AF822" t="s">
        <v>744</v>
      </c>
      <c r="AG822">
        <v>5.0999999999999996</v>
      </c>
      <c r="AH822">
        <v>2</v>
      </c>
      <c r="AI822">
        <v>28926295</v>
      </c>
      <c r="AJ822">
        <v>812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 x14ac:dyDescent="0.2">
      <c r="A823">
        <f>ROW(Source!A163)</f>
        <v>163</v>
      </c>
      <c r="B823">
        <v>28926308</v>
      </c>
      <c r="C823">
        <v>28926293</v>
      </c>
      <c r="D823">
        <v>28336687</v>
      </c>
      <c r="E823">
        <v>1</v>
      </c>
      <c r="F823">
        <v>1</v>
      </c>
      <c r="G823">
        <v>1</v>
      </c>
      <c r="H823">
        <v>2</v>
      </c>
      <c r="I823" t="s">
        <v>479</v>
      </c>
      <c r="J823" t="s">
        <v>480</v>
      </c>
      <c r="K823" t="s">
        <v>481</v>
      </c>
      <c r="L823">
        <v>1368</v>
      </c>
      <c r="N823">
        <v>1011</v>
      </c>
      <c r="O823" t="s">
        <v>366</v>
      </c>
      <c r="P823" t="s">
        <v>366</v>
      </c>
      <c r="Q823">
        <v>1</v>
      </c>
      <c r="X823">
        <v>0.16</v>
      </c>
      <c r="Y823">
        <v>0</v>
      </c>
      <c r="Z823">
        <v>113.19</v>
      </c>
      <c r="AA823">
        <v>11.84</v>
      </c>
      <c r="AB823">
        <v>0</v>
      </c>
      <c r="AC823">
        <v>0</v>
      </c>
      <c r="AD823">
        <v>1</v>
      </c>
      <c r="AE823">
        <v>0</v>
      </c>
      <c r="AF823" t="s">
        <v>744</v>
      </c>
      <c r="AG823">
        <v>0.192</v>
      </c>
      <c r="AH823">
        <v>2</v>
      </c>
      <c r="AI823">
        <v>28926296</v>
      </c>
      <c r="AJ823">
        <v>813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 x14ac:dyDescent="0.2">
      <c r="A824">
        <f>ROW(Source!A163)</f>
        <v>163</v>
      </c>
      <c r="B824">
        <v>28926309</v>
      </c>
      <c r="C824">
        <v>28926293</v>
      </c>
      <c r="D824">
        <v>28336862</v>
      </c>
      <c r="E824">
        <v>1</v>
      </c>
      <c r="F824">
        <v>1</v>
      </c>
      <c r="G824">
        <v>1</v>
      </c>
      <c r="H824">
        <v>2</v>
      </c>
      <c r="I824" t="s">
        <v>482</v>
      </c>
      <c r="J824" t="s">
        <v>483</v>
      </c>
      <c r="K824" t="s">
        <v>484</v>
      </c>
      <c r="L824">
        <v>1368</v>
      </c>
      <c r="N824">
        <v>1011</v>
      </c>
      <c r="O824" t="s">
        <v>366</v>
      </c>
      <c r="P824" t="s">
        <v>366</v>
      </c>
      <c r="Q824">
        <v>1</v>
      </c>
      <c r="X824">
        <v>8.1300000000000008</v>
      </c>
      <c r="Y824">
        <v>0</v>
      </c>
      <c r="Z824">
        <v>6.99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744</v>
      </c>
      <c r="AG824">
        <v>9.7560000000000002</v>
      </c>
      <c r="AH824">
        <v>2</v>
      </c>
      <c r="AI824">
        <v>28926297</v>
      </c>
      <c r="AJ824">
        <v>814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 x14ac:dyDescent="0.2">
      <c r="A825">
        <f>ROW(Source!A163)</f>
        <v>163</v>
      </c>
      <c r="B825">
        <v>28926310</v>
      </c>
      <c r="C825">
        <v>28926293</v>
      </c>
      <c r="D825">
        <v>28337857</v>
      </c>
      <c r="E825">
        <v>1</v>
      </c>
      <c r="F825">
        <v>1</v>
      </c>
      <c r="G825">
        <v>1</v>
      </c>
      <c r="H825">
        <v>2</v>
      </c>
      <c r="I825" t="s">
        <v>488</v>
      </c>
      <c r="J825" t="s">
        <v>489</v>
      </c>
      <c r="K825" t="s">
        <v>490</v>
      </c>
      <c r="L825">
        <v>1368</v>
      </c>
      <c r="N825">
        <v>1011</v>
      </c>
      <c r="O825" t="s">
        <v>366</v>
      </c>
      <c r="P825" t="s">
        <v>366</v>
      </c>
      <c r="Q825">
        <v>1</v>
      </c>
      <c r="X825">
        <v>0.15</v>
      </c>
      <c r="Y825">
        <v>0</v>
      </c>
      <c r="Z825">
        <v>127.86</v>
      </c>
      <c r="AA825">
        <v>11.84</v>
      </c>
      <c r="AB825">
        <v>0</v>
      </c>
      <c r="AC825">
        <v>0</v>
      </c>
      <c r="AD825">
        <v>1</v>
      </c>
      <c r="AE825">
        <v>0</v>
      </c>
      <c r="AF825" t="s">
        <v>744</v>
      </c>
      <c r="AG825">
        <v>0.18</v>
      </c>
      <c r="AH825">
        <v>2</v>
      </c>
      <c r="AI825">
        <v>28926298</v>
      </c>
      <c r="AJ825">
        <v>815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 x14ac:dyDescent="0.2">
      <c r="A826">
        <f>ROW(Source!A163)</f>
        <v>163</v>
      </c>
      <c r="B826">
        <v>28926311</v>
      </c>
      <c r="C826">
        <v>28926293</v>
      </c>
      <c r="D826">
        <v>28337866</v>
      </c>
      <c r="E826">
        <v>1</v>
      </c>
      <c r="F826">
        <v>1</v>
      </c>
      <c r="G826">
        <v>1</v>
      </c>
      <c r="H826">
        <v>2</v>
      </c>
      <c r="I826" t="s">
        <v>491</v>
      </c>
      <c r="J826" t="s">
        <v>492</v>
      </c>
      <c r="K826" t="s">
        <v>493</v>
      </c>
      <c r="L826">
        <v>1368</v>
      </c>
      <c r="N826">
        <v>1011</v>
      </c>
      <c r="O826" t="s">
        <v>366</v>
      </c>
      <c r="P826" t="s">
        <v>366</v>
      </c>
      <c r="Q826">
        <v>1</v>
      </c>
      <c r="X826">
        <v>0.15</v>
      </c>
      <c r="Y826">
        <v>0</v>
      </c>
      <c r="Z826">
        <v>12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744</v>
      </c>
      <c r="AG826">
        <v>0.18</v>
      </c>
      <c r="AH826">
        <v>2</v>
      </c>
      <c r="AI826">
        <v>28926299</v>
      </c>
      <c r="AJ826">
        <v>816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 x14ac:dyDescent="0.2">
      <c r="A827">
        <f>ROW(Source!A163)</f>
        <v>163</v>
      </c>
      <c r="B827">
        <v>28926312</v>
      </c>
      <c r="C827">
        <v>28926293</v>
      </c>
      <c r="D827">
        <v>28337996</v>
      </c>
      <c r="E827">
        <v>1</v>
      </c>
      <c r="F827">
        <v>1</v>
      </c>
      <c r="G827">
        <v>1</v>
      </c>
      <c r="H827">
        <v>2</v>
      </c>
      <c r="I827" t="s">
        <v>494</v>
      </c>
      <c r="J827" t="s">
        <v>495</v>
      </c>
      <c r="K827" t="s">
        <v>496</v>
      </c>
      <c r="L827">
        <v>1368</v>
      </c>
      <c r="N827">
        <v>1011</v>
      </c>
      <c r="O827" t="s">
        <v>366</v>
      </c>
      <c r="P827" t="s">
        <v>366</v>
      </c>
      <c r="Q827">
        <v>1</v>
      </c>
      <c r="X827">
        <v>16</v>
      </c>
      <c r="Y827">
        <v>0</v>
      </c>
      <c r="Z827">
        <v>7.52</v>
      </c>
      <c r="AA827">
        <v>0</v>
      </c>
      <c r="AB827">
        <v>0</v>
      </c>
      <c r="AC827">
        <v>0</v>
      </c>
      <c r="AD827">
        <v>1</v>
      </c>
      <c r="AE827">
        <v>0</v>
      </c>
      <c r="AF827" t="s">
        <v>744</v>
      </c>
      <c r="AG827">
        <v>19.2</v>
      </c>
      <c r="AH827">
        <v>2</v>
      </c>
      <c r="AI827">
        <v>28926300</v>
      </c>
      <c r="AJ827">
        <v>817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 x14ac:dyDescent="0.2">
      <c r="A828">
        <f>ROW(Source!A163)</f>
        <v>163</v>
      </c>
      <c r="B828">
        <v>28926313</v>
      </c>
      <c r="C828">
        <v>28926293</v>
      </c>
      <c r="D828">
        <v>28338136</v>
      </c>
      <c r="E828">
        <v>1</v>
      </c>
      <c r="F828">
        <v>1</v>
      </c>
      <c r="G828">
        <v>1</v>
      </c>
      <c r="H828">
        <v>2</v>
      </c>
      <c r="I828" t="s">
        <v>401</v>
      </c>
      <c r="J828" t="s">
        <v>402</v>
      </c>
      <c r="K828" t="s">
        <v>403</v>
      </c>
      <c r="L828">
        <v>1368</v>
      </c>
      <c r="N828">
        <v>1011</v>
      </c>
      <c r="O828" t="s">
        <v>366</v>
      </c>
      <c r="P828" t="s">
        <v>366</v>
      </c>
      <c r="Q828">
        <v>1</v>
      </c>
      <c r="X828">
        <v>69</v>
      </c>
      <c r="Y828">
        <v>0</v>
      </c>
      <c r="Z828">
        <v>8.68</v>
      </c>
      <c r="AA828">
        <v>0</v>
      </c>
      <c r="AB828">
        <v>0</v>
      </c>
      <c r="AC828">
        <v>0</v>
      </c>
      <c r="AD828">
        <v>1</v>
      </c>
      <c r="AE828">
        <v>0</v>
      </c>
      <c r="AF828" t="s">
        <v>744</v>
      </c>
      <c r="AG828">
        <v>82.8</v>
      </c>
      <c r="AH828">
        <v>2</v>
      </c>
      <c r="AI828">
        <v>28926301</v>
      </c>
      <c r="AJ828">
        <v>818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 x14ac:dyDescent="0.2">
      <c r="A829">
        <f>ROW(Source!A163)</f>
        <v>163</v>
      </c>
      <c r="B829">
        <v>28926314</v>
      </c>
      <c r="C829">
        <v>28926293</v>
      </c>
      <c r="D829">
        <v>28338781</v>
      </c>
      <c r="E829">
        <v>1</v>
      </c>
      <c r="F829">
        <v>1</v>
      </c>
      <c r="G829">
        <v>1</v>
      </c>
      <c r="H829">
        <v>2</v>
      </c>
      <c r="I829" t="s">
        <v>497</v>
      </c>
      <c r="J829" t="s">
        <v>498</v>
      </c>
      <c r="K829" t="s">
        <v>499</v>
      </c>
      <c r="L829">
        <v>1368</v>
      </c>
      <c r="N829">
        <v>1011</v>
      </c>
      <c r="O829" t="s">
        <v>366</v>
      </c>
      <c r="P829" t="s">
        <v>366</v>
      </c>
      <c r="Q829">
        <v>1</v>
      </c>
      <c r="X829">
        <v>3.94</v>
      </c>
      <c r="Y829">
        <v>0</v>
      </c>
      <c r="Z829">
        <v>18.489999999999998</v>
      </c>
      <c r="AA829">
        <v>10.130000000000001</v>
      </c>
      <c r="AB829">
        <v>0</v>
      </c>
      <c r="AC829">
        <v>0</v>
      </c>
      <c r="AD829">
        <v>1</v>
      </c>
      <c r="AE829">
        <v>0</v>
      </c>
      <c r="AF829" t="s">
        <v>744</v>
      </c>
      <c r="AG829">
        <v>4.7279999999999998</v>
      </c>
      <c r="AH829">
        <v>2</v>
      </c>
      <c r="AI829">
        <v>28926302</v>
      </c>
      <c r="AJ829">
        <v>819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 x14ac:dyDescent="0.2">
      <c r="A830">
        <f>ROW(Source!A163)</f>
        <v>163</v>
      </c>
      <c r="B830">
        <v>28926315</v>
      </c>
      <c r="C830">
        <v>28926293</v>
      </c>
      <c r="D830">
        <v>28251457</v>
      </c>
      <c r="E830">
        <v>1</v>
      </c>
      <c r="F830">
        <v>1</v>
      </c>
      <c r="G830">
        <v>1</v>
      </c>
      <c r="H830">
        <v>3</v>
      </c>
      <c r="I830" t="s">
        <v>500</v>
      </c>
      <c r="J830" t="s">
        <v>501</v>
      </c>
      <c r="K830" t="s">
        <v>502</v>
      </c>
      <c r="L830">
        <v>1339</v>
      </c>
      <c r="N830">
        <v>1007</v>
      </c>
      <c r="O830" t="s">
        <v>742</v>
      </c>
      <c r="P830" t="s">
        <v>742</v>
      </c>
      <c r="Q830">
        <v>1</v>
      </c>
      <c r="X830">
        <v>0.46</v>
      </c>
      <c r="Y830">
        <v>23.41</v>
      </c>
      <c r="Z830">
        <v>0</v>
      </c>
      <c r="AA830">
        <v>0</v>
      </c>
      <c r="AB830">
        <v>0</v>
      </c>
      <c r="AC830">
        <v>0</v>
      </c>
      <c r="AD830">
        <v>1</v>
      </c>
      <c r="AE830">
        <v>0</v>
      </c>
      <c r="AF830" t="s">
        <v>719</v>
      </c>
      <c r="AG830">
        <v>0.46</v>
      </c>
      <c r="AH830">
        <v>2</v>
      </c>
      <c r="AI830">
        <v>28926303</v>
      </c>
      <c r="AJ830">
        <v>820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 x14ac:dyDescent="0.2">
      <c r="A831">
        <f>ROW(Source!A163)</f>
        <v>163</v>
      </c>
      <c r="B831">
        <v>28926316</v>
      </c>
      <c r="C831">
        <v>28926293</v>
      </c>
      <c r="D831">
        <v>28254721</v>
      </c>
      <c r="E831">
        <v>1</v>
      </c>
      <c r="F831">
        <v>1</v>
      </c>
      <c r="G831">
        <v>1</v>
      </c>
      <c r="H831">
        <v>3</v>
      </c>
      <c r="I831" t="s">
        <v>510</v>
      </c>
      <c r="J831" t="s">
        <v>511</v>
      </c>
      <c r="K831" t="s">
        <v>512</v>
      </c>
      <c r="L831">
        <v>1348</v>
      </c>
      <c r="N831">
        <v>1009</v>
      </c>
      <c r="O831" t="s">
        <v>61</v>
      </c>
      <c r="P831" t="s">
        <v>61</v>
      </c>
      <c r="Q831">
        <v>1000</v>
      </c>
      <c r="X831">
        <v>2.9700000000000001E-2</v>
      </c>
      <c r="Y831">
        <v>12824.48</v>
      </c>
      <c r="Z831">
        <v>0</v>
      </c>
      <c r="AA831">
        <v>0</v>
      </c>
      <c r="AB831">
        <v>0</v>
      </c>
      <c r="AC831">
        <v>0</v>
      </c>
      <c r="AD831">
        <v>1</v>
      </c>
      <c r="AE831">
        <v>0</v>
      </c>
      <c r="AF831" t="s">
        <v>719</v>
      </c>
      <c r="AG831">
        <v>2.9700000000000001E-2</v>
      </c>
      <c r="AH831">
        <v>2</v>
      </c>
      <c r="AI831">
        <v>28926304</v>
      </c>
      <c r="AJ831">
        <v>821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 x14ac:dyDescent="0.2">
      <c r="A832">
        <f>ROW(Source!A163)</f>
        <v>163</v>
      </c>
      <c r="B832">
        <v>28926317</v>
      </c>
      <c r="C832">
        <v>28926293</v>
      </c>
      <c r="D832">
        <v>28247531</v>
      </c>
      <c r="E832">
        <v>21</v>
      </c>
      <c r="F832">
        <v>1</v>
      </c>
      <c r="G832">
        <v>1</v>
      </c>
      <c r="H832">
        <v>3</v>
      </c>
      <c r="I832" t="s">
        <v>533</v>
      </c>
      <c r="J832" t="s">
        <v>719</v>
      </c>
      <c r="K832" t="s">
        <v>534</v>
      </c>
      <c r="L832">
        <v>1374</v>
      </c>
      <c r="N832">
        <v>1013</v>
      </c>
      <c r="O832" t="s">
        <v>535</v>
      </c>
      <c r="P832" t="s">
        <v>535</v>
      </c>
      <c r="Q832">
        <v>1</v>
      </c>
      <c r="X832">
        <v>59.58</v>
      </c>
      <c r="Y832">
        <v>1</v>
      </c>
      <c r="Z832">
        <v>0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719</v>
      </c>
      <c r="AG832">
        <v>59.58</v>
      </c>
      <c r="AH832">
        <v>2</v>
      </c>
      <c r="AI832">
        <v>28926305</v>
      </c>
      <c r="AJ832">
        <v>822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 x14ac:dyDescent="0.2">
      <c r="A833">
        <f>ROW(Source!A164)</f>
        <v>164</v>
      </c>
      <c r="B833">
        <v>28927344</v>
      </c>
      <c r="C833">
        <v>28927343</v>
      </c>
      <c r="D833">
        <v>28419887</v>
      </c>
      <c r="E833">
        <v>1</v>
      </c>
      <c r="F833">
        <v>1</v>
      </c>
      <c r="G833">
        <v>1</v>
      </c>
      <c r="H833">
        <v>1</v>
      </c>
      <c r="I833" t="s">
        <v>463</v>
      </c>
      <c r="J833" t="s">
        <v>719</v>
      </c>
      <c r="K833" t="s">
        <v>464</v>
      </c>
      <c r="L833">
        <v>1191</v>
      </c>
      <c r="N833">
        <v>1013</v>
      </c>
      <c r="O833" t="s">
        <v>360</v>
      </c>
      <c r="P833" t="s">
        <v>360</v>
      </c>
      <c r="Q833">
        <v>1</v>
      </c>
      <c r="X833">
        <v>50.79</v>
      </c>
      <c r="Y833">
        <v>0</v>
      </c>
      <c r="Z833">
        <v>0</v>
      </c>
      <c r="AA833">
        <v>0</v>
      </c>
      <c r="AB833">
        <v>7.61</v>
      </c>
      <c r="AC833">
        <v>0</v>
      </c>
      <c r="AD833">
        <v>1</v>
      </c>
      <c r="AE833">
        <v>1</v>
      </c>
      <c r="AF833" t="s">
        <v>141</v>
      </c>
      <c r="AG833">
        <v>70.090199999999982</v>
      </c>
      <c r="AH833">
        <v>2</v>
      </c>
      <c r="AI833">
        <v>28927344</v>
      </c>
      <c r="AJ833">
        <v>823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 x14ac:dyDescent="0.2">
      <c r="A834">
        <f>ROW(Source!A164)</f>
        <v>164</v>
      </c>
      <c r="B834">
        <v>28927345</v>
      </c>
      <c r="C834">
        <v>28927343</v>
      </c>
      <c r="D834">
        <v>28419515</v>
      </c>
      <c r="E834">
        <v>1</v>
      </c>
      <c r="F834">
        <v>1</v>
      </c>
      <c r="G834">
        <v>1</v>
      </c>
      <c r="H834">
        <v>1</v>
      </c>
      <c r="I834" t="s">
        <v>361</v>
      </c>
      <c r="J834" t="s">
        <v>719</v>
      </c>
      <c r="K834" t="s">
        <v>362</v>
      </c>
      <c r="L834">
        <v>1191</v>
      </c>
      <c r="N834">
        <v>1013</v>
      </c>
      <c r="O834" t="s">
        <v>360</v>
      </c>
      <c r="P834" t="s">
        <v>360</v>
      </c>
      <c r="Q834">
        <v>1</v>
      </c>
      <c r="X834">
        <v>0.31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2</v>
      </c>
      <c r="AF834" t="s">
        <v>140</v>
      </c>
      <c r="AG834">
        <v>0.46500000000000002</v>
      </c>
      <c r="AH834">
        <v>2</v>
      </c>
      <c r="AI834">
        <v>28927345</v>
      </c>
      <c r="AJ834">
        <v>824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 x14ac:dyDescent="0.2">
      <c r="A835">
        <f>ROW(Source!A164)</f>
        <v>164</v>
      </c>
      <c r="B835">
        <v>28927346</v>
      </c>
      <c r="C835">
        <v>28927343</v>
      </c>
      <c r="D835">
        <v>28336675</v>
      </c>
      <c r="E835">
        <v>1</v>
      </c>
      <c r="F835">
        <v>1</v>
      </c>
      <c r="G835">
        <v>1</v>
      </c>
      <c r="H835">
        <v>2</v>
      </c>
      <c r="I835" t="s">
        <v>540</v>
      </c>
      <c r="J835" t="s">
        <v>541</v>
      </c>
      <c r="K835" t="s">
        <v>542</v>
      </c>
      <c r="L835">
        <v>1368</v>
      </c>
      <c r="N835">
        <v>1011</v>
      </c>
      <c r="O835" t="s">
        <v>366</v>
      </c>
      <c r="P835" t="s">
        <v>366</v>
      </c>
      <c r="Q835">
        <v>1</v>
      </c>
      <c r="X835">
        <v>0.12</v>
      </c>
      <c r="Y835">
        <v>0</v>
      </c>
      <c r="Z835">
        <v>112.77</v>
      </c>
      <c r="AA835">
        <v>11.84</v>
      </c>
      <c r="AB835">
        <v>0</v>
      </c>
      <c r="AC835">
        <v>0</v>
      </c>
      <c r="AD835">
        <v>1</v>
      </c>
      <c r="AE835">
        <v>0</v>
      </c>
      <c r="AF835" t="s">
        <v>140</v>
      </c>
      <c r="AG835">
        <v>0.18</v>
      </c>
      <c r="AH835">
        <v>2</v>
      </c>
      <c r="AI835">
        <v>28927346</v>
      </c>
      <c r="AJ835">
        <v>825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 x14ac:dyDescent="0.2">
      <c r="A836">
        <f>ROW(Source!A164)</f>
        <v>164</v>
      </c>
      <c r="B836">
        <v>28927347</v>
      </c>
      <c r="C836">
        <v>28927343</v>
      </c>
      <c r="D836">
        <v>28336862</v>
      </c>
      <c r="E836">
        <v>1</v>
      </c>
      <c r="F836">
        <v>1</v>
      </c>
      <c r="G836">
        <v>1</v>
      </c>
      <c r="H836">
        <v>2</v>
      </c>
      <c r="I836" t="s">
        <v>482</v>
      </c>
      <c r="J836" t="s">
        <v>483</v>
      </c>
      <c r="K836" t="s">
        <v>484</v>
      </c>
      <c r="L836">
        <v>1368</v>
      </c>
      <c r="N836">
        <v>1011</v>
      </c>
      <c r="O836" t="s">
        <v>366</v>
      </c>
      <c r="P836" t="s">
        <v>366</v>
      </c>
      <c r="Q836">
        <v>1</v>
      </c>
      <c r="X836">
        <v>10.53</v>
      </c>
      <c r="Y836">
        <v>0</v>
      </c>
      <c r="Z836">
        <v>6.99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140</v>
      </c>
      <c r="AG836">
        <v>15.795</v>
      </c>
      <c r="AH836">
        <v>2</v>
      </c>
      <c r="AI836">
        <v>28927347</v>
      </c>
      <c r="AJ836">
        <v>826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 x14ac:dyDescent="0.2">
      <c r="A837">
        <f>ROW(Source!A164)</f>
        <v>164</v>
      </c>
      <c r="B837">
        <v>28927348</v>
      </c>
      <c r="C837">
        <v>28927343</v>
      </c>
      <c r="D837">
        <v>28337840</v>
      </c>
      <c r="E837">
        <v>1</v>
      </c>
      <c r="F837">
        <v>1</v>
      </c>
      <c r="G837">
        <v>1</v>
      </c>
      <c r="H837">
        <v>2</v>
      </c>
      <c r="I837" t="s">
        <v>465</v>
      </c>
      <c r="J837" t="s">
        <v>466</v>
      </c>
      <c r="K837" t="s">
        <v>467</v>
      </c>
      <c r="L837">
        <v>1368</v>
      </c>
      <c r="N837">
        <v>1011</v>
      </c>
      <c r="O837" t="s">
        <v>366</v>
      </c>
      <c r="P837" t="s">
        <v>366</v>
      </c>
      <c r="Q837">
        <v>1</v>
      </c>
      <c r="X837">
        <v>0.19</v>
      </c>
      <c r="Y837">
        <v>0</v>
      </c>
      <c r="Z837">
        <v>86.79</v>
      </c>
      <c r="AA837">
        <v>10.130000000000001</v>
      </c>
      <c r="AB837">
        <v>0</v>
      </c>
      <c r="AC837">
        <v>0</v>
      </c>
      <c r="AD837">
        <v>1</v>
      </c>
      <c r="AE837">
        <v>0</v>
      </c>
      <c r="AF837" t="s">
        <v>140</v>
      </c>
      <c r="AG837">
        <v>0.28499999999999998</v>
      </c>
      <c r="AH837">
        <v>2</v>
      </c>
      <c r="AI837">
        <v>28927348</v>
      </c>
      <c r="AJ837">
        <v>827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 x14ac:dyDescent="0.2">
      <c r="A838">
        <f>ROW(Source!A164)</f>
        <v>164</v>
      </c>
      <c r="B838">
        <v>28927349</v>
      </c>
      <c r="C838">
        <v>28927343</v>
      </c>
      <c r="D838">
        <v>28338048</v>
      </c>
      <c r="E838">
        <v>1</v>
      </c>
      <c r="F838">
        <v>1</v>
      </c>
      <c r="G838">
        <v>1</v>
      </c>
      <c r="H838">
        <v>2</v>
      </c>
      <c r="I838" t="s">
        <v>543</v>
      </c>
      <c r="J838" t="s">
        <v>544</v>
      </c>
      <c r="K838" t="s">
        <v>545</v>
      </c>
      <c r="L838">
        <v>1368</v>
      </c>
      <c r="N838">
        <v>1011</v>
      </c>
      <c r="O838" t="s">
        <v>366</v>
      </c>
      <c r="P838" t="s">
        <v>366</v>
      </c>
      <c r="Q838">
        <v>1</v>
      </c>
      <c r="X838">
        <v>1.86</v>
      </c>
      <c r="Y838">
        <v>0</v>
      </c>
      <c r="Z838">
        <v>1.2</v>
      </c>
      <c r="AA838">
        <v>0</v>
      </c>
      <c r="AB838">
        <v>0</v>
      </c>
      <c r="AC838">
        <v>0</v>
      </c>
      <c r="AD838">
        <v>1</v>
      </c>
      <c r="AE838">
        <v>0</v>
      </c>
      <c r="AF838" t="s">
        <v>140</v>
      </c>
      <c r="AG838">
        <v>2.79</v>
      </c>
      <c r="AH838">
        <v>2</v>
      </c>
      <c r="AI838">
        <v>28927349</v>
      </c>
      <c r="AJ838">
        <v>828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 x14ac:dyDescent="0.2">
      <c r="A839">
        <f>ROW(Source!A164)</f>
        <v>164</v>
      </c>
      <c r="B839">
        <v>28927350</v>
      </c>
      <c r="C839">
        <v>28927343</v>
      </c>
      <c r="D839">
        <v>28338115</v>
      </c>
      <c r="E839">
        <v>1</v>
      </c>
      <c r="F839">
        <v>1</v>
      </c>
      <c r="G839">
        <v>1</v>
      </c>
      <c r="H839">
        <v>2</v>
      </c>
      <c r="I839" t="s">
        <v>546</v>
      </c>
      <c r="J839" t="s">
        <v>547</v>
      </c>
      <c r="K839" t="s">
        <v>548</v>
      </c>
      <c r="L839">
        <v>1368</v>
      </c>
      <c r="N839">
        <v>1011</v>
      </c>
      <c r="O839" t="s">
        <v>366</v>
      </c>
      <c r="P839" t="s">
        <v>366</v>
      </c>
      <c r="Q839">
        <v>1</v>
      </c>
      <c r="X839">
        <v>2.0299999999999998</v>
      </c>
      <c r="Y839">
        <v>0</v>
      </c>
      <c r="Z839">
        <v>13.92</v>
      </c>
      <c r="AA839">
        <v>0</v>
      </c>
      <c r="AB839">
        <v>0</v>
      </c>
      <c r="AC839">
        <v>0</v>
      </c>
      <c r="AD839">
        <v>1</v>
      </c>
      <c r="AE839">
        <v>0</v>
      </c>
      <c r="AF839" t="s">
        <v>140</v>
      </c>
      <c r="AG839">
        <v>3.0449999999999999</v>
      </c>
      <c r="AH839">
        <v>2</v>
      </c>
      <c r="AI839">
        <v>28927350</v>
      </c>
      <c r="AJ839">
        <v>829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 x14ac:dyDescent="0.2">
      <c r="A840">
        <f>ROW(Source!A164)</f>
        <v>164</v>
      </c>
      <c r="B840">
        <v>28927351</v>
      </c>
      <c r="C840">
        <v>28927343</v>
      </c>
      <c r="D840">
        <v>28251479</v>
      </c>
      <c r="E840">
        <v>1</v>
      </c>
      <c r="F840">
        <v>1</v>
      </c>
      <c r="G840">
        <v>1</v>
      </c>
      <c r="H840">
        <v>3</v>
      </c>
      <c r="I840" t="s">
        <v>503</v>
      </c>
      <c r="J840" t="s">
        <v>504</v>
      </c>
      <c r="K840" t="s">
        <v>505</v>
      </c>
      <c r="L840">
        <v>1339</v>
      </c>
      <c r="N840">
        <v>1007</v>
      </c>
      <c r="O840" t="s">
        <v>742</v>
      </c>
      <c r="P840" t="s">
        <v>742</v>
      </c>
      <c r="Q840">
        <v>1</v>
      </c>
      <c r="X840">
        <v>1.5</v>
      </c>
      <c r="Y840">
        <v>8.7899999999999991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0</v>
      </c>
      <c r="AF840" t="s">
        <v>719</v>
      </c>
      <c r="AG840">
        <v>1.5</v>
      </c>
      <c r="AH840">
        <v>2</v>
      </c>
      <c r="AI840">
        <v>28927351</v>
      </c>
      <c r="AJ840">
        <v>830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 x14ac:dyDescent="0.2">
      <c r="A841">
        <f>ROW(Source!A164)</f>
        <v>164</v>
      </c>
      <c r="B841">
        <v>28927352</v>
      </c>
      <c r="C841">
        <v>28927343</v>
      </c>
      <c r="D841">
        <v>28251486</v>
      </c>
      <c r="E841">
        <v>1</v>
      </c>
      <c r="F841">
        <v>1</v>
      </c>
      <c r="G841">
        <v>1</v>
      </c>
      <c r="H841">
        <v>3</v>
      </c>
      <c r="I841" t="s">
        <v>506</v>
      </c>
      <c r="J841" t="s">
        <v>507</v>
      </c>
      <c r="K841" t="s">
        <v>508</v>
      </c>
      <c r="L841">
        <v>1346</v>
      </c>
      <c r="N841">
        <v>1009</v>
      </c>
      <c r="O841" t="s">
        <v>509</v>
      </c>
      <c r="P841" t="s">
        <v>509</v>
      </c>
      <c r="Q841">
        <v>1</v>
      </c>
      <c r="X841">
        <v>0.45</v>
      </c>
      <c r="Y841">
        <v>4.47</v>
      </c>
      <c r="Z841">
        <v>0</v>
      </c>
      <c r="AA841">
        <v>0</v>
      </c>
      <c r="AB841">
        <v>0</v>
      </c>
      <c r="AC841">
        <v>0</v>
      </c>
      <c r="AD841">
        <v>1</v>
      </c>
      <c r="AE841">
        <v>0</v>
      </c>
      <c r="AF841" t="s">
        <v>719</v>
      </c>
      <c r="AG841">
        <v>0.45</v>
      </c>
      <c r="AH841">
        <v>2</v>
      </c>
      <c r="AI841">
        <v>28927352</v>
      </c>
      <c r="AJ841">
        <v>831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 x14ac:dyDescent="0.2">
      <c r="A842">
        <f>ROW(Source!A164)</f>
        <v>164</v>
      </c>
      <c r="B842">
        <v>28927353</v>
      </c>
      <c r="C842">
        <v>28927343</v>
      </c>
      <c r="D842">
        <v>28254716</v>
      </c>
      <c r="E842">
        <v>1</v>
      </c>
      <c r="F842">
        <v>1</v>
      </c>
      <c r="G842">
        <v>1</v>
      </c>
      <c r="H842">
        <v>3</v>
      </c>
      <c r="I842" t="s">
        <v>549</v>
      </c>
      <c r="J842" t="s">
        <v>550</v>
      </c>
      <c r="K842" t="s">
        <v>551</v>
      </c>
      <c r="L842">
        <v>1348</v>
      </c>
      <c r="N842">
        <v>1009</v>
      </c>
      <c r="O842" t="s">
        <v>61</v>
      </c>
      <c r="P842" t="s">
        <v>61</v>
      </c>
      <c r="Q842">
        <v>1000</v>
      </c>
      <c r="X842">
        <v>1.4E-3</v>
      </c>
      <c r="Y842">
        <v>11891.1</v>
      </c>
      <c r="Z842">
        <v>0</v>
      </c>
      <c r="AA842">
        <v>0</v>
      </c>
      <c r="AB842">
        <v>0</v>
      </c>
      <c r="AC842">
        <v>0</v>
      </c>
      <c r="AD842">
        <v>1</v>
      </c>
      <c r="AE842">
        <v>0</v>
      </c>
      <c r="AF842" t="s">
        <v>719</v>
      </c>
      <c r="AG842">
        <v>1.4E-3</v>
      </c>
      <c r="AH842">
        <v>2</v>
      </c>
      <c r="AI842">
        <v>28927353</v>
      </c>
      <c r="AJ842">
        <v>832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 x14ac:dyDescent="0.2">
      <c r="A843">
        <f>ROW(Source!A164)</f>
        <v>164</v>
      </c>
      <c r="B843">
        <v>28927354</v>
      </c>
      <c r="C843">
        <v>28927343</v>
      </c>
      <c r="D843">
        <v>28256076</v>
      </c>
      <c r="E843">
        <v>1</v>
      </c>
      <c r="F843">
        <v>1</v>
      </c>
      <c r="G843">
        <v>1</v>
      </c>
      <c r="H843">
        <v>3</v>
      </c>
      <c r="I843" t="s">
        <v>552</v>
      </c>
      <c r="J843" t="s">
        <v>553</v>
      </c>
      <c r="K843" t="s">
        <v>554</v>
      </c>
      <c r="L843">
        <v>1348</v>
      </c>
      <c r="N843">
        <v>1009</v>
      </c>
      <c r="O843" t="s">
        <v>61</v>
      </c>
      <c r="P843" t="s">
        <v>61</v>
      </c>
      <c r="Q843">
        <v>1000</v>
      </c>
      <c r="X843">
        <v>3.3E-3</v>
      </c>
      <c r="Y843">
        <v>15854.58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719</v>
      </c>
      <c r="AG843">
        <v>3.3E-3</v>
      </c>
      <c r="AH843">
        <v>2</v>
      </c>
      <c r="AI843">
        <v>28927354</v>
      </c>
      <c r="AJ843">
        <v>833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 x14ac:dyDescent="0.2">
      <c r="A844">
        <f>ROW(Source!A164)</f>
        <v>164</v>
      </c>
      <c r="B844">
        <v>28927355</v>
      </c>
      <c r="C844">
        <v>28927343</v>
      </c>
      <c r="D844">
        <v>28256174</v>
      </c>
      <c r="E844">
        <v>1</v>
      </c>
      <c r="F844">
        <v>1</v>
      </c>
      <c r="G844">
        <v>1</v>
      </c>
      <c r="H844">
        <v>3</v>
      </c>
      <c r="I844" t="s">
        <v>555</v>
      </c>
      <c r="J844" t="s">
        <v>556</v>
      </c>
      <c r="K844" t="s">
        <v>557</v>
      </c>
      <c r="L844">
        <v>1348</v>
      </c>
      <c r="N844">
        <v>1009</v>
      </c>
      <c r="O844" t="s">
        <v>61</v>
      </c>
      <c r="P844" t="s">
        <v>61</v>
      </c>
      <c r="Q844">
        <v>1000</v>
      </c>
      <c r="X844">
        <v>1.0000000000000001E-5</v>
      </c>
      <c r="Y844">
        <v>7671.42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719</v>
      </c>
      <c r="AG844">
        <v>1.0000000000000001E-5</v>
      </c>
      <c r="AH844">
        <v>2</v>
      </c>
      <c r="AI844">
        <v>28927355</v>
      </c>
      <c r="AJ844">
        <v>834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 x14ac:dyDescent="0.2">
      <c r="A845">
        <f>ROW(Source!A164)</f>
        <v>164</v>
      </c>
      <c r="B845">
        <v>28927356</v>
      </c>
      <c r="C845">
        <v>28927343</v>
      </c>
      <c r="D845">
        <v>28257159</v>
      </c>
      <c r="E845">
        <v>1</v>
      </c>
      <c r="F845">
        <v>1</v>
      </c>
      <c r="G845">
        <v>1</v>
      </c>
      <c r="H845">
        <v>3</v>
      </c>
      <c r="I845" t="s">
        <v>558</v>
      </c>
      <c r="J845" t="s">
        <v>559</v>
      </c>
      <c r="K845" t="s">
        <v>560</v>
      </c>
      <c r="L845">
        <v>1348</v>
      </c>
      <c r="N845">
        <v>1009</v>
      </c>
      <c r="O845" t="s">
        <v>61</v>
      </c>
      <c r="P845" t="s">
        <v>61</v>
      </c>
      <c r="Q845">
        <v>1000</v>
      </c>
      <c r="X845">
        <v>1E-4</v>
      </c>
      <c r="Y845">
        <v>30728.69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719</v>
      </c>
      <c r="AG845">
        <v>1E-4</v>
      </c>
      <c r="AH845">
        <v>2</v>
      </c>
      <c r="AI845">
        <v>28927356</v>
      </c>
      <c r="AJ845">
        <v>835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 x14ac:dyDescent="0.2">
      <c r="A846">
        <f>ROW(Source!A164)</f>
        <v>164</v>
      </c>
      <c r="B846">
        <v>28927357</v>
      </c>
      <c r="C846">
        <v>28927343</v>
      </c>
      <c r="D846">
        <v>28248663</v>
      </c>
      <c r="E846">
        <v>21</v>
      </c>
      <c r="F846">
        <v>1</v>
      </c>
      <c r="G846">
        <v>1</v>
      </c>
      <c r="H846">
        <v>3</v>
      </c>
      <c r="I846" t="s">
        <v>694</v>
      </c>
      <c r="J846" t="s">
        <v>719</v>
      </c>
      <c r="K846" t="s">
        <v>695</v>
      </c>
      <c r="L846">
        <v>1348</v>
      </c>
      <c r="N846">
        <v>1009</v>
      </c>
      <c r="O846" t="s">
        <v>61</v>
      </c>
      <c r="P846" t="s">
        <v>61</v>
      </c>
      <c r="Q846">
        <v>1000</v>
      </c>
      <c r="X846">
        <v>1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719</v>
      </c>
      <c r="AG846">
        <v>1</v>
      </c>
      <c r="AH846">
        <v>3</v>
      </c>
      <c r="AI846">
        <v>-1</v>
      </c>
      <c r="AJ846" t="s">
        <v>719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 x14ac:dyDescent="0.2">
      <c r="A847">
        <f>ROW(Source!A164)</f>
        <v>164</v>
      </c>
      <c r="B847">
        <v>28927358</v>
      </c>
      <c r="C847">
        <v>28927343</v>
      </c>
      <c r="D847">
        <v>28278661</v>
      </c>
      <c r="E847">
        <v>1</v>
      </c>
      <c r="F847">
        <v>1</v>
      </c>
      <c r="G847">
        <v>1</v>
      </c>
      <c r="H847">
        <v>3</v>
      </c>
      <c r="I847" t="s">
        <v>561</v>
      </c>
      <c r="J847" t="s">
        <v>562</v>
      </c>
      <c r="K847" t="s">
        <v>563</v>
      </c>
      <c r="L847">
        <v>1302</v>
      </c>
      <c r="N847">
        <v>1003</v>
      </c>
      <c r="O847" t="s">
        <v>564</v>
      </c>
      <c r="P847" t="s">
        <v>564</v>
      </c>
      <c r="Q847">
        <v>10</v>
      </c>
      <c r="X847">
        <v>1.8700000000000001E-2</v>
      </c>
      <c r="Y847">
        <v>64.47</v>
      </c>
      <c r="Z847">
        <v>0</v>
      </c>
      <c r="AA847">
        <v>0</v>
      </c>
      <c r="AB847">
        <v>0</v>
      </c>
      <c r="AC847">
        <v>0</v>
      </c>
      <c r="AD847">
        <v>1</v>
      </c>
      <c r="AE847">
        <v>0</v>
      </c>
      <c r="AF847" t="s">
        <v>719</v>
      </c>
      <c r="AG847">
        <v>1.8700000000000001E-2</v>
      </c>
      <c r="AH847">
        <v>2</v>
      </c>
      <c r="AI847">
        <v>28927358</v>
      </c>
      <c r="AJ847">
        <v>836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 x14ac:dyDescent="0.2">
      <c r="A848">
        <f>ROW(Source!A164)</f>
        <v>164</v>
      </c>
      <c r="B848">
        <v>28927359</v>
      </c>
      <c r="C848">
        <v>28927343</v>
      </c>
      <c r="D848">
        <v>28279020</v>
      </c>
      <c r="E848">
        <v>1</v>
      </c>
      <c r="F848">
        <v>1</v>
      </c>
      <c r="G848">
        <v>1</v>
      </c>
      <c r="H848">
        <v>3</v>
      </c>
      <c r="I848" t="s">
        <v>565</v>
      </c>
      <c r="J848" t="s">
        <v>566</v>
      </c>
      <c r="K848" t="s">
        <v>567</v>
      </c>
      <c r="L848">
        <v>1348</v>
      </c>
      <c r="N848">
        <v>1009</v>
      </c>
      <c r="O848" t="s">
        <v>61</v>
      </c>
      <c r="P848" t="s">
        <v>61</v>
      </c>
      <c r="Q848">
        <v>1000</v>
      </c>
      <c r="X848">
        <v>3.0000000000000001E-5</v>
      </c>
      <c r="Y848">
        <v>4751.12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719</v>
      </c>
      <c r="AG848">
        <v>3.0000000000000001E-5</v>
      </c>
      <c r="AH848">
        <v>2</v>
      </c>
      <c r="AI848">
        <v>28927359</v>
      </c>
      <c r="AJ848">
        <v>837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 x14ac:dyDescent="0.2">
      <c r="A849">
        <f>ROW(Source!A164)</f>
        <v>164</v>
      </c>
      <c r="B849">
        <v>28927360</v>
      </c>
      <c r="C849">
        <v>28927343</v>
      </c>
      <c r="D849">
        <v>28279781</v>
      </c>
      <c r="E849">
        <v>1</v>
      </c>
      <c r="F849">
        <v>1</v>
      </c>
      <c r="G849">
        <v>1</v>
      </c>
      <c r="H849">
        <v>3</v>
      </c>
      <c r="I849" t="s">
        <v>568</v>
      </c>
      <c r="J849" t="s">
        <v>569</v>
      </c>
      <c r="K849" t="s">
        <v>570</v>
      </c>
      <c r="L849">
        <v>1348</v>
      </c>
      <c r="N849">
        <v>1009</v>
      </c>
      <c r="O849" t="s">
        <v>61</v>
      </c>
      <c r="P849" t="s">
        <v>61</v>
      </c>
      <c r="Q849">
        <v>1000</v>
      </c>
      <c r="X849">
        <v>1.9400000000000001E-3</v>
      </c>
      <c r="Y849">
        <v>6246.56</v>
      </c>
      <c r="Z849">
        <v>0</v>
      </c>
      <c r="AA849">
        <v>0</v>
      </c>
      <c r="AB849">
        <v>0</v>
      </c>
      <c r="AC849">
        <v>0</v>
      </c>
      <c r="AD849">
        <v>1</v>
      </c>
      <c r="AE849">
        <v>0</v>
      </c>
      <c r="AF849" t="s">
        <v>719</v>
      </c>
      <c r="AG849">
        <v>1.9400000000000001E-3</v>
      </c>
      <c r="AH849">
        <v>2</v>
      </c>
      <c r="AI849">
        <v>28927360</v>
      </c>
      <c r="AJ849">
        <v>838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 x14ac:dyDescent="0.2">
      <c r="A850">
        <f>ROW(Source!A164)</f>
        <v>164</v>
      </c>
      <c r="B850">
        <v>28927361</v>
      </c>
      <c r="C850">
        <v>28927343</v>
      </c>
      <c r="D850">
        <v>28291530</v>
      </c>
      <c r="E850">
        <v>1</v>
      </c>
      <c r="F850">
        <v>1</v>
      </c>
      <c r="G850">
        <v>1</v>
      </c>
      <c r="H850">
        <v>3</v>
      </c>
      <c r="I850" t="s">
        <v>571</v>
      </c>
      <c r="J850" t="s">
        <v>572</v>
      </c>
      <c r="K850" t="s">
        <v>573</v>
      </c>
      <c r="L850">
        <v>1348</v>
      </c>
      <c r="N850">
        <v>1009</v>
      </c>
      <c r="O850" t="s">
        <v>61</v>
      </c>
      <c r="P850" t="s">
        <v>61</v>
      </c>
      <c r="Q850">
        <v>1000</v>
      </c>
      <c r="X850">
        <v>3.1E-4</v>
      </c>
      <c r="Y850">
        <v>12560.85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0</v>
      </c>
      <c r="AF850" t="s">
        <v>719</v>
      </c>
      <c r="AG850">
        <v>3.1E-4</v>
      </c>
      <c r="AH850">
        <v>2</v>
      </c>
      <c r="AI850">
        <v>28927361</v>
      </c>
      <c r="AJ850">
        <v>839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 x14ac:dyDescent="0.2">
      <c r="A851">
        <f>ROW(Source!A164)</f>
        <v>164</v>
      </c>
      <c r="B851">
        <v>28927362</v>
      </c>
      <c r="C851">
        <v>28927343</v>
      </c>
      <c r="D851">
        <v>28292790</v>
      </c>
      <c r="E851">
        <v>1</v>
      </c>
      <c r="F851">
        <v>1</v>
      </c>
      <c r="G851">
        <v>1</v>
      </c>
      <c r="H851">
        <v>3</v>
      </c>
      <c r="I851" t="s">
        <v>574</v>
      </c>
      <c r="J851" t="s">
        <v>575</v>
      </c>
      <c r="K851" t="s">
        <v>576</v>
      </c>
      <c r="L851">
        <v>1348</v>
      </c>
      <c r="N851">
        <v>1009</v>
      </c>
      <c r="O851" t="s">
        <v>61</v>
      </c>
      <c r="P851" t="s">
        <v>61</v>
      </c>
      <c r="Q851">
        <v>1000</v>
      </c>
      <c r="X851">
        <v>5.9999999999999995E-4</v>
      </c>
      <c r="Y851">
        <v>11149.43</v>
      </c>
      <c r="Z851">
        <v>0</v>
      </c>
      <c r="AA851">
        <v>0</v>
      </c>
      <c r="AB851">
        <v>0</v>
      </c>
      <c r="AC851">
        <v>0</v>
      </c>
      <c r="AD851">
        <v>1</v>
      </c>
      <c r="AE851">
        <v>0</v>
      </c>
      <c r="AF851" t="s">
        <v>719</v>
      </c>
      <c r="AG851">
        <v>5.9999999999999995E-4</v>
      </c>
      <c r="AH851">
        <v>2</v>
      </c>
      <c r="AI851">
        <v>28927362</v>
      </c>
      <c r="AJ851">
        <v>840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 x14ac:dyDescent="0.2">
      <c r="A852">
        <f>ROW(Source!A165)</f>
        <v>165</v>
      </c>
      <c r="B852">
        <v>28927344</v>
      </c>
      <c r="C852">
        <v>28927343</v>
      </c>
      <c r="D852">
        <v>28419887</v>
      </c>
      <c r="E852">
        <v>1</v>
      </c>
      <c r="F852">
        <v>1</v>
      </c>
      <c r="G852">
        <v>1</v>
      </c>
      <c r="H852">
        <v>1</v>
      </c>
      <c r="I852" t="s">
        <v>463</v>
      </c>
      <c r="J852" t="s">
        <v>719</v>
      </c>
      <c r="K852" t="s">
        <v>464</v>
      </c>
      <c r="L852">
        <v>1191</v>
      </c>
      <c r="N852">
        <v>1013</v>
      </c>
      <c r="O852" t="s">
        <v>360</v>
      </c>
      <c r="P852" t="s">
        <v>360</v>
      </c>
      <c r="Q852">
        <v>1</v>
      </c>
      <c r="X852">
        <v>50.79</v>
      </c>
      <c r="Y852">
        <v>0</v>
      </c>
      <c r="Z852">
        <v>0</v>
      </c>
      <c r="AA852">
        <v>0</v>
      </c>
      <c r="AB852">
        <v>7.61</v>
      </c>
      <c r="AC852">
        <v>0</v>
      </c>
      <c r="AD852">
        <v>1</v>
      </c>
      <c r="AE852">
        <v>1</v>
      </c>
      <c r="AF852" t="s">
        <v>141</v>
      </c>
      <c r="AG852">
        <v>70.090199999999982</v>
      </c>
      <c r="AH852">
        <v>2</v>
      </c>
      <c r="AI852">
        <v>28927344</v>
      </c>
      <c r="AJ852">
        <v>841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 x14ac:dyDescent="0.2">
      <c r="A853">
        <f>ROW(Source!A165)</f>
        <v>165</v>
      </c>
      <c r="B853">
        <v>28927345</v>
      </c>
      <c r="C853">
        <v>28927343</v>
      </c>
      <c r="D853">
        <v>28419515</v>
      </c>
      <c r="E853">
        <v>1</v>
      </c>
      <c r="F853">
        <v>1</v>
      </c>
      <c r="G853">
        <v>1</v>
      </c>
      <c r="H853">
        <v>1</v>
      </c>
      <c r="I853" t="s">
        <v>361</v>
      </c>
      <c r="J853" t="s">
        <v>719</v>
      </c>
      <c r="K853" t="s">
        <v>362</v>
      </c>
      <c r="L853">
        <v>1191</v>
      </c>
      <c r="N853">
        <v>1013</v>
      </c>
      <c r="O853" t="s">
        <v>360</v>
      </c>
      <c r="P853" t="s">
        <v>360</v>
      </c>
      <c r="Q853">
        <v>1</v>
      </c>
      <c r="X853">
        <v>0.31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2</v>
      </c>
      <c r="AF853" t="s">
        <v>140</v>
      </c>
      <c r="AG853">
        <v>0.46500000000000002</v>
      </c>
      <c r="AH853">
        <v>2</v>
      </c>
      <c r="AI853">
        <v>28927345</v>
      </c>
      <c r="AJ853">
        <v>842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 x14ac:dyDescent="0.2">
      <c r="A854">
        <f>ROW(Source!A165)</f>
        <v>165</v>
      </c>
      <c r="B854">
        <v>28927346</v>
      </c>
      <c r="C854">
        <v>28927343</v>
      </c>
      <c r="D854">
        <v>28336675</v>
      </c>
      <c r="E854">
        <v>1</v>
      </c>
      <c r="F854">
        <v>1</v>
      </c>
      <c r="G854">
        <v>1</v>
      </c>
      <c r="H854">
        <v>2</v>
      </c>
      <c r="I854" t="s">
        <v>540</v>
      </c>
      <c r="J854" t="s">
        <v>541</v>
      </c>
      <c r="K854" t="s">
        <v>542</v>
      </c>
      <c r="L854">
        <v>1368</v>
      </c>
      <c r="N854">
        <v>1011</v>
      </c>
      <c r="O854" t="s">
        <v>366</v>
      </c>
      <c r="P854" t="s">
        <v>366</v>
      </c>
      <c r="Q854">
        <v>1</v>
      </c>
      <c r="X854">
        <v>0.12</v>
      </c>
      <c r="Y854">
        <v>0</v>
      </c>
      <c r="Z854">
        <v>112.77</v>
      </c>
      <c r="AA854">
        <v>11.84</v>
      </c>
      <c r="AB854">
        <v>0</v>
      </c>
      <c r="AC854">
        <v>0</v>
      </c>
      <c r="AD854">
        <v>1</v>
      </c>
      <c r="AE854">
        <v>0</v>
      </c>
      <c r="AF854" t="s">
        <v>140</v>
      </c>
      <c r="AG854">
        <v>0.18</v>
      </c>
      <c r="AH854">
        <v>2</v>
      </c>
      <c r="AI854">
        <v>28927346</v>
      </c>
      <c r="AJ854">
        <v>843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 x14ac:dyDescent="0.2">
      <c r="A855">
        <f>ROW(Source!A165)</f>
        <v>165</v>
      </c>
      <c r="B855">
        <v>28927347</v>
      </c>
      <c r="C855">
        <v>28927343</v>
      </c>
      <c r="D855">
        <v>28336862</v>
      </c>
      <c r="E855">
        <v>1</v>
      </c>
      <c r="F855">
        <v>1</v>
      </c>
      <c r="G855">
        <v>1</v>
      </c>
      <c r="H855">
        <v>2</v>
      </c>
      <c r="I855" t="s">
        <v>482</v>
      </c>
      <c r="J855" t="s">
        <v>483</v>
      </c>
      <c r="K855" t="s">
        <v>484</v>
      </c>
      <c r="L855">
        <v>1368</v>
      </c>
      <c r="N855">
        <v>1011</v>
      </c>
      <c r="O855" t="s">
        <v>366</v>
      </c>
      <c r="P855" t="s">
        <v>366</v>
      </c>
      <c r="Q855">
        <v>1</v>
      </c>
      <c r="X855">
        <v>10.53</v>
      </c>
      <c r="Y855">
        <v>0</v>
      </c>
      <c r="Z855">
        <v>6.99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140</v>
      </c>
      <c r="AG855">
        <v>15.795</v>
      </c>
      <c r="AH855">
        <v>2</v>
      </c>
      <c r="AI855">
        <v>28927347</v>
      </c>
      <c r="AJ855">
        <v>844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 x14ac:dyDescent="0.2">
      <c r="A856">
        <f>ROW(Source!A165)</f>
        <v>165</v>
      </c>
      <c r="B856">
        <v>28927348</v>
      </c>
      <c r="C856">
        <v>28927343</v>
      </c>
      <c r="D856">
        <v>28337840</v>
      </c>
      <c r="E856">
        <v>1</v>
      </c>
      <c r="F856">
        <v>1</v>
      </c>
      <c r="G856">
        <v>1</v>
      </c>
      <c r="H856">
        <v>2</v>
      </c>
      <c r="I856" t="s">
        <v>465</v>
      </c>
      <c r="J856" t="s">
        <v>466</v>
      </c>
      <c r="K856" t="s">
        <v>467</v>
      </c>
      <c r="L856">
        <v>1368</v>
      </c>
      <c r="N856">
        <v>1011</v>
      </c>
      <c r="O856" t="s">
        <v>366</v>
      </c>
      <c r="P856" t="s">
        <v>366</v>
      </c>
      <c r="Q856">
        <v>1</v>
      </c>
      <c r="X856">
        <v>0.19</v>
      </c>
      <c r="Y856">
        <v>0</v>
      </c>
      <c r="Z856">
        <v>86.79</v>
      </c>
      <c r="AA856">
        <v>10.130000000000001</v>
      </c>
      <c r="AB856">
        <v>0</v>
      </c>
      <c r="AC856">
        <v>0</v>
      </c>
      <c r="AD856">
        <v>1</v>
      </c>
      <c r="AE856">
        <v>0</v>
      </c>
      <c r="AF856" t="s">
        <v>140</v>
      </c>
      <c r="AG856">
        <v>0.28499999999999998</v>
      </c>
      <c r="AH856">
        <v>2</v>
      </c>
      <c r="AI856">
        <v>28927348</v>
      </c>
      <c r="AJ856">
        <v>845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 x14ac:dyDescent="0.2">
      <c r="A857">
        <f>ROW(Source!A165)</f>
        <v>165</v>
      </c>
      <c r="B857">
        <v>28927349</v>
      </c>
      <c r="C857">
        <v>28927343</v>
      </c>
      <c r="D857">
        <v>28338048</v>
      </c>
      <c r="E857">
        <v>1</v>
      </c>
      <c r="F857">
        <v>1</v>
      </c>
      <c r="G857">
        <v>1</v>
      </c>
      <c r="H857">
        <v>2</v>
      </c>
      <c r="I857" t="s">
        <v>543</v>
      </c>
      <c r="J857" t="s">
        <v>544</v>
      </c>
      <c r="K857" t="s">
        <v>545</v>
      </c>
      <c r="L857">
        <v>1368</v>
      </c>
      <c r="N857">
        <v>1011</v>
      </c>
      <c r="O857" t="s">
        <v>366</v>
      </c>
      <c r="P857" t="s">
        <v>366</v>
      </c>
      <c r="Q857">
        <v>1</v>
      </c>
      <c r="X857">
        <v>1.86</v>
      </c>
      <c r="Y857">
        <v>0</v>
      </c>
      <c r="Z857">
        <v>1.2</v>
      </c>
      <c r="AA857">
        <v>0</v>
      </c>
      <c r="AB857">
        <v>0</v>
      </c>
      <c r="AC857">
        <v>0</v>
      </c>
      <c r="AD857">
        <v>1</v>
      </c>
      <c r="AE857">
        <v>0</v>
      </c>
      <c r="AF857" t="s">
        <v>140</v>
      </c>
      <c r="AG857">
        <v>2.79</v>
      </c>
      <c r="AH857">
        <v>2</v>
      </c>
      <c r="AI857">
        <v>28927349</v>
      </c>
      <c r="AJ857">
        <v>846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 x14ac:dyDescent="0.2">
      <c r="A858">
        <f>ROW(Source!A165)</f>
        <v>165</v>
      </c>
      <c r="B858">
        <v>28927350</v>
      </c>
      <c r="C858">
        <v>28927343</v>
      </c>
      <c r="D858">
        <v>28338115</v>
      </c>
      <c r="E858">
        <v>1</v>
      </c>
      <c r="F858">
        <v>1</v>
      </c>
      <c r="G858">
        <v>1</v>
      </c>
      <c r="H858">
        <v>2</v>
      </c>
      <c r="I858" t="s">
        <v>546</v>
      </c>
      <c r="J858" t="s">
        <v>547</v>
      </c>
      <c r="K858" t="s">
        <v>548</v>
      </c>
      <c r="L858">
        <v>1368</v>
      </c>
      <c r="N858">
        <v>1011</v>
      </c>
      <c r="O858" t="s">
        <v>366</v>
      </c>
      <c r="P858" t="s">
        <v>366</v>
      </c>
      <c r="Q858">
        <v>1</v>
      </c>
      <c r="X858">
        <v>2.0299999999999998</v>
      </c>
      <c r="Y858">
        <v>0</v>
      </c>
      <c r="Z858">
        <v>13.92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140</v>
      </c>
      <c r="AG858">
        <v>3.0449999999999999</v>
      </c>
      <c r="AH858">
        <v>2</v>
      </c>
      <c r="AI858">
        <v>28927350</v>
      </c>
      <c r="AJ858">
        <v>847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 x14ac:dyDescent="0.2">
      <c r="A859">
        <f>ROW(Source!A165)</f>
        <v>165</v>
      </c>
      <c r="B859">
        <v>28927351</v>
      </c>
      <c r="C859">
        <v>28927343</v>
      </c>
      <c r="D859">
        <v>28251479</v>
      </c>
      <c r="E859">
        <v>1</v>
      </c>
      <c r="F859">
        <v>1</v>
      </c>
      <c r="G859">
        <v>1</v>
      </c>
      <c r="H859">
        <v>3</v>
      </c>
      <c r="I859" t="s">
        <v>503</v>
      </c>
      <c r="J859" t="s">
        <v>504</v>
      </c>
      <c r="K859" t="s">
        <v>505</v>
      </c>
      <c r="L859">
        <v>1339</v>
      </c>
      <c r="N859">
        <v>1007</v>
      </c>
      <c r="O859" t="s">
        <v>742</v>
      </c>
      <c r="P859" t="s">
        <v>742</v>
      </c>
      <c r="Q859">
        <v>1</v>
      </c>
      <c r="X859">
        <v>1.5</v>
      </c>
      <c r="Y859">
        <v>8.7899999999999991</v>
      </c>
      <c r="Z859">
        <v>0</v>
      </c>
      <c r="AA859">
        <v>0</v>
      </c>
      <c r="AB859">
        <v>0</v>
      </c>
      <c r="AC859">
        <v>0</v>
      </c>
      <c r="AD859">
        <v>1</v>
      </c>
      <c r="AE859">
        <v>0</v>
      </c>
      <c r="AF859" t="s">
        <v>719</v>
      </c>
      <c r="AG859">
        <v>1.5</v>
      </c>
      <c r="AH859">
        <v>2</v>
      </c>
      <c r="AI859">
        <v>28927351</v>
      </c>
      <c r="AJ859">
        <v>848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 x14ac:dyDescent="0.2">
      <c r="A860">
        <f>ROW(Source!A165)</f>
        <v>165</v>
      </c>
      <c r="B860">
        <v>28927352</v>
      </c>
      <c r="C860">
        <v>28927343</v>
      </c>
      <c r="D860">
        <v>28251486</v>
      </c>
      <c r="E860">
        <v>1</v>
      </c>
      <c r="F860">
        <v>1</v>
      </c>
      <c r="G860">
        <v>1</v>
      </c>
      <c r="H860">
        <v>3</v>
      </c>
      <c r="I860" t="s">
        <v>506</v>
      </c>
      <c r="J860" t="s">
        <v>507</v>
      </c>
      <c r="K860" t="s">
        <v>508</v>
      </c>
      <c r="L860">
        <v>1346</v>
      </c>
      <c r="N860">
        <v>1009</v>
      </c>
      <c r="O860" t="s">
        <v>509</v>
      </c>
      <c r="P860" t="s">
        <v>509</v>
      </c>
      <c r="Q860">
        <v>1</v>
      </c>
      <c r="X860">
        <v>0.45</v>
      </c>
      <c r="Y860">
        <v>4.47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0</v>
      </c>
      <c r="AF860" t="s">
        <v>719</v>
      </c>
      <c r="AG860">
        <v>0.45</v>
      </c>
      <c r="AH860">
        <v>2</v>
      </c>
      <c r="AI860">
        <v>28927352</v>
      </c>
      <c r="AJ860">
        <v>849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 x14ac:dyDescent="0.2">
      <c r="A861">
        <f>ROW(Source!A165)</f>
        <v>165</v>
      </c>
      <c r="B861">
        <v>28927353</v>
      </c>
      <c r="C861">
        <v>28927343</v>
      </c>
      <c r="D861">
        <v>28254716</v>
      </c>
      <c r="E861">
        <v>1</v>
      </c>
      <c r="F861">
        <v>1</v>
      </c>
      <c r="G861">
        <v>1</v>
      </c>
      <c r="H861">
        <v>3</v>
      </c>
      <c r="I861" t="s">
        <v>549</v>
      </c>
      <c r="J861" t="s">
        <v>550</v>
      </c>
      <c r="K861" t="s">
        <v>551</v>
      </c>
      <c r="L861">
        <v>1348</v>
      </c>
      <c r="N861">
        <v>1009</v>
      </c>
      <c r="O861" t="s">
        <v>61</v>
      </c>
      <c r="P861" t="s">
        <v>61</v>
      </c>
      <c r="Q861">
        <v>1000</v>
      </c>
      <c r="X861">
        <v>1.4E-3</v>
      </c>
      <c r="Y861">
        <v>11891.1</v>
      </c>
      <c r="Z861">
        <v>0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719</v>
      </c>
      <c r="AG861">
        <v>1.4E-3</v>
      </c>
      <c r="AH861">
        <v>2</v>
      </c>
      <c r="AI861">
        <v>28927353</v>
      </c>
      <c r="AJ861">
        <v>850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 x14ac:dyDescent="0.2">
      <c r="A862">
        <f>ROW(Source!A165)</f>
        <v>165</v>
      </c>
      <c r="B862">
        <v>28927354</v>
      </c>
      <c r="C862">
        <v>28927343</v>
      </c>
      <c r="D862">
        <v>28256076</v>
      </c>
      <c r="E862">
        <v>1</v>
      </c>
      <c r="F862">
        <v>1</v>
      </c>
      <c r="G862">
        <v>1</v>
      </c>
      <c r="H862">
        <v>3</v>
      </c>
      <c r="I862" t="s">
        <v>552</v>
      </c>
      <c r="J862" t="s">
        <v>553</v>
      </c>
      <c r="K862" t="s">
        <v>554</v>
      </c>
      <c r="L862">
        <v>1348</v>
      </c>
      <c r="N862">
        <v>1009</v>
      </c>
      <c r="O862" t="s">
        <v>61</v>
      </c>
      <c r="P862" t="s">
        <v>61</v>
      </c>
      <c r="Q862">
        <v>1000</v>
      </c>
      <c r="X862">
        <v>3.3E-3</v>
      </c>
      <c r="Y862">
        <v>15854.58</v>
      </c>
      <c r="Z862">
        <v>0</v>
      </c>
      <c r="AA862">
        <v>0</v>
      </c>
      <c r="AB862">
        <v>0</v>
      </c>
      <c r="AC862">
        <v>0</v>
      </c>
      <c r="AD862">
        <v>1</v>
      </c>
      <c r="AE862">
        <v>0</v>
      </c>
      <c r="AF862" t="s">
        <v>719</v>
      </c>
      <c r="AG862">
        <v>3.3E-3</v>
      </c>
      <c r="AH862">
        <v>2</v>
      </c>
      <c r="AI862">
        <v>28927354</v>
      </c>
      <c r="AJ862">
        <v>851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 x14ac:dyDescent="0.2">
      <c r="A863">
        <f>ROW(Source!A165)</f>
        <v>165</v>
      </c>
      <c r="B863">
        <v>28927355</v>
      </c>
      <c r="C863">
        <v>28927343</v>
      </c>
      <c r="D863">
        <v>28256174</v>
      </c>
      <c r="E863">
        <v>1</v>
      </c>
      <c r="F863">
        <v>1</v>
      </c>
      <c r="G863">
        <v>1</v>
      </c>
      <c r="H863">
        <v>3</v>
      </c>
      <c r="I863" t="s">
        <v>555</v>
      </c>
      <c r="J863" t="s">
        <v>556</v>
      </c>
      <c r="K863" t="s">
        <v>557</v>
      </c>
      <c r="L863">
        <v>1348</v>
      </c>
      <c r="N863">
        <v>1009</v>
      </c>
      <c r="O863" t="s">
        <v>61</v>
      </c>
      <c r="P863" t="s">
        <v>61</v>
      </c>
      <c r="Q863">
        <v>1000</v>
      </c>
      <c r="X863">
        <v>1.0000000000000001E-5</v>
      </c>
      <c r="Y863">
        <v>7671.42</v>
      </c>
      <c r="Z863">
        <v>0</v>
      </c>
      <c r="AA863">
        <v>0</v>
      </c>
      <c r="AB863">
        <v>0</v>
      </c>
      <c r="AC863">
        <v>0</v>
      </c>
      <c r="AD863">
        <v>1</v>
      </c>
      <c r="AE863">
        <v>0</v>
      </c>
      <c r="AF863" t="s">
        <v>719</v>
      </c>
      <c r="AG863">
        <v>1.0000000000000001E-5</v>
      </c>
      <c r="AH863">
        <v>2</v>
      </c>
      <c r="AI863">
        <v>28927355</v>
      </c>
      <c r="AJ863">
        <v>852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 x14ac:dyDescent="0.2">
      <c r="A864">
        <f>ROW(Source!A165)</f>
        <v>165</v>
      </c>
      <c r="B864">
        <v>28927356</v>
      </c>
      <c r="C864">
        <v>28927343</v>
      </c>
      <c r="D864">
        <v>28257159</v>
      </c>
      <c r="E864">
        <v>1</v>
      </c>
      <c r="F864">
        <v>1</v>
      </c>
      <c r="G864">
        <v>1</v>
      </c>
      <c r="H864">
        <v>3</v>
      </c>
      <c r="I864" t="s">
        <v>558</v>
      </c>
      <c r="J864" t="s">
        <v>559</v>
      </c>
      <c r="K864" t="s">
        <v>560</v>
      </c>
      <c r="L864">
        <v>1348</v>
      </c>
      <c r="N864">
        <v>1009</v>
      </c>
      <c r="O864" t="s">
        <v>61</v>
      </c>
      <c r="P864" t="s">
        <v>61</v>
      </c>
      <c r="Q864">
        <v>1000</v>
      </c>
      <c r="X864">
        <v>1E-4</v>
      </c>
      <c r="Y864">
        <v>30728.69</v>
      </c>
      <c r="Z864">
        <v>0</v>
      </c>
      <c r="AA864">
        <v>0</v>
      </c>
      <c r="AB864">
        <v>0</v>
      </c>
      <c r="AC864">
        <v>0</v>
      </c>
      <c r="AD864">
        <v>1</v>
      </c>
      <c r="AE864">
        <v>0</v>
      </c>
      <c r="AF864" t="s">
        <v>719</v>
      </c>
      <c r="AG864">
        <v>1E-4</v>
      </c>
      <c r="AH864">
        <v>2</v>
      </c>
      <c r="AI864">
        <v>28927356</v>
      </c>
      <c r="AJ864">
        <v>853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 x14ac:dyDescent="0.2">
      <c r="A865">
        <f>ROW(Source!A165)</f>
        <v>165</v>
      </c>
      <c r="B865">
        <v>28927357</v>
      </c>
      <c r="C865">
        <v>28927343</v>
      </c>
      <c r="D865">
        <v>28248663</v>
      </c>
      <c r="E865">
        <v>21</v>
      </c>
      <c r="F865">
        <v>1</v>
      </c>
      <c r="G865">
        <v>1</v>
      </c>
      <c r="H865">
        <v>3</v>
      </c>
      <c r="I865" t="s">
        <v>694</v>
      </c>
      <c r="J865" t="s">
        <v>719</v>
      </c>
      <c r="K865" t="s">
        <v>695</v>
      </c>
      <c r="L865">
        <v>1348</v>
      </c>
      <c r="N865">
        <v>1009</v>
      </c>
      <c r="O865" t="s">
        <v>61</v>
      </c>
      <c r="P865" t="s">
        <v>61</v>
      </c>
      <c r="Q865">
        <v>1000</v>
      </c>
      <c r="X865">
        <v>1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 t="s">
        <v>719</v>
      </c>
      <c r="AG865">
        <v>1</v>
      </c>
      <c r="AH865">
        <v>3</v>
      </c>
      <c r="AI865">
        <v>-1</v>
      </c>
      <c r="AJ865" t="s">
        <v>719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 x14ac:dyDescent="0.2">
      <c r="A866">
        <f>ROW(Source!A165)</f>
        <v>165</v>
      </c>
      <c r="B866">
        <v>28927358</v>
      </c>
      <c r="C866">
        <v>28927343</v>
      </c>
      <c r="D866">
        <v>28278661</v>
      </c>
      <c r="E866">
        <v>1</v>
      </c>
      <c r="F866">
        <v>1</v>
      </c>
      <c r="G866">
        <v>1</v>
      </c>
      <c r="H866">
        <v>3</v>
      </c>
      <c r="I866" t="s">
        <v>561</v>
      </c>
      <c r="J866" t="s">
        <v>562</v>
      </c>
      <c r="K866" t="s">
        <v>563</v>
      </c>
      <c r="L866">
        <v>1302</v>
      </c>
      <c r="N866">
        <v>1003</v>
      </c>
      <c r="O866" t="s">
        <v>564</v>
      </c>
      <c r="P866" t="s">
        <v>564</v>
      </c>
      <c r="Q866">
        <v>10</v>
      </c>
      <c r="X866">
        <v>1.8700000000000001E-2</v>
      </c>
      <c r="Y866">
        <v>64.47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719</v>
      </c>
      <c r="AG866">
        <v>1.8700000000000001E-2</v>
      </c>
      <c r="AH866">
        <v>2</v>
      </c>
      <c r="AI866">
        <v>28927358</v>
      </c>
      <c r="AJ866">
        <v>854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 x14ac:dyDescent="0.2">
      <c r="A867">
        <f>ROW(Source!A165)</f>
        <v>165</v>
      </c>
      <c r="B867">
        <v>28927359</v>
      </c>
      <c r="C867">
        <v>28927343</v>
      </c>
      <c r="D867">
        <v>28279020</v>
      </c>
      <c r="E867">
        <v>1</v>
      </c>
      <c r="F867">
        <v>1</v>
      </c>
      <c r="G867">
        <v>1</v>
      </c>
      <c r="H867">
        <v>3</v>
      </c>
      <c r="I867" t="s">
        <v>565</v>
      </c>
      <c r="J867" t="s">
        <v>566</v>
      </c>
      <c r="K867" t="s">
        <v>567</v>
      </c>
      <c r="L867">
        <v>1348</v>
      </c>
      <c r="N867">
        <v>1009</v>
      </c>
      <c r="O867" t="s">
        <v>61</v>
      </c>
      <c r="P867" t="s">
        <v>61</v>
      </c>
      <c r="Q867">
        <v>1000</v>
      </c>
      <c r="X867">
        <v>3.0000000000000001E-5</v>
      </c>
      <c r="Y867">
        <v>4751.12</v>
      </c>
      <c r="Z867">
        <v>0</v>
      </c>
      <c r="AA867">
        <v>0</v>
      </c>
      <c r="AB867">
        <v>0</v>
      </c>
      <c r="AC867">
        <v>0</v>
      </c>
      <c r="AD867">
        <v>1</v>
      </c>
      <c r="AE867">
        <v>0</v>
      </c>
      <c r="AF867" t="s">
        <v>719</v>
      </c>
      <c r="AG867">
        <v>3.0000000000000001E-5</v>
      </c>
      <c r="AH867">
        <v>2</v>
      </c>
      <c r="AI867">
        <v>28927359</v>
      </c>
      <c r="AJ867">
        <v>855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 x14ac:dyDescent="0.2">
      <c r="A868">
        <f>ROW(Source!A165)</f>
        <v>165</v>
      </c>
      <c r="B868">
        <v>28927360</v>
      </c>
      <c r="C868">
        <v>28927343</v>
      </c>
      <c r="D868">
        <v>28279781</v>
      </c>
      <c r="E868">
        <v>1</v>
      </c>
      <c r="F868">
        <v>1</v>
      </c>
      <c r="G868">
        <v>1</v>
      </c>
      <c r="H868">
        <v>3</v>
      </c>
      <c r="I868" t="s">
        <v>568</v>
      </c>
      <c r="J868" t="s">
        <v>569</v>
      </c>
      <c r="K868" t="s">
        <v>570</v>
      </c>
      <c r="L868">
        <v>1348</v>
      </c>
      <c r="N868">
        <v>1009</v>
      </c>
      <c r="O868" t="s">
        <v>61</v>
      </c>
      <c r="P868" t="s">
        <v>61</v>
      </c>
      <c r="Q868">
        <v>1000</v>
      </c>
      <c r="X868">
        <v>1.9400000000000001E-3</v>
      </c>
      <c r="Y868">
        <v>6246.56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0</v>
      </c>
      <c r="AF868" t="s">
        <v>719</v>
      </c>
      <c r="AG868">
        <v>1.9400000000000001E-3</v>
      </c>
      <c r="AH868">
        <v>2</v>
      </c>
      <c r="AI868">
        <v>28927360</v>
      </c>
      <c r="AJ868">
        <v>856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 x14ac:dyDescent="0.2">
      <c r="A869">
        <f>ROW(Source!A165)</f>
        <v>165</v>
      </c>
      <c r="B869">
        <v>28927361</v>
      </c>
      <c r="C869">
        <v>28927343</v>
      </c>
      <c r="D869">
        <v>28291530</v>
      </c>
      <c r="E869">
        <v>1</v>
      </c>
      <c r="F869">
        <v>1</v>
      </c>
      <c r="G869">
        <v>1</v>
      </c>
      <c r="H869">
        <v>3</v>
      </c>
      <c r="I869" t="s">
        <v>571</v>
      </c>
      <c r="J869" t="s">
        <v>572</v>
      </c>
      <c r="K869" t="s">
        <v>573</v>
      </c>
      <c r="L869">
        <v>1348</v>
      </c>
      <c r="N869">
        <v>1009</v>
      </c>
      <c r="O869" t="s">
        <v>61</v>
      </c>
      <c r="P869" t="s">
        <v>61</v>
      </c>
      <c r="Q869">
        <v>1000</v>
      </c>
      <c r="X869">
        <v>3.1E-4</v>
      </c>
      <c r="Y869">
        <v>12560.85</v>
      </c>
      <c r="Z869">
        <v>0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719</v>
      </c>
      <c r="AG869">
        <v>3.1E-4</v>
      </c>
      <c r="AH869">
        <v>2</v>
      </c>
      <c r="AI869">
        <v>28927361</v>
      </c>
      <c r="AJ869">
        <v>857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 x14ac:dyDescent="0.2">
      <c r="A870">
        <f>ROW(Source!A165)</f>
        <v>165</v>
      </c>
      <c r="B870">
        <v>28927362</v>
      </c>
      <c r="C870">
        <v>28927343</v>
      </c>
      <c r="D870">
        <v>28292790</v>
      </c>
      <c r="E870">
        <v>1</v>
      </c>
      <c r="F870">
        <v>1</v>
      </c>
      <c r="G870">
        <v>1</v>
      </c>
      <c r="H870">
        <v>3</v>
      </c>
      <c r="I870" t="s">
        <v>574</v>
      </c>
      <c r="J870" t="s">
        <v>575</v>
      </c>
      <c r="K870" t="s">
        <v>576</v>
      </c>
      <c r="L870">
        <v>1348</v>
      </c>
      <c r="N870">
        <v>1009</v>
      </c>
      <c r="O870" t="s">
        <v>61</v>
      </c>
      <c r="P870" t="s">
        <v>61</v>
      </c>
      <c r="Q870">
        <v>1000</v>
      </c>
      <c r="X870">
        <v>5.9999999999999995E-4</v>
      </c>
      <c r="Y870">
        <v>11149.43</v>
      </c>
      <c r="Z870">
        <v>0</v>
      </c>
      <c r="AA870">
        <v>0</v>
      </c>
      <c r="AB870">
        <v>0</v>
      </c>
      <c r="AC870">
        <v>0</v>
      </c>
      <c r="AD870">
        <v>1</v>
      </c>
      <c r="AE870">
        <v>0</v>
      </c>
      <c r="AF870" t="s">
        <v>719</v>
      </c>
      <c r="AG870">
        <v>5.9999999999999995E-4</v>
      </c>
      <c r="AH870">
        <v>2</v>
      </c>
      <c r="AI870">
        <v>28927362</v>
      </c>
      <c r="AJ870">
        <v>858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 x14ac:dyDescent="0.2">
      <c r="A871">
        <f>ROW(Source!A166)</f>
        <v>166</v>
      </c>
      <c r="B871">
        <v>28927772</v>
      </c>
      <c r="C871">
        <v>28927770</v>
      </c>
      <c r="D871">
        <v>28425676</v>
      </c>
      <c r="E871">
        <v>1</v>
      </c>
      <c r="F871">
        <v>1</v>
      </c>
      <c r="G871">
        <v>1</v>
      </c>
      <c r="H871">
        <v>1</v>
      </c>
      <c r="I871" t="s">
        <v>536</v>
      </c>
      <c r="J871" t="s">
        <v>719</v>
      </c>
      <c r="K871" t="s">
        <v>537</v>
      </c>
      <c r="L871">
        <v>1191</v>
      </c>
      <c r="N871">
        <v>1013</v>
      </c>
      <c r="O871" t="s">
        <v>360</v>
      </c>
      <c r="P871" t="s">
        <v>360</v>
      </c>
      <c r="Q871">
        <v>1</v>
      </c>
      <c r="X871">
        <v>198</v>
      </c>
      <c r="Y871">
        <v>0</v>
      </c>
      <c r="Z871">
        <v>0</v>
      </c>
      <c r="AA871">
        <v>0</v>
      </c>
      <c r="AB871">
        <v>8.59</v>
      </c>
      <c r="AC871">
        <v>0</v>
      </c>
      <c r="AD871">
        <v>1</v>
      </c>
      <c r="AE871">
        <v>1</v>
      </c>
      <c r="AF871" t="s">
        <v>744</v>
      </c>
      <c r="AG871">
        <v>237.6</v>
      </c>
      <c r="AH871">
        <v>2</v>
      </c>
      <c r="AI871">
        <v>28927772</v>
      </c>
      <c r="AJ871">
        <v>859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 x14ac:dyDescent="0.2">
      <c r="A872">
        <f>ROW(Source!A166)</f>
        <v>166</v>
      </c>
      <c r="B872">
        <v>28927773</v>
      </c>
      <c r="C872">
        <v>28927770</v>
      </c>
      <c r="D872">
        <v>28419515</v>
      </c>
      <c r="E872">
        <v>1</v>
      </c>
      <c r="F872">
        <v>1</v>
      </c>
      <c r="G872">
        <v>1</v>
      </c>
      <c r="H872">
        <v>1</v>
      </c>
      <c r="I872" t="s">
        <v>361</v>
      </c>
      <c r="J872" t="s">
        <v>719</v>
      </c>
      <c r="K872" t="s">
        <v>362</v>
      </c>
      <c r="L872">
        <v>1191</v>
      </c>
      <c r="N872">
        <v>1013</v>
      </c>
      <c r="O872" t="s">
        <v>360</v>
      </c>
      <c r="P872" t="s">
        <v>360</v>
      </c>
      <c r="Q872">
        <v>1</v>
      </c>
      <c r="X872">
        <v>30.08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1</v>
      </c>
      <c r="AE872">
        <v>2</v>
      </c>
      <c r="AF872" t="s">
        <v>744</v>
      </c>
      <c r="AG872">
        <v>36.095999999999997</v>
      </c>
      <c r="AH872">
        <v>2</v>
      </c>
      <c r="AI872">
        <v>28927773</v>
      </c>
      <c r="AJ872">
        <v>860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 x14ac:dyDescent="0.2">
      <c r="A873">
        <f>ROW(Source!A166)</f>
        <v>166</v>
      </c>
      <c r="B873">
        <v>28927774</v>
      </c>
      <c r="C873">
        <v>28927770</v>
      </c>
      <c r="D873">
        <v>28336675</v>
      </c>
      <c r="E873">
        <v>1</v>
      </c>
      <c r="F873">
        <v>1</v>
      </c>
      <c r="G873">
        <v>1</v>
      </c>
      <c r="H873">
        <v>2</v>
      </c>
      <c r="I873" t="s">
        <v>540</v>
      </c>
      <c r="J873" t="s">
        <v>541</v>
      </c>
      <c r="K873" t="s">
        <v>542</v>
      </c>
      <c r="L873">
        <v>1368</v>
      </c>
      <c r="N873">
        <v>1011</v>
      </c>
      <c r="O873" t="s">
        <v>366</v>
      </c>
      <c r="P873" t="s">
        <v>366</v>
      </c>
      <c r="Q873">
        <v>1</v>
      </c>
      <c r="X873">
        <v>25.07</v>
      </c>
      <c r="Y873">
        <v>0</v>
      </c>
      <c r="Z873">
        <v>112.77</v>
      </c>
      <c r="AA873">
        <v>11.84</v>
      </c>
      <c r="AB873">
        <v>0</v>
      </c>
      <c r="AC873">
        <v>0</v>
      </c>
      <c r="AD873">
        <v>1</v>
      </c>
      <c r="AE873">
        <v>0</v>
      </c>
      <c r="AF873" t="s">
        <v>744</v>
      </c>
      <c r="AG873">
        <v>30.084</v>
      </c>
      <c r="AH873">
        <v>2</v>
      </c>
      <c r="AI873">
        <v>28927774</v>
      </c>
      <c r="AJ873">
        <v>861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 x14ac:dyDescent="0.2">
      <c r="A874">
        <f>ROW(Source!A166)</f>
        <v>166</v>
      </c>
      <c r="B874">
        <v>28927775</v>
      </c>
      <c r="C874">
        <v>28927770</v>
      </c>
      <c r="D874">
        <v>28337559</v>
      </c>
      <c r="E874">
        <v>1</v>
      </c>
      <c r="F874">
        <v>1</v>
      </c>
      <c r="G874">
        <v>1</v>
      </c>
      <c r="H874">
        <v>2</v>
      </c>
      <c r="I874" t="s">
        <v>577</v>
      </c>
      <c r="J874" t="s">
        <v>578</v>
      </c>
      <c r="K874" t="s">
        <v>579</v>
      </c>
      <c r="L874">
        <v>1368</v>
      </c>
      <c r="N874">
        <v>1011</v>
      </c>
      <c r="O874" t="s">
        <v>366</v>
      </c>
      <c r="P874" t="s">
        <v>366</v>
      </c>
      <c r="Q874">
        <v>1</v>
      </c>
      <c r="X874">
        <v>4.99</v>
      </c>
      <c r="Y874">
        <v>0</v>
      </c>
      <c r="Z874">
        <v>298.48</v>
      </c>
      <c r="AA874">
        <v>10.130000000000001</v>
      </c>
      <c r="AB874">
        <v>0</v>
      </c>
      <c r="AC874">
        <v>0</v>
      </c>
      <c r="AD874">
        <v>1</v>
      </c>
      <c r="AE874">
        <v>0</v>
      </c>
      <c r="AF874" t="s">
        <v>744</v>
      </c>
      <c r="AG874">
        <v>5.9880000000000004</v>
      </c>
      <c r="AH874">
        <v>2</v>
      </c>
      <c r="AI874">
        <v>28927775</v>
      </c>
      <c r="AJ874">
        <v>862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 x14ac:dyDescent="0.2">
      <c r="A875">
        <f>ROW(Source!A166)</f>
        <v>166</v>
      </c>
      <c r="B875">
        <v>28927776</v>
      </c>
      <c r="C875">
        <v>28927770</v>
      </c>
      <c r="D875">
        <v>28337857</v>
      </c>
      <c r="E875">
        <v>1</v>
      </c>
      <c r="F875">
        <v>1</v>
      </c>
      <c r="G875">
        <v>1</v>
      </c>
      <c r="H875">
        <v>2</v>
      </c>
      <c r="I875" t="s">
        <v>488</v>
      </c>
      <c r="J875" t="s">
        <v>489</v>
      </c>
      <c r="K875" t="s">
        <v>490</v>
      </c>
      <c r="L875">
        <v>1368</v>
      </c>
      <c r="N875">
        <v>1011</v>
      </c>
      <c r="O875" t="s">
        <v>366</v>
      </c>
      <c r="P875" t="s">
        <v>366</v>
      </c>
      <c r="Q875">
        <v>1</v>
      </c>
      <c r="X875">
        <v>0.02</v>
      </c>
      <c r="Y875">
        <v>0</v>
      </c>
      <c r="Z875">
        <v>127.86</v>
      </c>
      <c r="AA875">
        <v>11.84</v>
      </c>
      <c r="AB875">
        <v>0</v>
      </c>
      <c r="AC875">
        <v>0</v>
      </c>
      <c r="AD875">
        <v>1</v>
      </c>
      <c r="AE875">
        <v>0</v>
      </c>
      <c r="AF875" t="s">
        <v>744</v>
      </c>
      <c r="AG875">
        <v>2.4E-2</v>
      </c>
      <c r="AH875">
        <v>2</v>
      </c>
      <c r="AI875">
        <v>28927776</v>
      </c>
      <c r="AJ875">
        <v>863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 x14ac:dyDescent="0.2">
      <c r="A876">
        <f>ROW(Source!A166)</f>
        <v>166</v>
      </c>
      <c r="B876">
        <v>28927777</v>
      </c>
      <c r="C876">
        <v>28927770</v>
      </c>
      <c r="D876">
        <v>28337866</v>
      </c>
      <c r="E876">
        <v>1</v>
      </c>
      <c r="F876">
        <v>1</v>
      </c>
      <c r="G876">
        <v>1</v>
      </c>
      <c r="H876">
        <v>2</v>
      </c>
      <c r="I876" t="s">
        <v>491</v>
      </c>
      <c r="J876" t="s">
        <v>492</v>
      </c>
      <c r="K876" t="s">
        <v>493</v>
      </c>
      <c r="L876">
        <v>1368</v>
      </c>
      <c r="N876">
        <v>1011</v>
      </c>
      <c r="O876" t="s">
        <v>366</v>
      </c>
      <c r="P876" t="s">
        <v>366</v>
      </c>
      <c r="Q876">
        <v>1</v>
      </c>
      <c r="X876">
        <v>0.02</v>
      </c>
      <c r="Y876">
        <v>0</v>
      </c>
      <c r="Z876">
        <v>12</v>
      </c>
      <c r="AA876">
        <v>0</v>
      </c>
      <c r="AB876">
        <v>0</v>
      </c>
      <c r="AC876">
        <v>0</v>
      </c>
      <c r="AD876">
        <v>1</v>
      </c>
      <c r="AE876">
        <v>0</v>
      </c>
      <c r="AF876" t="s">
        <v>744</v>
      </c>
      <c r="AG876">
        <v>2.4E-2</v>
      </c>
      <c r="AH876">
        <v>2</v>
      </c>
      <c r="AI876">
        <v>28927777</v>
      </c>
      <c r="AJ876">
        <v>864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 x14ac:dyDescent="0.2">
      <c r="A877">
        <f>ROW(Source!A166)</f>
        <v>166</v>
      </c>
      <c r="B877">
        <v>28927778</v>
      </c>
      <c r="C877">
        <v>28927770</v>
      </c>
      <c r="D877">
        <v>28338136</v>
      </c>
      <c r="E877">
        <v>1</v>
      </c>
      <c r="F877">
        <v>1</v>
      </c>
      <c r="G877">
        <v>1</v>
      </c>
      <c r="H877">
        <v>2</v>
      </c>
      <c r="I877" t="s">
        <v>401</v>
      </c>
      <c r="J877" t="s">
        <v>402</v>
      </c>
      <c r="K877" t="s">
        <v>403</v>
      </c>
      <c r="L877">
        <v>1368</v>
      </c>
      <c r="N877">
        <v>1011</v>
      </c>
      <c r="O877" t="s">
        <v>366</v>
      </c>
      <c r="P877" t="s">
        <v>366</v>
      </c>
      <c r="Q877">
        <v>1</v>
      </c>
      <c r="X877">
        <v>56.68</v>
      </c>
      <c r="Y877">
        <v>0</v>
      </c>
      <c r="Z877">
        <v>8.68</v>
      </c>
      <c r="AA877">
        <v>0</v>
      </c>
      <c r="AB877">
        <v>0</v>
      </c>
      <c r="AC877">
        <v>0</v>
      </c>
      <c r="AD877">
        <v>1</v>
      </c>
      <c r="AE877">
        <v>0</v>
      </c>
      <c r="AF877" t="s">
        <v>744</v>
      </c>
      <c r="AG877">
        <v>68.015999999999991</v>
      </c>
      <c r="AH877">
        <v>2</v>
      </c>
      <c r="AI877">
        <v>28927778</v>
      </c>
      <c r="AJ877">
        <v>865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 x14ac:dyDescent="0.2">
      <c r="A878">
        <f>ROW(Source!A166)</f>
        <v>166</v>
      </c>
      <c r="B878">
        <v>28927779</v>
      </c>
      <c r="C878">
        <v>28927770</v>
      </c>
      <c r="D878">
        <v>28251460</v>
      </c>
      <c r="E878">
        <v>1</v>
      </c>
      <c r="F878">
        <v>1</v>
      </c>
      <c r="G878">
        <v>1</v>
      </c>
      <c r="H878">
        <v>3</v>
      </c>
      <c r="I878" t="s">
        <v>580</v>
      </c>
      <c r="J878" t="s">
        <v>581</v>
      </c>
      <c r="K878" t="s">
        <v>582</v>
      </c>
      <c r="L878">
        <v>1339</v>
      </c>
      <c r="N878">
        <v>1007</v>
      </c>
      <c r="O878" t="s">
        <v>742</v>
      </c>
      <c r="P878" t="s">
        <v>742</v>
      </c>
      <c r="Q878">
        <v>1</v>
      </c>
      <c r="X878">
        <v>1.2</v>
      </c>
      <c r="Y878">
        <v>37.159999999999997</v>
      </c>
      <c r="Z878">
        <v>0</v>
      </c>
      <c r="AA878">
        <v>0</v>
      </c>
      <c r="AB878">
        <v>0</v>
      </c>
      <c r="AC878">
        <v>0</v>
      </c>
      <c r="AD878">
        <v>1</v>
      </c>
      <c r="AE878">
        <v>0</v>
      </c>
      <c r="AF878" t="s">
        <v>719</v>
      </c>
      <c r="AG878">
        <v>1.2</v>
      </c>
      <c r="AH878">
        <v>2</v>
      </c>
      <c r="AI878">
        <v>28927779</v>
      </c>
      <c r="AJ878">
        <v>866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 x14ac:dyDescent="0.2">
      <c r="A879">
        <f>ROW(Source!A166)</f>
        <v>166</v>
      </c>
      <c r="B879">
        <v>28927780</v>
      </c>
      <c r="C879">
        <v>28927770</v>
      </c>
      <c r="D879">
        <v>28251479</v>
      </c>
      <c r="E879">
        <v>1</v>
      </c>
      <c r="F879">
        <v>1</v>
      </c>
      <c r="G879">
        <v>1</v>
      </c>
      <c r="H879">
        <v>3</v>
      </c>
      <c r="I879" t="s">
        <v>503</v>
      </c>
      <c r="J879" t="s">
        <v>504</v>
      </c>
      <c r="K879" t="s">
        <v>505</v>
      </c>
      <c r="L879">
        <v>1339</v>
      </c>
      <c r="N879">
        <v>1007</v>
      </c>
      <c r="O879" t="s">
        <v>742</v>
      </c>
      <c r="P879" t="s">
        <v>742</v>
      </c>
      <c r="Q879">
        <v>1</v>
      </c>
      <c r="X879">
        <v>3.2</v>
      </c>
      <c r="Y879">
        <v>8.7899999999999991</v>
      </c>
      <c r="Z879">
        <v>0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719</v>
      </c>
      <c r="AG879">
        <v>3.2</v>
      </c>
      <c r="AH879">
        <v>2</v>
      </c>
      <c r="AI879">
        <v>28927780</v>
      </c>
      <c r="AJ879">
        <v>867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 x14ac:dyDescent="0.2">
      <c r="A880">
        <f>ROW(Source!A166)</f>
        <v>166</v>
      </c>
      <c r="B880">
        <v>28927781</v>
      </c>
      <c r="C880">
        <v>28927770</v>
      </c>
      <c r="D880">
        <v>28251486</v>
      </c>
      <c r="E880">
        <v>1</v>
      </c>
      <c r="F880">
        <v>1</v>
      </c>
      <c r="G880">
        <v>1</v>
      </c>
      <c r="H880">
        <v>3</v>
      </c>
      <c r="I880" t="s">
        <v>506</v>
      </c>
      <c r="J880" t="s">
        <v>507</v>
      </c>
      <c r="K880" t="s">
        <v>508</v>
      </c>
      <c r="L880">
        <v>1346</v>
      </c>
      <c r="N880">
        <v>1009</v>
      </c>
      <c r="O880" t="s">
        <v>509</v>
      </c>
      <c r="P880" t="s">
        <v>509</v>
      </c>
      <c r="Q880">
        <v>1</v>
      </c>
      <c r="X880">
        <v>0.46</v>
      </c>
      <c r="Y880">
        <v>4.47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719</v>
      </c>
      <c r="AG880">
        <v>0.46</v>
      </c>
      <c r="AH880">
        <v>2</v>
      </c>
      <c r="AI880">
        <v>28927781</v>
      </c>
      <c r="AJ880">
        <v>868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 x14ac:dyDescent="0.2">
      <c r="A881">
        <f>ROW(Source!A166)</f>
        <v>166</v>
      </c>
      <c r="B881">
        <v>28927782</v>
      </c>
      <c r="C881">
        <v>28927770</v>
      </c>
      <c r="D881">
        <v>28253182</v>
      </c>
      <c r="E881">
        <v>1</v>
      </c>
      <c r="F881">
        <v>1</v>
      </c>
      <c r="G881">
        <v>1</v>
      </c>
      <c r="H881">
        <v>3</v>
      </c>
      <c r="I881" t="s">
        <v>583</v>
      </c>
      <c r="J881" t="s">
        <v>584</v>
      </c>
      <c r="K881" t="s">
        <v>585</v>
      </c>
      <c r="L881">
        <v>1339</v>
      </c>
      <c r="N881">
        <v>1007</v>
      </c>
      <c r="O881" t="s">
        <v>742</v>
      </c>
      <c r="P881" t="s">
        <v>742</v>
      </c>
      <c r="Q881">
        <v>1</v>
      </c>
      <c r="X881">
        <v>0.05</v>
      </c>
      <c r="Y881">
        <v>3.15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719</v>
      </c>
      <c r="AG881">
        <v>0.05</v>
      </c>
      <c r="AH881">
        <v>2</v>
      </c>
      <c r="AI881">
        <v>28927782</v>
      </c>
      <c r="AJ881">
        <v>869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 x14ac:dyDescent="0.2">
      <c r="A882">
        <f>ROW(Source!A166)</f>
        <v>166</v>
      </c>
      <c r="B882">
        <v>28927783</v>
      </c>
      <c r="C882">
        <v>28927770</v>
      </c>
      <c r="D882">
        <v>28254657</v>
      </c>
      <c r="E882">
        <v>1</v>
      </c>
      <c r="F882">
        <v>1</v>
      </c>
      <c r="G882">
        <v>1</v>
      </c>
      <c r="H882">
        <v>3</v>
      </c>
      <c r="I882" t="s">
        <v>586</v>
      </c>
      <c r="J882" t="s">
        <v>587</v>
      </c>
      <c r="K882" t="s">
        <v>588</v>
      </c>
      <c r="L882">
        <v>1348</v>
      </c>
      <c r="N882">
        <v>1009</v>
      </c>
      <c r="O882" t="s">
        <v>61</v>
      </c>
      <c r="P882" t="s">
        <v>61</v>
      </c>
      <c r="Q882">
        <v>1000</v>
      </c>
      <c r="X882">
        <v>2.3999999999999998E-3</v>
      </c>
      <c r="Y882">
        <v>12851.36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719</v>
      </c>
      <c r="AG882">
        <v>2.3999999999999998E-3</v>
      </c>
      <c r="AH882">
        <v>2</v>
      </c>
      <c r="AI882">
        <v>28927783</v>
      </c>
      <c r="AJ882">
        <v>870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 x14ac:dyDescent="0.2">
      <c r="A883">
        <f>ROW(Source!A166)</f>
        <v>166</v>
      </c>
      <c r="B883">
        <v>28927784</v>
      </c>
      <c r="C883">
        <v>28927770</v>
      </c>
      <c r="D883">
        <v>28247532</v>
      </c>
      <c r="E883">
        <v>21</v>
      </c>
      <c r="F883">
        <v>1</v>
      </c>
      <c r="G883">
        <v>1</v>
      </c>
      <c r="H883">
        <v>3</v>
      </c>
      <c r="I883" t="s">
        <v>696</v>
      </c>
      <c r="J883" t="s">
        <v>719</v>
      </c>
      <c r="K883" t="s">
        <v>697</v>
      </c>
      <c r="L883">
        <v>1346</v>
      </c>
      <c r="N883">
        <v>1009</v>
      </c>
      <c r="O883" t="s">
        <v>509</v>
      </c>
      <c r="P883" t="s">
        <v>509</v>
      </c>
      <c r="Q883">
        <v>1</v>
      </c>
      <c r="X883">
        <v>170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 t="s">
        <v>719</v>
      </c>
      <c r="AG883">
        <v>170</v>
      </c>
      <c r="AH883">
        <v>3</v>
      </c>
      <c r="AI883">
        <v>-1</v>
      </c>
      <c r="AJ883" t="s">
        <v>719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 x14ac:dyDescent="0.2">
      <c r="A884">
        <f>ROW(Source!A166)</f>
        <v>166</v>
      </c>
      <c r="B884">
        <v>28927785</v>
      </c>
      <c r="C884">
        <v>28927770</v>
      </c>
      <c r="D884">
        <v>28247531</v>
      </c>
      <c r="E884">
        <v>21</v>
      </c>
      <c r="F884">
        <v>1</v>
      </c>
      <c r="G884">
        <v>1</v>
      </c>
      <c r="H884">
        <v>3</v>
      </c>
      <c r="I884" t="s">
        <v>533</v>
      </c>
      <c r="J884" t="s">
        <v>719</v>
      </c>
      <c r="K884" t="s">
        <v>534</v>
      </c>
      <c r="L884">
        <v>1374</v>
      </c>
      <c r="N884">
        <v>1013</v>
      </c>
      <c r="O884" t="s">
        <v>535</v>
      </c>
      <c r="P884" t="s">
        <v>535</v>
      </c>
      <c r="Q884">
        <v>1</v>
      </c>
      <c r="X884">
        <v>34.020000000000003</v>
      </c>
      <c r="Y884">
        <v>1</v>
      </c>
      <c r="Z884">
        <v>0</v>
      </c>
      <c r="AA884">
        <v>0</v>
      </c>
      <c r="AB884">
        <v>0</v>
      </c>
      <c r="AC884">
        <v>0</v>
      </c>
      <c r="AD884">
        <v>1</v>
      </c>
      <c r="AE884">
        <v>0</v>
      </c>
      <c r="AF884" t="s">
        <v>719</v>
      </c>
      <c r="AG884">
        <v>34.020000000000003</v>
      </c>
      <c r="AH884">
        <v>2</v>
      </c>
      <c r="AI884">
        <v>28927785</v>
      </c>
      <c r="AJ884">
        <v>871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 x14ac:dyDescent="0.2">
      <c r="A885">
        <f>ROW(Source!A167)</f>
        <v>167</v>
      </c>
      <c r="B885">
        <v>28927772</v>
      </c>
      <c r="C885">
        <v>28927770</v>
      </c>
      <c r="D885">
        <v>28425676</v>
      </c>
      <c r="E885">
        <v>1</v>
      </c>
      <c r="F885">
        <v>1</v>
      </c>
      <c r="G885">
        <v>1</v>
      </c>
      <c r="H885">
        <v>1</v>
      </c>
      <c r="I885" t="s">
        <v>536</v>
      </c>
      <c r="J885" t="s">
        <v>719</v>
      </c>
      <c r="K885" t="s">
        <v>537</v>
      </c>
      <c r="L885">
        <v>1191</v>
      </c>
      <c r="N885">
        <v>1013</v>
      </c>
      <c r="O885" t="s">
        <v>360</v>
      </c>
      <c r="P885" t="s">
        <v>360</v>
      </c>
      <c r="Q885">
        <v>1</v>
      </c>
      <c r="X885">
        <v>198</v>
      </c>
      <c r="Y885">
        <v>0</v>
      </c>
      <c r="Z885">
        <v>0</v>
      </c>
      <c r="AA885">
        <v>0</v>
      </c>
      <c r="AB885">
        <v>8.59</v>
      </c>
      <c r="AC885">
        <v>0</v>
      </c>
      <c r="AD885">
        <v>1</v>
      </c>
      <c r="AE885">
        <v>1</v>
      </c>
      <c r="AF885" t="s">
        <v>744</v>
      </c>
      <c r="AG885">
        <v>237.6</v>
      </c>
      <c r="AH885">
        <v>2</v>
      </c>
      <c r="AI885">
        <v>28927772</v>
      </c>
      <c r="AJ885">
        <v>872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 x14ac:dyDescent="0.2">
      <c r="A886">
        <f>ROW(Source!A167)</f>
        <v>167</v>
      </c>
      <c r="B886">
        <v>28927773</v>
      </c>
      <c r="C886">
        <v>28927770</v>
      </c>
      <c r="D886">
        <v>28419515</v>
      </c>
      <c r="E886">
        <v>1</v>
      </c>
      <c r="F886">
        <v>1</v>
      </c>
      <c r="G886">
        <v>1</v>
      </c>
      <c r="H886">
        <v>1</v>
      </c>
      <c r="I886" t="s">
        <v>361</v>
      </c>
      <c r="J886" t="s">
        <v>719</v>
      </c>
      <c r="K886" t="s">
        <v>362</v>
      </c>
      <c r="L886">
        <v>1191</v>
      </c>
      <c r="N886">
        <v>1013</v>
      </c>
      <c r="O886" t="s">
        <v>360</v>
      </c>
      <c r="P886" t="s">
        <v>360</v>
      </c>
      <c r="Q886">
        <v>1</v>
      </c>
      <c r="X886">
        <v>30.08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744</v>
      </c>
      <c r="AG886">
        <v>36.095999999999997</v>
      </c>
      <c r="AH886">
        <v>2</v>
      </c>
      <c r="AI886">
        <v>28927773</v>
      </c>
      <c r="AJ886">
        <v>873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 x14ac:dyDescent="0.2">
      <c r="A887">
        <f>ROW(Source!A167)</f>
        <v>167</v>
      </c>
      <c r="B887">
        <v>28927774</v>
      </c>
      <c r="C887">
        <v>28927770</v>
      </c>
      <c r="D887">
        <v>28336675</v>
      </c>
      <c r="E887">
        <v>1</v>
      </c>
      <c r="F887">
        <v>1</v>
      </c>
      <c r="G887">
        <v>1</v>
      </c>
      <c r="H887">
        <v>2</v>
      </c>
      <c r="I887" t="s">
        <v>540</v>
      </c>
      <c r="J887" t="s">
        <v>541</v>
      </c>
      <c r="K887" t="s">
        <v>542</v>
      </c>
      <c r="L887">
        <v>1368</v>
      </c>
      <c r="N887">
        <v>1011</v>
      </c>
      <c r="O887" t="s">
        <v>366</v>
      </c>
      <c r="P887" t="s">
        <v>366</v>
      </c>
      <c r="Q887">
        <v>1</v>
      </c>
      <c r="X887">
        <v>25.07</v>
      </c>
      <c r="Y887">
        <v>0</v>
      </c>
      <c r="Z887">
        <v>112.77</v>
      </c>
      <c r="AA887">
        <v>11.84</v>
      </c>
      <c r="AB887">
        <v>0</v>
      </c>
      <c r="AC887">
        <v>0</v>
      </c>
      <c r="AD887">
        <v>1</v>
      </c>
      <c r="AE887">
        <v>0</v>
      </c>
      <c r="AF887" t="s">
        <v>744</v>
      </c>
      <c r="AG887">
        <v>30.084</v>
      </c>
      <c r="AH887">
        <v>2</v>
      </c>
      <c r="AI887">
        <v>28927774</v>
      </c>
      <c r="AJ887">
        <v>874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 x14ac:dyDescent="0.2">
      <c r="A888">
        <f>ROW(Source!A167)</f>
        <v>167</v>
      </c>
      <c r="B888">
        <v>28927775</v>
      </c>
      <c r="C888">
        <v>28927770</v>
      </c>
      <c r="D888">
        <v>28337559</v>
      </c>
      <c r="E888">
        <v>1</v>
      </c>
      <c r="F888">
        <v>1</v>
      </c>
      <c r="G888">
        <v>1</v>
      </c>
      <c r="H888">
        <v>2</v>
      </c>
      <c r="I888" t="s">
        <v>577</v>
      </c>
      <c r="J888" t="s">
        <v>578</v>
      </c>
      <c r="K888" t="s">
        <v>579</v>
      </c>
      <c r="L888">
        <v>1368</v>
      </c>
      <c r="N888">
        <v>1011</v>
      </c>
      <c r="O888" t="s">
        <v>366</v>
      </c>
      <c r="P888" t="s">
        <v>366</v>
      </c>
      <c r="Q888">
        <v>1</v>
      </c>
      <c r="X888">
        <v>4.99</v>
      </c>
      <c r="Y888">
        <v>0</v>
      </c>
      <c r="Z888">
        <v>298.48</v>
      </c>
      <c r="AA888">
        <v>10.130000000000001</v>
      </c>
      <c r="AB888">
        <v>0</v>
      </c>
      <c r="AC888">
        <v>0</v>
      </c>
      <c r="AD888">
        <v>1</v>
      </c>
      <c r="AE888">
        <v>0</v>
      </c>
      <c r="AF888" t="s">
        <v>744</v>
      </c>
      <c r="AG888">
        <v>5.9880000000000004</v>
      </c>
      <c r="AH888">
        <v>2</v>
      </c>
      <c r="AI888">
        <v>28927775</v>
      </c>
      <c r="AJ888">
        <v>875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 x14ac:dyDescent="0.2">
      <c r="A889">
        <f>ROW(Source!A167)</f>
        <v>167</v>
      </c>
      <c r="B889">
        <v>28927776</v>
      </c>
      <c r="C889">
        <v>28927770</v>
      </c>
      <c r="D889">
        <v>28337857</v>
      </c>
      <c r="E889">
        <v>1</v>
      </c>
      <c r="F889">
        <v>1</v>
      </c>
      <c r="G889">
        <v>1</v>
      </c>
      <c r="H889">
        <v>2</v>
      </c>
      <c r="I889" t="s">
        <v>488</v>
      </c>
      <c r="J889" t="s">
        <v>489</v>
      </c>
      <c r="K889" t="s">
        <v>490</v>
      </c>
      <c r="L889">
        <v>1368</v>
      </c>
      <c r="N889">
        <v>1011</v>
      </c>
      <c r="O889" t="s">
        <v>366</v>
      </c>
      <c r="P889" t="s">
        <v>366</v>
      </c>
      <c r="Q889">
        <v>1</v>
      </c>
      <c r="X889">
        <v>0.02</v>
      </c>
      <c r="Y889">
        <v>0</v>
      </c>
      <c r="Z889">
        <v>127.86</v>
      </c>
      <c r="AA889">
        <v>11.84</v>
      </c>
      <c r="AB889">
        <v>0</v>
      </c>
      <c r="AC889">
        <v>0</v>
      </c>
      <c r="AD889">
        <v>1</v>
      </c>
      <c r="AE889">
        <v>0</v>
      </c>
      <c r="AF889" t="s">
        <v>744</v>
      </c>
      <c r="AG889">
        <v>2.4E-2</v>
      </c>
      <c r="AH889">
        <v>2</v>
      </c>
      <c r="AI889">
        <v>28927776</v>
      </c>
      <c r="AJ889">
        <v>876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 x14ac:dyDescent="0.2">
      <c r="A890">
        <f>ROW(Source!A167)</f>
        <v>167</v>
      </c>
      <c r="B890">
        <v>28927777</v>
      </c>
      <c r="C890">
        <v>28927770</v>
      </c>
      <c r="D890">
        <v>28337866</v>
      </c>
      <c r="E890">
        <v>1</v>
      </c>
      <c r="F890">
        <v>1</v>
      </c>
      <c r="G890">
        <v>1</v>
      </c>
      <c r="H890">
        <v>2</v>
      </c>
      <c r="I890" t="s">
        <v>491</v>
      </c>
      <c r="J890" t="s">
        <v>492</v>
      </c>
      <c r="K890" t="s">
        <v>493</v>
      </c>
      <c r="L890">
        <v>1368</v>
      </c>
      <c r="N890">
        <v>1011</v>
      </c>
      <c r="O890" t="s">
        <v>366</v>
      </c>
      <c r="P890" t="s">
        <v>366</v>
      </c>
      <c r="Q890">
        <v>1</v>
      </c>
      <c r="X890">
        <v>0.02</v>
      </c>
      <c r="Y890">
        <v>0</v>
      </c>
      <c r="Z890">
        <v>12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744</v>
      </c>
      <c r="AG890">
        <v>2.4E-2</v>
      </c>
      <c r="AH890">
        <v>2</v>
      </c>
      <c r="AI890">
        <v>28927777</v>
      </c>
      <c r="AJ890">
        <v>877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 x14ac:dyDescent="0.2">
      <c r="A891">
        <f>ROW(Source!A167)</f>
        <v>167</v>
      </c>
      <c r="B891">
        <v>28927778</v>
      </c>
      <c r="C891">
        <v>28927770</v>
      </c>
      <c r="D891">
        <v>28338136</v>
      </c>
      <c r="E891">
        <v>1</v>
      </c>
      <c r="F891">
        <v>1</v>
      </c>
      <c r="G891">
        <v>1</v>
      </c>
      <c r="H891">
        <v>2</v>
      </c>
      <c r="I891" t="s">
        <v>401</v>
      </c>
      <c r="J891" t="s">
        <v>402</v>
      </c>
      <c r="K891" t="s">
        <v>403</v>
      </c>
      <c r="L891">
        <v>1368</v>
      </c>
      <c r="N891">
        <v>1011</v>
      </c>
      <c r="O891" t="s">
        <v>366</v>
      </c>
      <c r="P891" t="s">
        <v>366</v>
      </c>
      <c r="Q891">
        <v>1</v>
      </c>
      <c r="X891">
        <v>56.68</v>
      </c>
      <c r="Y891">
        <v>0</v>
      </c>
      <c r="Z891">
        <v>8.68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744</v>
      </c>
      <c r="AG891">
        <v>68.015999999999991</v>
      </c>
      <c r="AH891">
        <v>2</v>
      </c>
      <c r="AI891">
        <v>28927778</v>
      </c>
      <c r="AJ891">
        <v>878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 x14ac:dyDescent="0.2">
      <c r="A892">
        <f>ROW(Source!A167)</f>
        <v>167</v>
      </c>
      <c r="B892">
        <v>28927779</v>
      </c>
      <c r="C892">
        <v>28927770</v>
      </c>
      <c r="D892">
        <v>28251460</v>
      </c>
      <c r="E892">
        <v>1</v>
      </c>
      <c r="F892">
        <v>1</v>
      </c>
      <c r="G892">
        <v>1</v>
      </c>
      <c r="H892">
        <v>3</v>
      </c>
      <c r="I892" t="s">
        <v>580</v>
      </c>
      <c r="J892" t="s">
        <v>581</v>
      </c>
      <c r="K892" t="s">
        <v>582</v>
      </c>
      <c r="L892">
        <v>1339</v>
      </c>
      <c r="N892">
        <v>1007</v>
      </c>
      <c r="O892" t="s">
        <v>742</v>
      </c>
      <c r="P892" t="s">
        <v>742</v>
      </c>
      <c r="Q892">
        <v>1</v>
      </c>
      <c r="X892">
        <v>1.2</v>
      </c>
      <c r="Y892">
        <v>37.159999999999997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719</v>
      </c>
      <c r="AG892">
        <v>1.2</v>
      </c>
      <c r="AH892">
        <v>2</v>
      </c>
      <c r="AI892">
        <v>28927779</v>
      </c>
      <c r="AJ892">
        <v>879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 x14ac:dyDescent="0.2">
      <c r="A893">
        <f>ROW(Source!A167)</f>
        <v>167</v>
      </c>
      <c r="B893">
        <v>28927780</v>
      </c>
      <c r="C893">
        <v>28927770</v>
      </c>
      <c r="D893">
        <v>28251479</v>
      </c>
      <c r="E893">
        <v>1</v>
      </c>
      <c r="F893">
        <v>1</v>
      </c>
      <c r="G893">
        <v>1</v>
      </c>
      <c r="H893">
        <v>3</v>
      </c>
      <c r="I893" t="s">
        <v>503</v>
      </c>
      <c r="J893" t="s">
        <v>504</v>
      </c>
      <c r="K893" t="s">
        <v>505</v>
      </c>
      <c r="L893">
        <v>1339</v>
      </c>
      <c r="N893">
        <v>1007</v>
      </c>
      <c r="O893" t="s">
        <v>742</v>
      </c>
      <c r="P893" t="s">
        <v>742</v>
      </c>
      <c r="Q893">
        <v>1</v>
      </c>
      <c r="X893">
        <v>3.2</v>
      </c>
      <c r="Y893">
        <v>8.7899999999999991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719</v>
      </c>
      <c r="AG893">
        <v>3.2</v>
      </c>
      <c r="AH893">
        <v>2</v>
      </c>
      <c r="AI893">
        <v>28927780</v>
      </c>
      <c r="AJ893">
        <v>880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 x14ac:dyDescent="0.2">
      <c r="A894">
        <f>ROW(Source!A167)</f>
        <v>167</v>
      </c>
      <c r="B894">
        <v>28927781</v>
      </c>
      <c r="C894">
        <v>28927770</v>
      </c>
      <c r="D894">
        <v>28251486</v>
      </c>
      <c r="E894">
        <v>1</v>
      </c>
      <c r="F894">
        <v>1</v>
      </c>
      <c r="G894">
        <v>1</v>
      </c>
      <c r="H894">
        <v>3</v>
      </c>
      <c r="I894" t="s">
        <v>506</v>
      </c>
      <c r="J894" t="s">
        <v>507</v>
      </c>
      <c r="K894" t="s">
        <v>508</v>
      </c>
      <c r="L894">
        <v>1346</v>
      </c>
      <c r="N894">
        <v>1009</v>
      </c>
      <c r="O894" t="s">
        <v>509</v>
      </c>
      <c r="P894" t="s">
        <v>509</v>
      </c>
      <c r="Q894">
        <v>1</v>
      </c>
      <c r="X894">
        <v>0.46</v>
      </c>
      <c r="Y894">
        <v>4.47</v>
      </c>
      <c r="Z894">
        <v>0</v>
      </c>
      <c r="AA894">
        <v>0</v>
      </c>
      <c r="AB894">
        <v>0</v>
      </c>
      <c r="AC894">
        <v>0</v>
      </c>
      <c r="AD894">
        <v>1</v>
      </c>
      <c r="AE894">
        <v>0</v>
      </c>
      <c r="AF894" t="s">
        <v>719</v>
      </c>
      <c r="AG894">
        <v>0.46</v>
      </c>
      <c r="AH894">
        <v>2</v>
      </c>
      <c r="AI894">
        <v>28927781</v>
      </c>
      <c r="AJ894">
        <v>881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 x14ac:dyDescent="0.2">
      <c r="A895">
        <f>ROW(Source!A167)</f>
        <v>167</v>
      </c>
      <c r="B895">
        <v>28927782</v>
      </c>
      <c r="C895">
        <v>28927770</v>
      </c>
      <c r="D895">
        <v>28253182</v>
      </c>
      <c r="E895">
        <v>1</v>
      </c>
      <c r="F895">
        <v>1</v>
      </c>
      <c r="G895">
        <v>1</v>
      </c>
      <c r="H895">
        <v>3</v>
      </c>
      <c r="I895" t="s">
        <v>583</v>
      </c>
      <c r="J895" t="s">
        <v>584</v>
      </c>
      <c r="K895" t="s">
        <v>585</v>
      </c>
      <c r="L895">
        <v>1339</v>
      </c>
      <c r="N895">
        <v>1007</v>
      </c>
      <c r="O895" t="s">
        <v>742</v>
      </c>
      <c r="P895" t="s">
        <v>742</v>
      </c>
      <c r="Q895">
        <v>1</v>
      </c>
      <c r="X895">
        <v>0.05</v>
      </c>
      <c r="Y895">
        <v>3.15</v>
      </c>
      <c r="Z895">
        <v>0</v>
      </c>
      <c r="AA895">
        <v>0</v>
      </c>
      <c r="AB895">
        <v>0</v>
      </c>
      <c r="AC895">
        <v>0</v>
      </c>
      <c r="AD895">
        <v>1</v>
      </c>
      <c r="AE895">
        <v>0</v>
      </c>
      <c r="AF895" t="s">
        <v>719</v>
      </c>
      <c r="AG895">
        <v>0.05</v>
      </c>
      <c r="AH895">
        <v>2</v>
      </c>
      <c r="AI895">
        <v>28927782</v>
      </c>
      <c r="AJ895">
        <v>882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 x14ac:dyDescent="0.2">
      <c r="A896">
        <f>ROW(Source!A167)</f>
        <v>167</v>
      </c>
      <c r="B896">
        <v>28927783</v>
      </c>
      <c r="C896">
        <v>28927770</v>
      </c>
      <c r="D896">
        <v>28254657</v>
      </c>
      <c r="E896">
        <v>1</v>
      </c>
      <c r="F896">
        <v>1</v>
      </c>
      <c r="G896">
        <v>1</v>
      </c>
      <c r="H896">
        <v>3</v>
      </c>
      <c r="I896" t="s">
        <v>586</v>
      </c>
      <c r="J896" t="s">
        <v>587</v>
      </c>
      <c r="K896" t="s">
        <v>588</v>
      </c>
      <c r="L896">
        <v>1348</v>
      </c>
      <c r="N896">
        <v>1009</v>
      </c>
      <c r="O896" t="s">
        <v>61</v>
      </c>
      <c r="P896" t="s">
        <v>61</v>
      </c>
      <c r="Q896">
        <v>1000</v>
      </c>
      <c r="X896">
        <v>2.3999999999999998E-3</v>
      </c>
      <c r="Y896">
        <v>12851.36</v>
      </c>
      <c r="Z896">
        <v>0</v>
      </c>
      <c r="AA896">
        <v>0</v>
      </c>
      <c r="AB896">
        <v>0</v>
      </c>
      <c r="AC896">
        <v>0</v>
      </c>
      <c r="AD896">
        <v>1</v>
      </c>
      <c r="AE896">
        <v>0</v>
      </c>
      <c r="AF896" t="s">
        <v>719</v>
      </c>
      <c r="AG896">
        <v>2.3999999999999998E-3</v>
      </c>
      <c r="AH896">
        <v>2</v>
      </c>
      <c r="AI896">
        <v>28927783</v>
      </c>
      <c r="AJ896">
        <v>883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 x14ac:dyDescent="0.2">
      <c r="A897">
        <f>ROW(Source!A167)</f>
        <v>167</v>
      </c>
      <c r="B897">
        <v>28927784</v>
      </c>
      <c r="C897">
        <v>28927770</v>
      </c>
      <c r="D897">
        <v>28247532</v>
      </c>
      <c r="E897">
        <v>21</v>
      </c>
      <c r="F897">
        <v>1</v>
      </c>
      <c r="G897">
        <v>1</v>
      </c>
      <c r="H897">
        <v>3</v>
      </c>
      <c r="I897" t="s">
        <v>696</v>
      </c>
      <c r="J897" t="s">
        <v>719</v>
      </c>
      <c r="K897" t="s">
        <v>697</v>
      </c>
      <c r="L897">
        <v>1346</v>
      </c>
      <c r="N897">
        <v>1009</v>
      </c>
      <c r="O897" t="s">
        <v>509</v>
      </c>
      <c r="P897" t="s">
        <v>509</v>
      </c>
      <c r="Q897">
        <v>1</v>
      </c>
      <c r="X897">
        <v>170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 t="s">
        <v>719</v>
      </c>
      <c r="AG897">
        <v>170</v>
      </c>
      <c r="AH897">
        <v>3</v>
      </c>
      <c r="AI897">
        <v>-1</v>
      </c>
      <c r="AJ897" t="s">
        <v>719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 x14ac:dyDescent="0.2">
      <c r="A898">
        <f>ROW(Source!A167)</f>
        <v>167</v>
      </c>
      <c r="B898">
        <v>28927785</v>
      </c>
      <c r="C898">
        <v>28927770</v>
      </c>
      <c r="D898">
        <v>28247531</v>
      </c>
      <c r="E898">
        <v>21</v>
      </c>
      <c r="F898">
        <v>1</v>
      </c>
      <c r="G898">
        <v>1</v>
      </c>
      <c r="H898">
        <v>3</v>
      </c>
      <c r="I898" t="s">
        <v>533</v>
      </c>
      <c r="J898" t="s">
        <v>719</v>
      </c>
      <c r="K898" t="s">
        <v>534</v>
      </c>
      <c r="L898">
        <v>1374</v>
      </c>
      <c r="N898">
        <v>1013</v>
      </c>
      <c r="O898" t="s">
        <v>535</v>
      </c>
      <c r="P898" t="s">
        <v>535</v>
      </c>
      <c r="Q898">
        <v>1</v>
      </c>
      <c r="X898">
        <v>34.020000000000003</v>
      </c>
      <c r="Y898">
        <v>1</v>
      </c>
      <c r="Z898">
        <v>0</v>
      </c>
      <c r="AA898">
        <v>0</v>
      </c>
      <c r="AB898">
        <v>0</v>
      </c>
      <c r="AC898">
        <v>0</v>
      </c>
      <c r="AD898">
        <v>1</v>
      </c>
      <c r="AE898">
        <v>0</v>
      </c>
      <c r="AF898" t="s">
        <v>719</v>
      </c>
      <c r="AG898">
        <v>34.020000000000003</v>
      </c>
      <c r="AH898">
        <v>2</v>
      </c>
      <c r="AI898">
        <v>28927785</v>
      </c>
      <c r="AJ898">
        <v>884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 x14ac:dyDescent="0.2">
      <c r="A899">
        <f>ROW(Source!A170)</f>
        <v>170</v>
      </c>
      <c r="B899">
        <v>28926359</v>
      </c>
      <c r="C899">
        <v>28926347</v>
      </c>
      <c r="D899">
        <v>28442310</v>
      </c>
      <c r="E899">
        <v>1</v>
      </c>
      <c r="F899">
        <v>1</v>
      </c>
      <c r="G899">
        <v>1</v>
      </c>
      <c r="H899">
        <v>1</v>
      </c>
      <c r="I899" t="s">
        <v>538</v>
      </c>
      <c r="J899" t="s">
        <v>719</v>
      </c>
      <c r="K899" t="s">
        <v>539</v>
      </c>
      <c r="L899">
        <v>1191</v>
      </c>
      <c r="N899">
        <v>1013</v>
      </c>
      <c r="O899" t="s">
        <v>360</v>
      </c>
      <c r="P899" t="s">
        <v>360</v>
      </c>
      <c r="Q899">
        <v>1</v>
      </c>
      <c r="X899">
        <v>89.5</v>
      </c>
      <c r="Y899">
        <v>0</v>
      </c>
      <c r="Z899">
        <v>0</v>
      </c>
      <c r="AA899">
        <v>0</v>
      </c>
      <c r="AB899">
        <v>9.64</v>
      </c>
      <c r="AC899">
        <v>0</v>
      </c>
      <c r="AD899">
        <v>1</v>
      </c>
      <c r="AE899">
        <v>1</v>
      </c>
      <c r="AF899" t="s">
        <v>744</v>
      </c>
      <c r="AG899">
        <v>107.4</v>
      </c>
      <c r="AH899">
        <v>2</v>
      </c>
      <c r="AI899">
        <v>28926348</v>
      </c>
      <c r="AJ899">
        <v>885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 x14ac:dyDescent="0.2">
      <c r="A900">
        <f>ROW(Source!A170)</f>
        <v>170</v>
      </c>
      <c r="B900">
        <v>28926360</v>
      </c>
      <c r="C900">
        <v>28926347</v>
      </c>
      <c r="D900">
        <v>28419515</v>
      </c>
      <c r="E900">
        <v>1</v>
      </c>
      <c r="F900">
        <v>1</v>
      </c>
      <c r="G900">
        <v>1</v>
      </c>
      <c r="H900">
        <v>1</v>
      </c>
      <c r="I900" t="s">
        <v>361</v>
      </c>
      <c r="J900" t="s">
        <v>719</v>
      </c>
      <c r="K900" t="s">
        <v>362</v>
      </c>
      <c r="L900">
        <v>1191</v>
      </c>
      <c r="N900">
        <v>1013</v>
      </c>
      <c r="O900" t="s">
        <v>360</v>
      </c>
      <c r="P900" t="s">
        <v>360</v>
      </c>
      <c r="Q900">
        <v>1</v>
      </c>
      <c r="X900">
        <v>9.81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1</v>
      </c>
      <c r="AE900">
        <v>2</v>
      </c>
      <c r="AF900" t="s">
        <v>744</v>
      </c>
      <c r="AG900">
        <v>11.772</v>
      </c>
      <c r="AH900">
        <v>2</v>
      </c>
      <c r="AI900">
        <v>28926349</v>
      </c>
      <c r="AJ900">
        <v>886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 x14ac:dyDescent="0.2">
      <c r="A901">
        <f>ROW(Source!A170)</f>
        <v>170</v>
      </c>
      <c r="B901">
        <v>28926361</v>
      </c>
      <c r="C901">
        <v>28926347</v>
      </c>
      <c r="D901">
        <v>28336687</v>
      </c>
      <c r="E901">
        <v>1</v>
      </c>
      <c r="F901">
        <v>1</v>
      </c>
      <c r="G901">
        <v>1</v>
      </c>
      <c r="H901">
        <v>2</v>
      </c>
      <c r="I901" t="s">
        <v>479</v>
      </c>
      <c r="J901" t="s">
        <v>480</v>
      </c>
      <c r="K901" t="s">
        <v>481</v>
      </c>
      <c r="L901">
        <v>1368</v>
      </c>
      <c r="N901">
        <v>1011</v>
      </c>
      <c r="O901" t="s">
        <v>366</v>
      </c>
      <c r="P901" t="s">
        <v>366</v>
      </c>
      <c r="Q901">
        <v>1</v>
      </c>
      <c r="X901">
        <v>0.08</v>
      </c>
      <c r="Y901">
        <v>0</v>
      </c>
      <c r="Z901">
        <v>113.19</v>
      </c>
      <c r="AA901">
        <v>11.84</v>
      </c>
      <c r="AB901">
        <v>0</v>
      </c>
      <c r="AC901">
        <v>0</v>
      </c>
      <c r="AD901">
        <v>1</v>
      </c>
      <c r="AE901">
        <v>0</v>
      </c>
      <c r="AF901" t="s">
        <v>744</v>
      </c>
      <c r="AG901">
        <v>9.6000000000000002E-2</v>
      </c>
      <c r="AH901">
        <v>2</v>
      </c>
      <c r="AI901">
        <v>28926350</v>
      </c>
      <c r="AJ901">
        <v>887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 x14ac:dyDescent="0.2">
      <c r="A902">
        <f>ROW(Source!A170)</f>
        <v>170</v>
      </c>
      <c r="B902">
        <v>28926362</v>
      </c>
      <c r="C902">
        <v>28926347</v>
      </c>
      <c r="D902">
        <v>28337558</v>
      </c>
      <c r="E902">
        <v>1</v>
      </c>
      <c r="F902">
        <v>1</v>
      </c>
      <c r="G902">
        <v>1</v>
      </c>
      <c r="H902">
        <v>2</v>
      </c>
      <c r="I902" t="s">
        <v>622</v>
      </c>
      <c r="J902" t="s">
        <v>623</v>
      </c>
      <c r="K902" t="s">
        <v>624</v>
      </c>
      <c r="L902">
        <v>1368</v>
      </c>
      <c r="N902">
        <v>1011</v>
      </c>
      <c r="O902" t="s">
        <v>366</v>
      </c>
      <c r="P902" t="s">
        <v>366</v>
      </c>
      <c r="Q902">
        <v>1</v>
      </c>
      <c r="X902">
        <v>9.65</v>
      </c>
      <c r="Y902">
        <v>0</v>
      </c>
      <c r="Z902">
        <v>134.31</v>
      </c>
      <c r="AA902">
        <v>8.82</v>
      </c>
      <c r="AB902">
        <v>0</v>
      </c>
      <c r="AC902">
        <v>0</v>
      </c>
      <c r="AD902">
        <v>1</v>
      </c>
      <c r="AE902">
        <v>0</v>
      </c>
      <c r="AF902" t="s">
        <v>744</v>
      </c>
      <c r="AG902">
        <v>11.58</v>
      </c>
      <c r="AH902">
        <v>2</v>
      </c>
      <c r="AI902">
        <v>28926351</v>
      </c>
      <c r="AJ902">
        <v>888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 x14ac:dyDescent="0.2">
      <c r="A903">
        <f>ROW(Source!A170)</f>
        <v>170</v>
      </c>
      <c r="B903">
        <v>28926363</v>
      </c>
      <c r="C903">
        <v>28926347</v>
      </c>
      <c r="D903">
        <v>28337857</v>
      </c>
      <c r="E903">
        <v>1</v>
      </c>
      <c r="F903">
        <v>1</v>
      </c>
      <c r="G903">
        <v>1</v>
      </c>
      <c r="H903">
        <v>2</v>
      </c>
      <c r="I903" t="s">
        <v>488</v>
      </c>
      <c r="J903" t="s">
        <v>489</v>
      </c>
      <c r="K903" t="s">
        <v>490</v>
      </c>
      <c r="L903">
        <v>1368</v>
      </c>
      <c r="N903">
        <v>1011</v>
      </c>
      <c r="O903" t="s">
        <v>366</v>
      </c>
      <c r="P903" t="s">
        <v>366</v>
      </c>
      <c r="Q903">
        <v>1</v>
      </c>
      <c r="X903">
        <v>0.08</v>
      </c>
      <c r="Y903">
        <v>0</v>
      </c>
      <c r="Z903">
        <v>127.86</v>
      </c>
      <c r="AA903">
        <v>11.84</v>
      </c>
      <c r="AB903">
        <v>0</v>
      </c>
      <c r="AC903">
        <v>0</v>
      </c>
      <c r="AD903">
        <v>1</v>
      </c>
      <c r="AE903">
        <v>0</v>
      </c>
      <c r="AF903" t="s">
        <v>744</v>
      </c>
      <c r="AG903">
        <v>9.6000000000000002E-2</v>
      </c>
      <c r="AH903">
        <v>2</v>
      </c>
      <c r="AI903">
        <v>28926352</v>
      </c>
      <c r="AJ903">
        <v>889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 x14ac:dyDescent="0.2">
      <c r="A904">
        <f>ROW(Source!A170)</f>
        <v>170</v>
      </c>
      <c r="B904">
        <v>28926364</v>
      </c>
      <c r="C904">
        <v>28926347</v>
      </c>
      <c r="D904">
        <v>28337866</v>
      </c>
      <c r="E904">
        <v>1</v>
      </c>
      <c r="F904">
        <v>1</v>
      </c>
      <c r="G904">
        <v>1</v>
      </c>
      <c r="H904">
        <v>2</v>
      </c>
      <c r="I904" t="s">
        <v>491</v>
      </c>
      <c r="J904" t="s">
        <v>492</v>
      </c>
      <c r="K904" t="s">
        <v>493</v>
      </c>
      <c r="L904">
        <v>1368</v>
      </c>
      <c r="N904">
        <v>1011</v>
      </c>
      <c r="O904" t="s">
        <v>366</v>
      </c>
      <c r="P904" t="s">
        <v>366</v>
      </c>
      <c r="Q904">
        <v>1</v>
      </c>
      <c r="X904">
        <v>0.08</v>
      </c>
      <c r="Y904">
        <v>0</v>
      </c>
      <c r="Z904">
        <v>12</v>
      </c>
      <c r="AA904">
        <v>0</v>
      </c>
      <c r="AB904">
        <v>0</v>
      </c>
      <c r="AC904">
        <v>0</v>
      </c>
      <c r="AD904">
        <v>1</v>
      </c>
      <c r="AE904">
        <v>0</v>
      </c>
      <c r="AF904" t="s">
        <v>744</v>
      </c>
      <c r="AG904">
        <v>9.6000000000000002E-2</v>
      </c>
      <c r="AH904">
        <v>2</v>
      </c>
      <c r="AI904">
        <v>28926353</v>
      </c>
      <c r="AJ904">
        <v>890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 x14ac:dyDescent="0.2">
      <c r="A905">
        <f>ROW(Source!A170)</f>
        <v>170</v>
      </c>
      <c r="B905">
        <v>28926365</v>
      </c>
      <c r="C905">
        <v>28926347</v>
      </c>
      <c r="D905">
        <v>28338136</v>
      </c>
      <c r="E905">
        <v>1</v>
      </c>
      <c r="F905">
        <v>1</v>
      </c>
      <c r="G905">
        <v>1</v>
      </c>
      <c r="H905">
        <v>2</v>
      </c>
      <c r="I905" t="s">
        <v>401</v>
      </c>
      <c r="J905" t="s">
        <v>402</v>
      </c>
      <c r="K905" t="s">
        <v>403</v>
      </c>
      <c r="L905">
        <v>1368</v>
      </c>
      <c r="N905">
        <v>1011</v>
      </c>
      <c r="O905" t="s">
        <v>366</v>
      </c>
      <c r="P905" t="s">
        <v>366</v>
      </c>
      <c r="Q905">
        <v>1</v>
      </c>
      <c r="X905">
        <v>25.2</v>
      </c>
      <c r="Y905">
        <v>0</v>
      </c>
      <c r="Z905">
        <v>8.68</v>
      </c>
      <c r="AA905">
        <v>0</v>
      </c>
      <c r="AB905">
        <v>0</v>
      </c>
      <c r="AC905">
        <v>0</v>
      </c>
      <c r="AD905">
        <v>1</v>
      </c>
      <c r="AE905">
        <v>0</v>
      </c>
      <c r="AF905" t="s">
        <v>744</v>
      </c>
      <c r="AG905">
        <v>30.24</v>
      </c>
      <c r="AH905">
        <v>2</v>
      </c>
      <c r="AI905">
        <v>28926354</v>
      </c>
      <c r="AJ905">
        <v>891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 x14ac:dyDescent="0.2">
      <c r="A906">
        <f>ROW(Source!A170)</f>
        <v>170</v>
      </c>
      <c r="B906">
        <v>28926366</v>
      </c>
      <c r="C906">
        <v>28926347</v>
      </c>
      <c r="D906">
        <v>28251457</v>
      </c>
      <c r="E906">
        <v>1</v>
      </c>
      <c r="F906">
        <v>1</v>
      </c>
      <c r="G906">
        <v>1</v>
      </c>
      <c r="H906">
        <v>3</v>
      </c>
      <c r="I906" t="s">
        <v>500</v>
      </c>
      <c r="J906" t="s">
        <v>501</v>
      </c>
      <c r="K906" t="s">
        <v>502</v>
      </c>
      <c r="L906">
        <v>1339</v>
      </c>
      <c r="N906">
        <v>1007</v>
      </c>
      <c r="O906" t="s">
        <v>742</v>
      </c>
      <c r="P906" t="s">
        <v>742</v>
      </c>
      <c r="Q906">
        <v>1</v>
      </c>
      <c r="X906">
        <v>0.95</v>
      </c>
      <c r="Y906">
        <v>23.41</v>
      </c>
      <c r="Z906">
        <v>0</v>
      </c>
      <c r="AA906">
        <v>0</v>
      </c>
      <c r="AB906">
        <v>0</v>
      </c>
      <c r="AC906">
        <v>0</v>
      </c>
      <c r="AD906">
        <v>1</v>
      </c>
      <c r="AE906">
        <v>0</v>
      </c>
      <c r="AF906" t="s">
        <v>719</v>
      </c>
      <c r="AG906">
        <v>0.95</v>
      </c>
      <c r="AH906">
        <v>2</v>
      </c>
      <c r="AI906">
        <v>28926355</v>
      </c>
      <c r="AJ906">
        <v>892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 x14ac:dyDescent="0.2">
      <c r="A907">
        <f>ROW(Source!A170)</f>
        <v>170</v>
      </c>
      <c r="B907">
        <v>28926367</v>
      </c>
      <c r="C907">
        <v>28926347</v>
      </c>
      <c r="D907">
        <v>28253186</v>
      </c>
      <c r="E907">
        <v>1</v>
      </c>
      <c r="F907">
        <v>1</v>
      </c>
      <c r="G907">
        <v>1</v>
      </c>
      <c r="H907">
        <v>3</v>
      </c>
      <c r="I907" t="s">
        <v>625</v>
      </c>
      <c r="J907" t="s">
        <v>626</v>
      </c>
      <c r="K907" t="s">
        <v>627</v>
      </c>
      <c r="L907">
        <v>1339</v>
      </c>
      <c r="N907">
        <v>1007</v>
      </c>
      <c r="O907" t="s">
        <v>742</v>
      </c>
      <c r="P907" t="s">
        <v>742</v>
      </c>
      <c r="Q907">
        <v>1</v>
      </c>
      <c r="X907">
        <v>70</v>
      </c>
      <c r="Y907">
        <v>10.67</v>
      </c>
      <c r="Z907">
        <v>0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719</v>
      </c>
      <c r="AG907">
        <v>70</v>
      </c>
      <c r="AH907">
        <v>2</v>
      </c>
      <c r="AI907">
        <v>28926356</v>
      </c>
      <c r="AJ907">
        <v>893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 x14ac:dyDescent="0.2">
      <c r="A908">
        <f>ROW(Source!A170)</f>
        <v>170</v>
      </c>
      <c r="B908">
        <v>28926368</v>
      </c>
      <c r="C908">
        <v>28926347</v>
      </c>
      <c r="D908">
        <v>28254721</v>
      </c>
      <c r="E908">
        <v>1</v>
      </c>
      <c r="F908">
        <v>1</v>
      </c>
      <c r="G908">
        <v>1</v>
      </c>
      <c r="H908">
        <v>3</v>
      </c>
      <c r="I908" t="s">
        <v>510</v>
      </c>
      <c r="J908" t="s">
        <v>511</v>
      </c>
      <c r="K908" t="s">
        <v>512</v>
      </c>
      <c r="L908">
        <v>1348</v>
      </c>
      <c r="N908">
        <v>1009</v>
      </c>
      <c r="O908" t="s">
        <v>61</v>
      </c>
      <c r="P908" t="s">
        <v>61</v>
      </c>
      <c r="Q908">
        <v>1000</v>
      </c>
      <c r="X908">
        <v>4.4000000000000003E-3</v>
      </c>
      <c r="Y908">
        <v>12824.48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719</v>
      </c>
      <c r="AG908">
        <v>4.4000000000000003E-3</v>
      </c>
      <c r="AH908">
        <v>2</v>
      </c>
      <c r="AI908">
        <v>28926357</v>
      </c>
      <c r="AJ908">
        <v>894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 x14ac:dyDescent="0.2">
      <c r="A909">
        <f>ROW(Source!A170)</f>
        <v>170</v>
      </c>
      <c r="B909">
        <v>28926369</v>
      </c>
      <c r="C909">
        <v>28926347</v>
      </c>
      <c r="D909">
        <v>28247531</v>
      </c>
      <c r="E909">
        <v>21</v>
      </c>
      <c r="F909">
        <v>1</v>
      </c>
      <c r="G909">
        <v>1</v>
      </c>
      <c r="H909">
        <v>3</v>
      </c>
      <c r="I909" t="s">
        <v>533</v>
      </c>
      <c r="J909" t="s">
        <v>719</v>
      </c>
      <c r="K909" t="s">
        <v>534</v>
      </c>
      <c r="L909">
        <v>1374</v>
      </c>
      <c r="N909">
        <v>1013</v>
      </c>
      <c r="O909" t="s">
        <v>535</v>
      </c>
      <c r="P909" t="s">
        <v>535</v>
      </c>
      <c r="Q909">
        <v>1</v>
      </c>
      <c r="X909">
        <v>17.260000000000002</v>
      </c>
      <c r="Y909">
        <v>1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719</v>
      </c>
      <c r="AG909">
        <v>17.260000000000002</v>
      </c>
      <c r="AH909">
        <v>2</v>
      </c>
      <c r="AI909">
        <v>28926358</v>
      </c>
      <c r="AJ909">
        <v>895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 x14ac:dyDescent="0.2">
      <c r="A910">
        <f>ROW(Source!A171)</f>
        <v>171</v>
      </c>
      <c r="B910">
        <v>28926359</v>
      </c>
      <c r="C910">
        <v>28926347</v>
      </c>
      <c r="D910">
        <v>28442310</v>
      </c>
      <c r="E910">
        <v>1</v>
      </c>
      <c r="F910">
        <v>1</v>
      </c>
      <c r="G910">
        <v>1</v>
      </c>
      <c r="H910">
        <v>1</v>
      </c>
      <c r="I910" t="s">
        <v>538</v>
      </c>
      <c r="J910" t="s">
        <v>719</v>
      </c>
      <c r="K910" t="s">
        <v>539</v>
      </c>
      <c r="L910">
        <v>1191</v>
      </c>
      <c r="N910">
        <v>1013</v>
      </c>
      <c r="O910" t="s">
        <v>360</v>
      </c>
      <c r="P910" t="s">
        <v>360</v>
      </c>
      <c r="Q910">
        <v>1</v>
      </c>
      <c r="X910">
        <v>89.5</v>
      </c>
      <c r="Y910">
        <v>0</v>
      </c>
      <c r="Z910">
        <v>0</v>
      </c>
      <c r="AA910">
        <v>0</v>
      </c>
      <c r="AB910">
        <v>9.64</v>
      </c>
      <c r="AC910">
        <v>0</v>
      </c>
      <c r="AD910">
        <v>1</v>
      </c>
      <c r="AE910">
        <v>1</v>
      </c>
      <c r="AF910" t="s">
        <v>744</v>
      </c>
      <c r="AG910">
        <v>107.4</v>
      </c>
      <c r="AH910">
        <v>2</v>
      </c>
      <c r="AI910">
        <v>28926348</v>
      </c>
      <c r="AJ910">
        <v>896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 x14ac:dyDescent="0.2">
      <c r="A911">
        <f>ROW(Source!A171)</f>
        <v>171</v>
      </c>
      <c r="B911">
        <v>28926360</v>
      </c>
      <c r="C911">
        <v>28926347</v>
      </c>
      <c r="D911">
        <v>28419515</v>
      </c>
      <c r="E911">
        <v>1</v>
      </c>
      <c r="F911">
        <v>1</v>
      </c>
      <c r="G911">
        <v>1</v>
      </c>
      <c r="H911">
        <v>1</v>
      </c>
      <c r="I911" t="s">
        <v>361</v>
      </c>
      <c r="J911" t="s">
        <v>719</v>
      </c>
      <c r="K911" t="s">
        <v>362</v>
      </c>
      <c r="L911">
        <v>1191</v>
      </c>
      <c r="N911">
        <v>1013</v>
      </c>
      <c r="O911" t="s">
        <v>360</v>
      </c>
      <c r="P911" t="s">
        <v>360</v>
      </c>
      <c r="Q911">
        <v>1</v>
      </c>
      <c r="X911">
        <v>9.81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1</v>
      </c>
      <c r="AE911">
        <v>2</v>
      </c>
      <c r="AF911" t="s">
        <v>744</v>
      </c>
      <c r="AG911">
        <v>11.772</v>
      </c>
      <c r="AH911">
        <v>2</v>
      </c>
      <c r="AI911">
        <v>28926349</v>
      </c>
      <c r="AJ911">
        <v>897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 x14ac:dyDescent="0.2">
      <c r="A912">
        <f>ROW(Source!A171)</f>
        <v>171</v>
      </c>
      <c r="B912">
        <v>28926361</v>
      </c>
      <c r="C912">
        <v>28926347</v>
      </c>
      <c r="D912">
        <v>28336687</v>
      </c>
      <c r="E912">
        <v>1</v>
      </c>
      <c r="F912">
        <v>1</v>
      </c>
      <c r="G912">
        <v>1</v>
      </c>
      <c r="H912">
        <v>2</v>
      </c>
      <c r="I912" t="s">
        <v>479</v>
      </c>
      <c r="J912" t="s">
        <v>480</v>
      </c>
      <c r="K912" t="s">
        <v>481</v>
      </c>
      <c r="L912">
        <v>1368</v>
      </c>
      <c r="N912">
        <v>1011</v>
      </c>
      <c r="O912" t="s">
        <v>366</v>
      </c>
      <c r="P912" t="s">
        <v>366</v>
      </c>
      <c r="Q912">
        <v>1</v>
      </c>
      <c r="X912">
        <v>0.08</v>
      </c>
      <c r="Y912">
        <v>0</v>
      </c>
      <c r="Z912">
        <v>113.19</v>
      </c>
      <c r="AA912">
        <v>11.84</v>
      </c>
      <c r="AB912">
        <v>0</v>
      </c>
      <c r="AC912">
        <v>0</v>
      </c>
      <c r="AD912">
        <v>1</v>
      </c>
      <c r="AE912">
        <v>0</v>
      </c>
      <c r="AF912" t="s">
        <v>744</v>
      </c>
      <c r="AG912">
        <v>9.6000000000000002E-2</v>
      </c>
      <c r="AH912">
        <v>2</v>
      </c>
      <c r="AI912">
        <v>28926350</v>
      </c>
      <c r="AJ912">
        <v>898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 x14ac:dyDescent="0.2">
      <c r="A913">
        <f>ROW(Source!A171)</f>
        <v>171</v>
      </c>
      <c r="B913">
        <v>28926362</v>
      </c>
      <c r="C913">
        <v>28926347</v>
      </c>
      <c r="D913">
        <v>28337558</v>
      </c>
      <c r="E913">
        <v>1</v>
      </c>
      <c r="F913">
        <v>1</v>
      </c>
      <c r="G913">
        <v>1</v>
      </c>
      <c r="H913">
        <v>2</v>
      </c>
      <c r="I913" t="s">
        <v>622</v>
      </c>
      <c r="J913" t="s">
        <v>623</v>
      </c>
      <c r="K913" t="s">
        <v>624</v>
      </c>
      <c r="L913">
        <v>1368</v>
      </c>
      <c r="N913">
        <v>1011</v>
      </c>
      <c r="O913" t="s">
        <v>366</v>
      </c>
      <c r="P913" t="s">
        <v>366</v>
      </c>
      <c r="Q913">
        <v>1</v>
      </c>
      <c r="X913">
        <v>9.65</v>
      </c>
      <c r="Y913">
        <v>0</v>
      </c>
      <c r="Z913">
        <v>134.31</v>
      </c>
      <c r="AA913">
        <v>8.82</v>
      </c>
      <c r="AB913">
        <v>0</v>
      </c>
      <c r="AC913">
        <v>0</v>
      </c>
      <c r="AD913">
        <v>1</v>
      </c>
      <c r="AE913">
        <v>0</v>
      </c>
      <c r="AF913" t="s">
        <v>744</v>
      </c>
      <c r="AG913">
        <v>11.58</v>
      </c>
      <c r="AH913">
        <v>2</v>
      </c>
      <c r="AI913">
        <v>28926351</v>
      </c>
      <c r="AJ913">
        <v>899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 x14ac:dyDescent="0.2">
      <c r="A914">
        <f>ROW(Source!A171)</f>
        <v>171</v>
      </c>
      <c r="B914">
        <v>28926363</v>
      </c>
      <c r="C914">
        <v>28926347</v>
      </c>
      <c r="D914">
        <v>28337857</v>
      </c>
      <c r="E914">
        <v>1</v>
      </c>
      <c r="F914">
        <v>1</v>
      </c>
      <c r="G914">
        <v>1</v>
      </c>
      <c r="H914">
        <v>2</v>
      </c>
      <c r="I914" t="s">
        <v>488</v>
      </c>
      <c r="J914" t="s">
        <v>489</v>
      </c>
      <c r="K914" t="s">
        <v>490</v>
      </c>
      <c r="L914">
        <v>1368</v>
      </c>
      <c r="N914">
        <v>1011</v>
      </c>
      <c r="O914" t="s">
        <v>366</v>
      </c>
      <c r="P914" t="s">
        <v>366</v>
      </c>
      <c r="Q914">
        <v>1</v>
      </c>
      <c r="X914">
        <v>0.08</v>
      </c>
      <c r="Y914">
        <v>0</v>
      </c>
      <c r="Z914">
        <v>127.86</v>
      </c>
      <c r="AA914">
        <v>11.84</v>
      </c>
      <c r="AB914">
        <v>0</v>
      </c>
      <c r="AC914">
        <v>0</v>
      </c>
      <c r="AD914">
        <v>1</v>
      </c>
      <c r="AE914">
        <v>0</v>
      </c>
      <c r="AF914" t="s">
        <v>744</v>
      </c>
      <c r="AG914">
        <v>9.6000000000000002E-2</v>
      </c>
      <c r="AH914">
        <v>2</v>
      </c>
      <c r="AI914">
        <v>28926352</v>
      </c>
      <c r="AJ914">
        <v>900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 x14ac:dyDescent="0.2">
      <c r="A915">
        <f>ROW(Source!A171)</f>
        <v>171</v>
      </c>
      <c r="B915">
        <v>28926364</v>
      </c>
      <c r="C915">
        <v>28926347</v>
      </c>
      <c r="D915">
        <v>28337866</v>
      </c>
      <c r="E915">
        <v>1</v>
      </c>
      <c r="F915">
        <v>1</v>
      </c>
      <c r="G915">
        <v>1</v>
      </c>
      <c r="H915">
        <v>2</v>
      </c>
      <c r="I915" t="s">
        <v>491</v>
      </c>
      <c r="J915" t="s">
        <v>492</v>
      </c>
      <c r="K915" t="s">
        <v>493</v>
      </c>
      <c r="L915">
        <v>1368</v>
      </c>
      <c r="N915">
        <v>1011</v>
      </c>
      <c r="O915" t="s">
        <v>366</v>
      </c>
      <c r="P915" t="s">
        <v>366</v>
      </c>
      <c r="Q915">
        <v>1</v>
      </c>
      <c r="X915">
        <v>0.08</v>
      </c>
      <c r="Y915">
        <v>0</v>
      </c>
      <c r="Z915">
        <v>12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744</v>
      </c>
      <c r="AG915">
        <v>9.6000000000000002E-2</v>
      </c>
      <c r="AH915">
        <v>2</v>
      </c>
      <c r="AI915">
        <v>28926353</v>
      </c>
      <c r="AJ915">
        <v>901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 x14ac:dyDescent="0.2">
      <c r="A916">
        <f>ROW(Source!A171)</f>
        <v>171</v>
      </c>
      <c r="B916">
        <v>28926365</v>
      </c>
      <c r="C916">
        <v>28926347</v>
      </c>
      <c r="D916">
        <v>28338136</v>
      </c>
      <c r="E916">
        <v>1</v>
      </c>
      <c r="F916">
        <v>1</v>
      </c>
      <c r="G916">
        <v>1</v>
      </c>
      <c r="H916">
        <v>2</v>
      </c>
      <c r="I916" t="s">
        <v>401</v>
      </c>
      <c r="J916" t="s">
        <v>402</v>
      </c>
      <c r="K916" t="s">
        <v>403</v>
      </c>
      <c r="L916">
        <v>1368</v>
      </c>
      <c r="N916">
        <v>1011</v>
      </c>
      <c r="O916" t="s">
        <v>366</v>
      </c>
      <c r="P916" t="s">
        <v>366</v>
      </c>
      <c r="Q916">
        <v>1</v>
      </c>
      <c r="X916">
        <v>25.2</v>
      </c>
      <c r="Y916">
        <v>0</v>
      </c>
      <c r="Z916">
        <v>8.68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744</v>
      </c>
      <c r="AG916">
        <v>30.24</v>
      </c>
      <c r="AH916">
        <v>2</v>
      </c>
      <c r="AI916">
        <v>28926354</v>
      </c>
      <c r="AJ916">
        <v>902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 x14ac:dyDescent="0.2">
      <c r="A917">
        <f>ROW(Source!A171)</f>
        <v>171</v>
      </c>
      <c r="B917">
        <v>28926366</v>
      </c>
      <c r="C917">
        <v>28926347</v>
      </c>
      <c r="D917">
        <v>28251457</v>
      </c>
      <c r="E917">
        <v>1</v>
      </c>
      <c r="F917">
        <v>1</v>
      </c>
      <c r="G917">
        <v>1</v>
      </c>
      <c r="H917">
        <v>3</v>
      </c>
      <c r="I917" t="s">
        <v>500</v>
      </c>
      <c r="J917" t="s">
        <v>501</v>
      </c>
      <c r="K917" t="s">
        <v>502</v>
      </c>
      <c r="L917">
        <v>1339</v>
      </c>
      <c r="N917">
        <v>1007</v>
      </c>
      <c r="O917" t="s">
        <v>742</v>
      </c>
      <c r="P917" t="s">
        <v>742</v>
      </c>
      <c r="Q917">
        <v>1</v>
      </c>
      <c r="X917">
        <v>0.95</v>
      </c>
      <c r="Y917">
        <v>23.41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719</v>
      </c>
      <c r="AG917">
        <v>0.95</v>
      </c>
      <c r="AH917">
        <v>2</v>
      </c>
      <c r="AI917">
        <v>28926355</v>
      </c>
      <c r="AJ917">
        <v>903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 x14ac:dyDescent="0.2">
      <c r="A918">
        <f>ROW(Source!A171)</f>
        <v>171</v>
      </c>
      <c r="B918">
        <v>28926367</v>
      </c>
      <c r="C918">
        <v>28926347</v>
      </c>
      <c r="D918">
        <v>28253186</v>
      </c>
      <c r="E918">
        <v>1</v>
      </c>
      <c r="F918">
        <v>1</v>
      </c>
      <c r="G918">
        <v>1</v>
      </c>
      <c r="H918">
        <v>3</v>
      </c>
      <c r="I918" t="s">
        <v>625</v>
      </c>
      <c r="J918" t="s">
        <v>626</v>
      </c>
      <c r="K918" t="s">
        <v>627</v>
      </c>
      <c r="L918">
        <v>1339</v>
      </c>
      <c r="N918">
        <v>1007</v>
      </c>
      <c r="O918" t="s">
        <v>742</v>
      </c>
      <c r="P918" t="s">
        <v>742</v>
      </c>
      <c r="Q918">
        <v>1</v>
      </c>
      <c r="X918">
        <v>70</v>
      </c>
      <c r="Y918">
        <v>10.67</v>
      </c>
      <c r="Z918">
        <v>0</v>
      </c>
      <c r="AA918">
        <v>0</v>
      </c>
      <c r="AB918">
        <v>0</v>
      </c>
      <c r="AC918">
        <v>0</v>
      </c>
      <c r="AD918">
        <v>1</v>
      </c>
      <c r="AE918">
        <v>0</v>
      </c>
      <c r="AF918" t="s">
        <v>719</v>
      </c>
      <c r="AG918">
        <v>70</v>
      </c>
      <c r="AH918">
        <v>2</v>
      </c>
      <c r="AI918">
        <v>28926356</v>
      </c>
      <c r="AJ918">
        <v>904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 x14ac:dyDescent="0.2">
      <c r="A919">
        <f>ROW(Source!A171)</f>
        <v>171</v>
      </c>
      <c r="B919">
        <v>28926368</v>
      </c>
      <c r="C919">
        <v>28926347</v>
      </c>
      <c r="D919">
        <v>28254721</v>
      </c>
      <c r="E919">
        <v>1</v>
      </c>
      <c r="F919">
        <v>1</v>
      </c>
      <c r="G919">
        <v>1</v>
      </c>
      <c r="H919">
        <v>3</v>
      </c>
      <c r="I919" t="s">
        <v>510</v>
      </c>
      <c r="J919" t="s">
        <v>511</v>
      </c>
      <c r="K919" t="s">
        <v>512</v>
      </c>
      <c r="L919">
        <v>1348</v>
      </c>
      <c r="N919">
        <v>1009</v>
      </c>
      <c r="O919" t="s">
        <v>61</v>
      </c>
      <c r="P919" t="s">
        <v>61</v>
      </c>
      <c r="Q919">
        <v>1000</v>
      </c>
      <c r="X919">
        <v>4.4000000000000003E-3</v>
      </c>
      <c r="Y919">
        <v>12824.48</v>
      </c>
      <c r="Z919">
        <v>0</v>
      </c>
      <c r="AA919">
        <v>0</v>
      </c>
      <c r="AB919">
        <v>0</v>
      </c>
      <c r="AC919">
        <v>0</v>
      </c>
      <c r="AD919">
        <v>1</v>
      </c>
      <c r="AE919">
        <v>0</v>
      </c>
      <c r="AF919" t="s">
        <v>719</v>
      </c>
      <c r="AG919">
        <v>4.4000000000000003E-3</v>
      </c>
      <c r="AH919">
        <v>2</v>
      </c>
      <c r="AI919">
        <v>28926357</v>
      </c>
      <c r="AJ919">
        <v>905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 x14ac:dyDescent="0.2">
      <c r="A920">
        <f>ROW(Source!A171)</f>
        <v>171</v>
      </c>
      <c r="B920">
        <v>28926369</v>
      </c>
      <c r="C920">
        <v>28926347</v>
      </c>
      <c r="D920">
        <v>28247531</v>
      </c>
      <c r="E920">
        <v>21</v>
      </c>
      <c r="F920">
        <v>1</v>
      </c>
      <c r="G920">
        <v>1</v>
      </c>
      <c r="H920">
        <v>3</v>
      </c>
      <c r="I920" t="s">
        <v>533</v>
      </c>
      <c r="J920" t="s">
        <v>719</v>
      </c>
      <c r="K920" t="s">
        <v>534</v>
      </c>
      <c r="L920">
        <v>1374</v>
      </c>
      <c r="N920">
        <v>1013</v>
      </c>
      <c r="O920" t="s">
        <v>535</v>
      </c>
      <c r="P920" t="s">
        <v>535</v>
      </c>
      <c r="Q920">
        <v>1</v>
      </c>
      <c r="X920">
        <v>17.260000000000002</v>
      </c>
      <c r="Y920">
        <v>1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0</v>
      </c>
      <c r="AF920" t="s">
        <v>719</v>
      </c>
      <c r="AG920">
        <v>17.260000000000002</v>
      </c>
      <c r="AH920">
        <v>2</v>
      </c>
      <c r="AI920">
        <v>28926358</v>
      </c>
      <c r="AJ920">
        <v>906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 x14ac:dyDescent="0.2">
      <c r="A921">
        <f>ROW(Source!A172)</f>
        <v>172</v>
      </c>
      <c r="B921">
        <v>28927814</v>
      </c>
      <c r="C921">
        <v>28927806</v>
      </c>
      <c r="D921">
        <v>28425676</v>
      </c>
      <c r="E921">
        <v>1</v>
      </c>
      <c r="F921">
        <v>1</v>
      </c>
      <c r="G921">
        <v>1</v>
      </c>
      <c r="H921">
        <v>1</v>
      </c>
      <c r="I921" t="s">
        <v>536</v>
      </c>
      <c r="J921" t="s">
        <v>719</v>
      </c>
      <c r="K921" t="s">
        <v>537</v>
      </c>
      <c r="L921">
        <v>1191</v>
      </c>
      <c r="N921">
        <v>1013</v>
      </c>
      <c r="O921" t="s">
        <v>360</v>
      </c>
      <c r="P921" t="s">
        <v>360</v>
      </c>
      <c r="Q921">
        <v>1</v>
      </c>
      <c r="X921">
        <v>3.7</v>
      </c>
      <c r="Y921">
        <v>0</v>
      </c>
      <c r="Z921">
        <v>0</v>
      </c>
      <c r="AA921">
        <v>0</v>
      </c>
      <c r="AB921">
        <v>8.59</v>
      </c>
      <c r="AC921">
        <v>0</v>
      </c>
      <c r="AD921">
        <v>1</v>
      </c>
      <c r="AE921">
        <v>1</v>
      </c>
      <c r="AF921" t="s">
        <v>744</v>
      </c>
      <c r="AG921">
        <v>4.4400000000000004</v>
      </c>
      <c r="AH921">
        <v>2</v>
      </c>
      <c r="AI921">
        <v>28927807</v>
      </c>
      <c r="AJ921">
        <v>907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 x14ac:dyDescent="0.2">
      <c r="A922">
        <f>ROW(Source!A172)</f>
        <v>172</v>
      </c>
      <c r="B922">
        <v>28927815</v>
      </c>
      <c r="C922">
        <v>28927806</v>
      </c>
      <c r="D922">
        <v>28338136</v>
      </c>
      <c r="E922">
        <v>1</v>
      </c>
      <c r="F922">
        <v>1</v>
      </c>
      <c r="G922">
        <v>1</v>
      </c>
      <c r="H922">
        <v>2</v>
      </c>
      <c r="I922" t="s">
        <v>401</v>
      </c>
      <c r="J922" t="s">
        <v>402</v>
      </c>
      <c r="K922" t="s">
        <v>403</v>
      </c>
      <c r="L922">
        <v>1368</v>
      </c>
      <c r="N922">
        <v>1011</v>
      </c>
      <c r="O922" t="s">
        <v>366</v>
      </c>
      <c r="P922" t="s">
        <v>366</v>
      </c>
      <c r="Q922">
        <v>1</v>
      </c>
      <c r="X922">
        <v>0.56000000000000005</v>
      </c>
      <c r="Y922">
        <v>0</v>
      </c>
      <c r="Z922">
        <v>8.68</v>
      </c>
      <c r="AA922">
        <v>0</v>
      </c>
      <c r="AB922">
        <v>0</v>
      </c>
      <c r="AC922">
        <v>0</v>
      </c>
      <c r="AD922">
        <v>1</v>
      </c>
      <c r="AE922">
        <v>0</v>
      </c>
      <c r="AF922" t="s">
        <v>744</v>
      </c>
      <c r="AG922">
        <v>0.67200000000000004</v>
      </c>
      <c r="AH922">
        <v>2</v>
      </c>
      <c r="AI922">
        <v>28927808</v>
      </c>
      <c r="AJ922">
        <v>908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 x14ac:dyDescent="0.2">
      <c r="A923">
        <f>ROW(Source!A172)</f>
        <v>172</v>
      </c>
      <c r="B923">
        <v>28927816</v>
      </c>
      <c r="C923">
        <v>28927806</v>
      </c>
      <c r="D923">
        <v>28251460</v>
      </c>
      <c r="E923">
        <v>1</v>
      </c>
      <c r="F923">
        <v>1</v>
      </c>
      <c r="G923">
        <v>1</v>
      </c>
      <c r="H923">
        <v>3</v>
      </c>
      <c r="I923" t="s">
        <v>580</v>
      </c>
      <c r="J923" t="s">
        <v>581</v>
      </c>
      <c r="K923" t="s">
        <v>582</v>
      </c>
      <c r="L923">
        <v>1339</v>
      </c>
      <c r="N923">
        <v>1007</v>
      </c>
      <c r="O923" t="s">
        <v>742</v>
      </c>
      <c r="P923" t="s">
        <v>742</v>
      </c>
      <c r="Q923">
        <v>1</v>
      </c>
      <c r="X923">
        <v>1.7000000000000001E-2</v>
      </c>
      <c r="Y923">
        <v>37.159999999999997</v>
      </c>
      <c r="Z923">
        <v>0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719</v>
      </c>
      <c r="AG923">
        <v>1.7000000000000001E-2</v>
      </c>
      <c r="AH923">
        <v>2</v>
      </c>
      <c r="AI923">
        <v>28927809</v>
      </c>
      <c r="AJ923">
        <v>909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 x14ac:dyDescent="0.2">
      <c r="A924">
        <f>ROW(Source!A172)</f>
        <v>172</v>
      </c>
      <c r="B924">
        <v>28927817</v>
      </c>
      <c r="C924">
        <v>28927806</v>
      </c>
      <c r="D924">
        <v>28251479</v>
      </c>
      <c r="E924">
        <v>1</v>
      </c>
      <c r="F924">
        <v>1</v>
      </c>
      <c r="G924">
        <v>1</v>
      </c>
      <c r="H924">
        <v>3</v>
      </c>
      <c r="I924" t="s">
        <v>503</v>
      </c>
      <c r="J924" t="s">
        <v>504</v>
      </c>
      <c r="K924" t="s">
        <v>505</v>
      </c>
      <c r="L924">
        <v>1339</v>
      </c>
      <c r="N924">
        <v>1007</v>
      </c>
      <c r="O924" t="s">
        <v>742</v>
      </c>
      <c r="P924" t="s">
        <v>742</v>
      </c>
      <c r="Q924">
        <v>1</v>
      </c>
      <c r="X924">
        <v>3.3000000000000002E-2</v>
      </c>
      <c r="Y924">
        <v>8.7899999999999991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719</v>
      </c>
      <c r="AG924">
        <v>3.3000000000000002E-2</v>
      </c>
      <c r="AH924">
        <v>2</v>
      </c>
      <c r="AI924">
        <v>28927810</v>
      </c>
      <c r="AJ924">
        <v>910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 x14ac:dyDescent="0.2">
      <c r="A925">
        <f>ROW(Source!A172)</f>
        <v>172</v>
      </c>
      <c r="B925">
        <v>28927818</v>
      </c>
      <c r="C925">
        <v>28927806</v>
      </c>
      <c r="D925">
        <v>28251486</v>
      </c>
      <c r="E925">
        <v>1</v>
      </c>
      <c r="F925">
        <v>1</v>
      </c>
      <c r="G925">
        <v>1</v>
      </c>
      <c r="H925">
        <v>3</v>
      </c>
      <c r="I925" t="s">
        <v>506</v>
      </c>
      <c r="J925" t="s">
        <v>507</v>
      </c>
      <c r="K925" t="s">
        <v>508</v>
      </c>
      <c r="L925">
        <v>1346</v>
      </c>
      <c r="N925">
        <v>1009</v>
      </c>
      <c r="O925" t="s">
        <v>509</v>
      </c>
      <c r="P925" t="s">
        <v>509</v>
      </c>
      <c r="Q925">
        <v>1</v>
      </c>
      <c r="X925">
        <v>3.0000000000000001E-3</v>
      </c>
      <c r="Y925">
        <v>4.47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719</v>
      </c>
      <c r="AG925">
        <v>3.0000000000000001E-3</v>
      </c>
      <c r="AH925">
        <v>2</v>
      </c>
      <c r="AI925">
        <v>28927811</v>
      </c>
      <c r="AJ925">
        <v>911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 x14ac:dyDescent="0.2">
      <c r="A926">
        <f>ROW(Source!A172)</f>
        <v>172</v>
      </c>
      <c r="B926">
        <v>28927819</v>
      </c>
      <c r="C926">
        <v>28927806</v>
      </c>
      <c r="D926">
        <v>28254657</v>
      </c>
      <c r="E926">
        <v>1</v>
      </c>
      <c r="F926">
        <v>1</v>
      </c>
      <c r="G926">
        <v>1</v>
      </c>
      <c r="H926">
        <v>3</v>
      </c>
      <c r="I926" t="s">
        <v>586</v>
      </c>
      <c r="J926" t="s">
        <v>587</v>
      </c>
      <c r="K926" t="s">
        <v>588</v>
      </c>
      <c r="L926">
        <v>1348</v>
      </c>
      <c r="N926">
        <v>1009</v>
      </c>
      <c r="O926" t="s">
        <v>61</v>
      </c>
      <c r="P926" t="s">
        <v>61</v>
      </c>
      <c r="Q926">
        <v>1000</v>
      </c>
      <c r="X926">
        <v>3.6000000000000002E-4</v>
      </c>
      <c r="Y926">
        <v>12851.36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719</v>
      </c>
      <c r="AG926">
        <v>3.6000000000000002E-4</v>
      </c>
      <c r="AH926">
        <v>2</v>
      </c>
      <c r="AI926">
        <v>28927812</v>
      </c>
      <c r="AJ926">
        <v>912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 x14ac:dyDescent="0.2">
      <c r="A927">
        <f>ROW(Source!A172)</f>
        <v>172</v>
      </c>
      <c r="B927">
        <v>28927820</v>
      </c>
      <c r="C927">
        <v>28927806</v>
      </c>
      <c r="D927">
        <v>28247531</v>
      </c>
      <c r="E927">
        <v>21</v>
      </c>
      <c r="F927">
        <v>1</v>
      </c>
      <c r="G927">
        <v>1</v>
      </c>
      <c r="H927">
        <v>3</v>
      </c>
      <c r="I927" t="s">
        <v>533</v>
      </c>
      <c r="J927" t="s">
        <v>719</v>
      </c>
      <c r="K927" t="s">
        <v>534</v>
      </c>
      <c r="L927">
        <v>1374</v>
      </c>
      <c r="N927">
        <v>1013</v>
      </c>
      <c r="O927" t="s">
        <v>535</v>
      </c>
      <c r="P927" t="s">
        <v>535</v>
      </c>
      <c r="Q927">
        <v>1</v>
      </c>
      <c r="X927">
        <v>0.64</v>
      </c>
      <c r="Y927">
        <v>1</v>
      </c>
      <c r="Z927">
        <v>0</v>
      </c>
      <c r="AA927">
        <v>0</v>
      </c>
      <c r="AB927">
        <v>0</v>
      </c>
      <c r="AC927">
        <v>0</v>
      </c>
      <c r="AD927">
        <v>1</v>
      </c>
      <c r="AE927">
        <v>0</v>
      </c>
      <c r="AF927" t="s">
        <v>719</v>
      </c>
      <c r="AG927">
        <v>0.64</v>
      </c>
      <c r="AH927">
        <v>2</v>
      </c>
      <c r="AI927">
        <v>28927813</v>
      </c>
      <c r="AJ927">
        <v>913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 x14ac:dyDescent="0.2">
      <c r="A928">
        <f>ROW(Source!A173)</f>
        <v>173</v>
      </c>
      <c r="B928">
        <v>28927814</v>
      </c>
      <c r="C928">
        <v>28927806</v>
      </c>
      <c r="D928">
        <v>28425676</v>
      </c>
      <c r="E928">
        <v>1</v>
      </c>
      <c r="F928">
        <v>1</v>
      </c>
      <c r="G928">
        <v>1</v>
      </c>
      <c r="H928">
        <v>1</v>
      </c>
      <c r="I928" t="s">
        <v>536</v>
      </c>
      <c r="J928" t="s">
        <v>719</v>
      </c>
      <c r="K928" t="s">
        <v>537</v>
      </c>
      <c r="L928">
        <v>1191</v>
      </c>
      <c r="N928">
        <v>1013</v>
      </c>
      <c r="O928" t="s">
        <v>360</v>
      </c>
      <c r="P928" t="s">
        <v>360</v>
      </c>
      <c r="Q928">
        <v>1</v>
      </c>
      <c r="X928">
        <v>3.7</v>
      </c>
      <c r="Y928">
        <v>0</v>
      </c>
      <c r="Z928">
        <v>0</v>
      </c>
      <c r="AA928">
        <v>0</v>
      </c>
      <c r="AB928">
        <v>8.59</v>
      </c>
      <c r="AC928">
        <v>0</v>
      </c>
      <c r="AD928">
        <v>1</v>
      </c>
      <c r="AE928">
        <v>1</v>
      </c>
      <c r="AF928" t="s">
        <v>744</v>
      </c>
      <c r="AG928">
        <v>4.4400000000000004</v>
      </c>
      <c r="AH928">
        <v>2</v>
      </c>
      <c r="AI928">
        <v>28927807</v>
      </c>
      <c r="AJ928">
        <v>914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 x14ac:dyDescent="0.2">
      <c r="A929">
        <f>ROW(Source!A173)</f>
        <v>173</v>
      </c>
      <c r="B929">
        <v>28927815</v>
      </c>
      <c r="C929">
        <v>28927806</v>
      </c>
      <c r="D929">
        <v>28338136</v>
      </c>
      <c r="E929">
        <v>1</v>
      </c>
      <c r="F929">
        <v>1</v>
      </c>
      <c r="G929">
        <v>1</v>
      </c>
      <c r="H929">
        <v>2</v>
      </c>
      <c r="I929" t="s">
        <v>401</v>
      </c>
      <c r="J929" t="s">
        <v>402</v>
      </c>
      <c r="K929" t="s">
        <v>403</v>
      </c>
      <c r="L929">
        <v>1368</v>
      </c>
      <c r="N929">
        <v>1011</v>
      </c>
      <c r="O929" t="s">
        <v>366</v>
      </c>
      <c r="P929" t="s">
        <v>366</v>
      </c>
      <c r="Q929">
        <v>1</v>
      </c>
      <c r="X929">
        <v>0.56000000000000005</v>
      </c>
      <c r="Y929">
        <v>0</v>
      </c>
      <c r="Z929">
        <v>8.68</v>
      </c>
      <c r="AA929">
        <v>0</v>
      </c>
      <c r="AB929">
        <v>0</v>
      </c>
      <c r="AC929">
        <v>0</v>
      </c>
      <c r="AD929">
        <v>1</v>
      </c>
      <c r="AE929">
        <v>0</v>
      </c>
      <c r="AF929" t="s">
        <v>744</v>
      </c>
      <c r="AG929">
        <v>0.67200000000000004</v>
      </c>
      <c r="AH929">
        <v>2</v>
      </c>
      <c r="AI929">
        <v>28927808</v>
      </c>
      <c r="AJ929">
        <v>915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 x14ac:dyDescent="0.2">
      <c r="A930">
        <f>ROW(Source!A173)</f>
        <v>173</v>
      </c>
      <c r="B930">
        <v>28927816</v>
      </c>
      <c r="C930">
        <v>28927806</v>
      </c>
      <c r="D930">
        <v>28251460</v>
      </c>
      <c r="E930">
        <v>1</v>
      </c>
      <c r="F930">
        <v>1</v>
      </c>
      <c r="G930">
        <v>1</v>
      </c>
      <c r="H930">
        <v>3</v>
      </c>
      <c r="I930" t="s">
        <v>580</v>
      </c>
      <c r="J930" t="s">
        <v>581</v>
      </c>
      <c r="K930" t="s">
        <v>582</v>
      </c>
      <c r="L930">
        <v>1339</v>
      </c>
      <c r="N930">
        <v>1007</v>
      </c>
      <c r="O930" t="s">
        <v>742</v>
      </c>
      <c r="P930" t="s">
        <v>742</v>
      </c>
      <c r="Q930">
        <v>1</v>
      </c>
      <c r="X930">
        <v>1.7000000000000001E-2</v>
      </c>
      <c r="Y930">
        <v>37.159999999999997</v>
      </c>
      <c r="Z930">
        <v>0</v>
      </c>
      <c r="AA930">
        <v>0</v>
      </c>
      <c r="AB930">
        <v>0</v>
      </c>
      <c r="AC930">
        <v>0</v>
      </c>
      <c r="AD930">
        <v>1</v>
      </c>
      <c r="AE930">
        <v>0</v>
      </c>
      <c r="AF930" t="s">
        <v>719</v>
      </c>
      <c r="AG930">
        <v>1.7000000000000001E-2</v>
      </c>
      <c r="AH930">
        <v>2</v>
      </c>
      <c r="AI930">
        <v>28927809</v>
      </c>
      <c r="AJ930">
        <v>916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 x14ac:dyDescent="0.2">
      <c r="A931">
        <f>ROW(Source!A173)</f>
        <v>173</v>
      </c>
      <c r="B931">
        <v>28927817</v>
      </c>
      <c r="C931">
        <v>28927806</v>
      </c>
      <c r="D931">
        <v>28251479</v>
      </c>
      <c r="E931">
        <v>1</v>
      </c>
      <c r="F931">
        <v>1</v>
      </c>
      <c r="G931">
        <v>1</v>
      </c>
      <c r="H931">
        <v>3</v>
      </c>
      <c r="I931" t="s">
        <v>503</v>
      </c>
      <c r="J931" t="s">
        <v>504</v>
      </c>
      <c r="K931" t="s">
        <v>505</v>
      </c>
      <c r="L931">
        <v>1339</v>
      </c>
      <c r="N931">
        <v>1007</v>
      </c>
      <c r="O931" t="s">
        <v>742</v>
      </c>
      <c r="P931" t="s">
        <v>742</v>
      </c>
      <c r="Q931">
        <v>1</v>
      </c>
      <c r="X931">
        <v>3.3000000000000002E-2</v>
      </c>
      <c r="Y931">
        <v>8.7899999999999991</v>
      </c>
      <c r="Z931">
        <v>0</v>
      </c>
      <c r="AA931">
        <v>0</v>
      </c>
      <c r="AB931">
        <v>0</v>
      </c>
      <c r="AC931">
        <v>0</v>
      </c>
      <c r="AD931">
        <v>1</v>
      </c>
      <c r="AE931">
        <v>0</v>
      </c>
      <c r="AF931" t="s">
        <v>719</v>
      </c>
      <c r="AG931">
        <v>3.3000000000000002E-2</v>
      </c>
      <c r="AH931">
        <v>2</v>
      </c>
      <c r="AI931">
        <v>28927810</v>
      </c>
      <c r="AJ931">
        <v>917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 x14ac:dyDescent="0.2">
      <c r="A932">
        <f>ROW(Source!A173)</f>
        <v>173</v>
      </c>
      <c r="B932">
        <v>28927818</v>
      </c>
      <c r="C932">
        <v>28927806</v>
      </c>
      <c r="D932">
        <v>28251486</v>
      </c>
      <c r="E932">
        <v>1</v>
      </c>
      <c r="F932">
        <v>1</v>
      </c>
      <c r="G932">
        <v>1</v>
      </c>
      <c r="H932">
        <v>3</v>
      </c>
      <c r="I932" t="s">
        <v>506</v>
      </c>
      <c r="J932" t="s">
        <v>507</v>
      </c>
      <c r="K932" t="s">
        <v>508</v>
      </c>
      <c r="L932">
        <v>1346</v>
      </c>
      <c r="N932">
        <v>1009</v>
      </c>
      <c r="O932" t="s">
        <v>509</v>
      </c>
      <c r="P932" t="s">
        <v>509</v>
      </c>
      <c r="Q932">
        <v>1</v>
      </c>
      <c r="X932">
        <v>3.0000000000000001E-3</v>
      </c>
      <c r="Y932">
        <v>4.47</v>
      </c>
      <c r="Z932">
        <v>0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719</v>
      </c>
      <c r="AG932">
        <v>3.0000000000000001E-3</v>
      </c>
      <c r="AH932">
        <v>2</v>
      </c>
      <c r="AI932">
        <v>28927811</v>
      </c>
      <c r="AJ932">
        <v>918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 x14ac:dyDescent="0.2">
      <c r="A933">
        <f>ROW(Source!A173)</f>
        <v>173</v>
      </c>
      <c r="B933">
        <v>28927819</v>
      </c>
      <c r="C933">
        <v>28927806</v>
      </c>
      <c r="D933">
        <v>28254657</v>
      </c>
      <c r="E933">
        <v>1</v>
      </c>
      <c r="F933">
        <v>1</v>
      </c>
      <c r="G933">
        <v>1</v>
      </c>
      <c r="H933">
        <v>3</v>
      </c>
      <c r="I933" t="s">
        <v>586</v>
      </c>
      <c r="J933" t="s">
        <v>587</v>
      </c>
      <c r="K933" t="s">
        <v>588</v>
      </c>
      <c r="L933">
        <v>1348</v>
      </c>
      <c r="N933">
        <v>1009</v>
      </c>
      <c r="O933" t="s">
        <v>61</v>
      </c>
      <c r="P933" t="s">
        <v>61</v>
      </c>
      <c r="Q933">
        <v>1000</v>
      </c>
      <c r="X933">
        <v>3.6000000000000002E-4</v>
      </c>
      <c r="Y933">
        <v>12851.36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719</v>
      </c>
      <c r="AG933">
        <v>3.6000000000000002E-4</v>
      </c>
      <c r="AH933">
        <v>2</v>
      </c>
      <c r="AI933">
        <v>28927812</v>
      </c>
      <c r="AJ933">
        <v>919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 x14ac:dyDescent="0.2">
      <c r="A934">
        <f>ROW(Source!A173)</f>
        <v>173</v>
      </c>
      <c r="B934">
        <v>28927820</v>
      </c>
      <c r="C934">
        <v>28927806</v>
      </c>
      <c r="D934">
        <v>28247531</v>
      </c>
      <c r="E934">
        <v>21</v>
      </c>
      <c r="F934">
        <v>1</v>
      </c>
      <c r="G934">
        <v>1</v>
      </c>
      <c r="H934">
        <v>3</v>
      </c>
      <c r="I934" t="s">
        <v>533</v>
      </c>
      <c r="J934" t="s">
        <v>719</v>
      </c>
      <c r="K934" t="s">
        <v>534</v>
      </c>
      <c r="L934">
        <v>1374</v>
      </c>
      <c r="N934">
        <v>1013</v>
      </c>
      <c r="O934" t="s">
        <v>535</v>
      </c>
      <c r="P934" t="s">
        <v>535</v>
      </c>
      <c r="Q934">
        <v>1</v>
      </c>
      <c r="X934">
        <v>0.64</v>
      </c>
      <c r="Y934">
        <v>1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719</v>
      </c>
      <c r="AG934">
        <v>0.64</v>
      </c>
      <c r="AH934">
        <v>2</v>
      </c>
      <c r="AI934">
        <v>28927813</v>
      </c>
      <c r="AJ934">
        <v>920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 x14ac:dyDescent="0.2">
      <c r="A935">
        <f>ROW(Source!A174)</f>
        <v>174</v>
      </c>
      <c r="B935">
        <v>28927831</v>
      </c>
      <c r="C935">
        <v>28927830</v>
      </c>
      <c r="D935">
        <v>28425676</v>
      </c>
      <c r="E935">
        <v>1</v>
      </c>
      <c r="F935">
        <v>1</v>
      </c>
      <c r="G935">
        <v>1</v>
      </c>
      <c r="H935">
        <v>1</v>
      </c>
      <c r="I935" t="s">
        <v>536</v>
      </c>
      <c r="J935" t="s">
        <v>719</v>
      </c>
      <c r="K935" t="s">
        <v>537</v>
      </c>
      <c r="L935">
        <v>1191</v>
      </c>
      <c r="N935">
        <v>1013</v>
      </c>
      <c r="O935" t="s">
        <v>360</v>
      </c>
      <c r="P935" t="s">
        <v>360</v>
      </c>
      <c r="Q935">
        <v>1</v>
      </c>
      <c r="X935">
        <v>7.74</v>
      </c>
      <c r="Y935">
        <v>0</v>
      </c>
      <c r="Z935">
        <v>0</v>
      </c>
      <c r="AA935">
        <v>0</v>
      </c>
      <c r="AB935">
        <v>8.59</v>
      </c>
      <c r="AC935">
        <v>0</v>
      </c>
      <c r="AD935">
        <v>1</v>
      </c>
      <c r="AE935">
        <v>1</v>
      </c>
      <c r="AF935" t="s">
        <v>744</v>
      </c>
      <c r="AG935">
        <v>9.2880000000000003</v>
      </c>
      <c r="AH935">
        <v>2</v>
      </c>
      <c r="AI935">
        <v>28927831</v>
      </c>
      <c r="AJ935">
        <v>921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 x14ac:dyDescent="0.2">
      <c r="A936">
        <f>ROW(Source!A174)</f>
        <v>174</v>
      </c>
      <c r="B936">
        <v>28927832</v>
      </c>
      <c r="C936">
        <v>28927830</v>
      </c>
      <c r="D936">
        <v>28419515</v>
      </c>
      <c r="E936">
        <v>1</v>
      </c>
      <c r="F936">
        <v>1</v>
      </c>
      <c r="G936">
        <v>1</v>
      </c>
      <c r="H936">
        <v>1</v>
      </c>
      <c r="I936" t="s">
        <v>361</v>
      </c>
      <c r="J936" t="s">
        <v>719</v>
      </c>
      <c r="K936" t="s">
        <v>362</v>
      </c>
      <c r="L936">
        <v>1191</v>
      </c>
      <c r="N936">
        <v>1013</v>
      </c>
      <c r="O936" t="s">
        <v>360</v>
      </c>
      <c r="P936" t="s">
        <v>360</v>
      </c>
      <c r="Q936">
        <v>1</v>
      </c>
      <c r="X936">
        <v>1.5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1</v>
      </c>
      <c r="AE936">
        <v>2</v>
      </c>
      <c r="AF936" t="s">
        <v>744</v>
      </c>
      <c r="AG936">
        <v>1.8</v>
      </c>
      <c r="AH936">
        <v>2</v>
      </c>
      <c r="AI936">
        <v>28927832</v>
      </c>
      <c r="AJ936">
        <v>922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 x14ac:dyDescent="0.2">
      <c r="A937">
        <f>ROW(Source!A174)</f>
        <v>174</v>
      </c>
      <c r="B937">
        <v>28927833</v>
      </c>
      <c r="C937">
        <v>28927830</v>
      </c>
      <c r="D937">
        <v>28336675</v>
      </c>
      <c r="E937">
        <v>1</v>
      </c>
      <c r="F937">
        <v>1</v>
      </c>
      <c r="G937">
        <v>1</v>
      </c>
      <c r="H937">
        <v>2</v>
      </c>
      <c r="I937" t="s">
        <v>540</v>
      </c>
      <c r="J937" t="s">
        <v>541</v>
      </c>
      <c r="K937" t="s">
        <v>542</v>
      </c>
      <c r="L937">
        <v>1368</v>
      </c>
      <c r="N937">
        <v>1011</v>
      </c>
      <c r="O937" t="s">
        <v>366</v>
      </c>
      <c r="P937" t="s">
        <v>366</v>
      </c>
      <c r="Q937">
        <v>1</v>
      </c>
      <c r="X937">
        <v>1.42</v>
      </c>
      <c r="Y937">
        <v>0</v>
      </c>
      <c r="Z937">
        <v>112.77</v>
      </c>
      <c r="AA937">
        <v>11.84</v>
      </c>
      <c r="AB937">
        <v>0</v>
      </c>
      <c r="AC937">
        <v>0</v>
      </c>
      <c r="AD937">
        <v>1</v>
      </c>
      <c r="AE937">
        <v>0</v>
      </c>
      <c r="AF937" t="s">
        <v>744</v>
      </c>
      <c r="AG937">
        <v>1.704</v>
      </c>
      <c r="AH937">
        <v>2</v>
      </c>
      <c r="AI937">
        <v>28927833</v>
      </c>
      <c r="AJ937">
        <v>923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 x14ac:dyDescent="0.2">
      <c r="A938">
        <f>ROW(Source!A174)</f>
        <v>174</v>
      </c>
      <c r="B938">
        <v>28927834</v>
      </c>
      <c r="C938">
        <v>28927830</v>
      </c>
      <c r="D938">
        <v>28337840</v>
      </c>
      <c r="E938">
        <v>1</v>
      </c>
      <c r="F938">
        <v>1</v>
      </c>
      <c r="G938">
        <v>1</v>
      </c>
      <c r="H938">
        <v>2</v>
      </c>
      <c r="I938" t="s">
        <v>465</v>
      </c>
      <c r="J938" t="s">
        <v>466</v>
      </c>
      <c r="K938" t="s">
        <v>467</v>
      </c>
      <c r="L938">
        <v>1368</v>
      </c>
      <c r="N938">
        <v>1011</v>
      </c>
      <c r="O938" t="s">
        <v>366</v>
      </c>
      <c r="P938" t="s">
        <v>366</v>
      </c>
      <c r="Q938">
        <v>1</v>
      </c>
      <c r="X938">
        <v>0.08</v>
      </c>
      <c r="Y938">
        <v>0</v>
      </c>
      <c r="Z938">
        <v>86.79</v>
      </c>
      <c r="AA938">
        <v>10.130000000000001</v>
      </c>
      <c r="AB938">
        <v>0</v>
      </c>
      <c r="AC938">
        <v>0</v>
      </c>
      <c r="AD938">
        <v>1</v>
      </c>
      <c r="AE938">
        <v>0</v>
      </c>
      <c r="AF938" t="s">
        <v>744</v>
      </c>
      <c r="AG938">
        <v>9.6000000000000002E-2</v>
      </c>
      <c r="AH938">
        <v>2</v>
      </c>
      <c r="AI938">
        <v>28927834</v>
      </c>
      <c r="AJ938">
        <v>924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 x14ac:dyDescent="0.2">
      <c r="A939">
        <f>ROW(Source!A174)</f>
        <v>174</v>
      </c>
      <c r="B939">
        <v>28927835</v>
      </c>
      <c r="C939">
        <v>28927830</v>
      </c>
      <c r="D939">
        <v>28256961</v>
      </c>
      <c r="E939">
        <v>1</v>
      </c>
      <c r="F939">
        <v>1</v>
      </c>
      <c r="G939">
        <v>1</v>
      </c>
      <c r="H939">
        <v>3</v>
      </c>
      <c r="I939" t="s">
        <v>589</v>
      </c>
      <c r="J939" t="s">
        <v>590</v>
      </c>
      <c r="K939" t="s">
        <v>591</v>
      </c>
      <c r="L939">
        <v>1346</v>
      </c>
      <c r="N939">
        <v>1009</v>
      </c>
      <c r="O939" t="s">
        <v>509</v>
      </c>
      <c r="P939" t="s">
        <v>509</v>
      </c>
      <c r="Q939">
        <v>1</v>
      </c>
      <c r="X939">
        <v>0.35</v>
      </c>
      <c r="Y939">
        <v>25.7</v>
      </c>
      <c r="Z939">
        <v>0</v>
      </c>
      <c r="AA939">
        <v>0</v>
      </c>
      <c r="AB939">
        <v>0</v>
      </c>
      <c r="AC939">
        <v>0</v>
      </c>
      <c r="AD939">
        <v>1</v>
      </c>
      <c r="AE939">
        <v>0</v>
      </c>
      <c r="AF939" t="s">
        <v>719</v>
      </c>
      <c r="AG939">
        <v>0.35</v>
      </c>
      <c r="AH939">
        <v>2</v>
      </c>
      <c r="AI939">
        <v>28927835</v>
      </c>
      <c r="AJ939">
        <v>925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 x14ac:dyDescent="0.2">
      <c r="A940">
        <f>ROW(Source!A174)</f>
        <v>174</v>
      </c>
      <c r="B940">
        <v>28927836</v>
      </c>
      <c r="C940">
        <v>28927830</v>
      </c>
      <c r="D940">
        <v>28247531</v>
      </c>
      <c r="E940">
        <v>21</v>
      </c>
      <c r="F940">
        <v>1</v>
      </c>
      <c r="G940">
        <v>1</v>
      </c>
      <c r="H940">
        <v>3</v>
      </c>
      <c r="I940" t="s">
        <v>533</v>
      </c>
      <c r="J940" t="s">
        <v>719</v>
      </c>
      <c r="K940" t="s">
        <v>534</v>
      </c>
      <c r="L940">
        <v>1374</v>
      </c>
      <c r="N940">
        <v>1013</v>
      </c>
      <c r="O940" t="s">
        <v>535</v>
      </c>
      <c r="P940" t="s">
        <v>535</v>
      </c>
      <c r="Q940">
        <v>1</v>
      </c>
      <c r="X940">
        <v>1.33</v>
      </c>
      <c r="Y940">
        <v>1</v>
      </c>
      <c r="Z940">
        <v>0</v>
      </c>
      <c r="AA940">
        <v>0</v>
      </c>
      <c r="AB940">
        <v>0</v>
      </c>
      <c r="AC940">
        <v>0</v>
      </c>
      <c r="AD940">
        <v>1</v>
      </c>
      <c r="AE940">
        <v>0</v>
      </c>
      <c r="AF940" t="s">
        <v>719</v>
      </c>
      <c r="AG940">
        <v>1.33</v>
      </c>
      <c r="AH940">
        <v>2</v>
      </c>
      <c r="AI940">
        <v>28927836</v>
      </c>
      <c r="AJ940">
        <v>926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 x14ac:dyDescent="0.2">
      <c r="A941">
        <f>ROW(Source!A175)</f>
        <v>175</v>
      </c>
      <c r="B941">
        <v>28927831</v>
      </c>
      <c r="C941">
        <v>28927830</v>
      </c>
      <c r="D941">
        <v>28425676</v>
      </c>
      <c r="E941">
        <v>1</v>
      </c>
      <c r="F941">
        <v>1</v>
      </c>
      <c r="G941">
        <v>1</v>
      </c>
      <c r="H941">
        <v>1</v>
      </c>
      <c r="I941" t="s">
        <v>536</v>
      </c>
      <c r="J941" t="s">
        <v>719</v>
      </c>
      <c r="K941" t="s">
        <v>537</v>
      </c>
      <c r="L941">
        <v>1191</v>
      </c>
      <c r="N941">
        <v>1013</v>
      </c>
      <c r="O941" t="s">
        <v>360</v>
      </c>
      <c r="P941" t="s">
        <v>360</v>
      </c>
      <c r="Q941">
        <v>1</v>
      </c>
      <c r="X941">
        <v>7.74</v>
      </c>
      <c r="Y941">
        <v>0</v>
      </c>
      <c r="Z941">
        <v>0</v>
      </c>
      <c r="AA941">
        <v>0</v>
      </c>
      <c r="AB941">
        <v>8.59</v>
      </c>
      <c r="AC941">
        <v>0</v>
      </c>
      <c r="AD941">
        <v>1</v>
      </c>
      <c r="AE941">
        <v>1</v>
      </c>
      <c r="AF941" t="s">
        <v>744</v>
      </c>
      <c r="AG941">
        <v>9.2880000000000003</v>
      </c>
      <c r="AH941">
        <v>2</v>
      </c>
      <c r="AI941">
        <v>28927831</v>
      </c>
      <c r="AJ941">
        <v>927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 x14ac:dyDescent="0.2">
      <c r="A942">
        <f>ROW(Source!A175)</f>
        <v>175</v>
      </c>
      <c r="B942">
        <v>28927832</v>
      </c>
      <c r="C942">
        <v>28927830</v>
      </c>
      <c r="D942">
        <v>28419515</v>
      </c>
      <c r="E942">
        <v>1</v>
      </c>
      <c r="F942">
        <v>1</v>
      </c>
      <c r="G942">
        <v>1</v>
      </c>
      <c r="H942">
        <v>1</v>
      </c>
      <c r="I942" t="s">
        <v>361</v>
      </c>
      <c r="J942" t="s">
        <v>719</v>
      </c>
      <c r="K942" t="s">
        <v>362</v>
      </c>
      <c r="L942">
        <v>1191</v>
      </c>
      <c r="N942">
        <v>1013</v>
      </c>
      <c r="O942" t="s">
        <v>360</v>
      </c>
      <c r="P942" t="s">
        <v>360</v>
      </c>
      <c r="Q942">
        <v>1</v>
      </c>
      <c r="X942">
        <v>1.5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2</v>
      </c>
      <c r="AF942" t="s">
        <v>744</v>
      </c>
      <c r="AG942">
        <v>1.8</v>
      </c>
      <c r="AH942">
        <v>2</v>
      </c>
      <c r="AI942">
        <v>28927832</v>
      </c>
      <c r="AJ942">
        <v>928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 x14ac:dyDescent="0.2">
      <c r="A943">
        <f>ROW(Source!A175)</f>
        <v>175</v>
      </c>
      <c r="B943">
        <v>28927833</v>
      </c>
      <c r="C943">
        <v>28927830</v>
      </c>
      <c r="D943">
        <v>28336675</v>
      </c>
      <c r="E943">
        <v>1</v>
      </c>
      <c r="F943">
        <v>1</v>
      </c>
      <c r="G943">
        <v>1</v>
      </c>
      <c r="H943">
        <v>2</v>
      </c>
      <c r="I943" t="s">
        <v>540</v>
      </c>
      <c r="J943" t="s">
        <v>541</v>
      </c>
      <c r="K943" t="s">
        <v>542</v>
      </c>
      <c r="L943">
        <v>1368</v>
      </c>
      <c r="N943">
        <v>1011</v>
      </c>
      <c r="O943" t="s">
        <v>366</v>
      </c>
      <c r="P943" t="s">
        <v>366</v>
      </c>
      <c r="Q943">
        <v>1</v>
      </c>
      <c r="X943">
        <v>1.42</v>
      </c>
      <c r="Y943">
        <v>0</v>
      </c>
      <c r="Z943">
        <v>112.77</v>
      </c>
      <c r="AA943">
        <v>11.84</v>
      </c>
      <c r="AB943">
        <v>0</v>
      </c>
      <c r="AC943">
        <v>0</v>
      </c>
      <c r="AD943">
        <v>1</v>
      </c>
      <c r="AE943">
        <v>0</v>
      </c>
      <c r="AF943" t="s">
        <v>744</v>
      </c>
      <c r="AG943">
        <v>1.704</v>
      </c>
      <c r="AH943">
        <v>2</v>
      </c>
      <c r="AI943">
        <v>28927833</v>
      </c>
      <c r="AJ943">
        <v>929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 x14ac:dyDescent="0.2">
      <c r="A944">
        <f>ROW(Source!A175)</f>
        <v>175</v>
      </c>
      <c r="B944">
        <v>28927834</v>
      </c>
      <c r="C944">
        <v>28927830</v>
      </c>
      <c r="D944">
        <v>28337840</v>
      </c>
      <c r="E944">
        <v>1</v>
      </c>
      <c r="F944">
        <v>1</v>
      </c>
      <c r="G944">
        <v>1</v>
      </c>
      <c r="H944">
        <v>2</v>
      </c>
      <c r="I944" t="s">
        <v>465</v>
      </c>
      <c r="J944" t="s">
        <v>466</v>
      </c>
      <c r="K944" t="s">
        <v>467</v>
      </c>
      <c r="L944">
        <v>1368</v>
      </c>
      <c r="N944">
        <v>1011</v>
      </c>
      <c r="O944" t="s">
        <v>366</v>
      </c>
      <c r="P944" t="s">
        <v>366</v>
      </c>
      <c r="Q944">
        <v>1</v>
      </c>
      <c r="X944">
        <v>0.08</v>
      </c>
      <c r="Y944">
        <v>0</v>
      </c>
      <c r="Z944">
        <v>86.79</v>
      </c>
      <c r="AA944">
        <v>10.130000000000001</v>
      </c>
      <c r="AB944">
        <v>0</v>
      </c>
      <c r="AC944">
        <v>0</v>
      </c>
      <c r="AD944">
        <v>1</v>
      </c>
      <c r="AE944">
        <v>0</v>
      </c>
      <c r="AF944" t="s">
        <v>744</v>
      </c>
      <c r="AG944">
        <v>9.6000000000000002E-2</v>
      </c>
      <c r="AH944">
        <v>2</v>
      </c>
      <c r="AI944">
        <v>28927834</v>
      </c>
      <c r="AJ944">
        <v>930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 x14ac:dyDescent="0.2">
      <c r="A945">
        <f>ROW(Source!A175)</f>
        <v>175</v>
      </c>
      <c r="B945">
        <v>28927835</v>
      </c>
      <c r="C945">
        <v>28927830</v>
      </c>
      <c r="D945">
        <v>28256961</v>
      </c>
      <c r="E945">
        <v>1</v>
      </c>
      <c r="F945">
        <v>1</v>
      </c>
      <c r="G945">
        <v>1</v>
      </c>
      <c r="H945">
        <v>3</v>
      </c>
      <c r="I945" t="s">
        <v>589</v>
      </c>
      <c r="J945" t="s">
        <v>590</v>
      </c>
      <c r="K945" t="s">
        <v>591</v>
      </c>
      <c r="L945">
        <v>1346</v>
      </c>
      <c r="N945">
        <v>1009</v>
      </c>
      <c r="O945" t="s">
        <v>509</v>
      </c>
      <c r="P945" t="s">
        <v>509</v>
      </c>
      <c r="Q945">
        <v>1</v>
      </c>
      <c r="X945">
        <v>0.35</v>
      </c>
      <c r="Y945">
        <v>25.7</v>
      </c>
      <c r="Z945">
        <v>0</v>
      </c>
      <c r="AA945">
        <v>0</v>
      </c>
      <c r="AB945">
        <v>0</v>
      </c>
      <c r="AC945">
        <v>0</v>
      </c>
      <c r="AD945">
        <v>1</v>
      </c>
      <c r="AE945">
        <v>0</v>
      </c>
      <c r="AF945" t="s">
        <v>719</v>
      </c>
      <c r="AG945">
        <v>0.35</v>
      </c>
      <c r="AH945">
        <v>2</v>
      </c>
      <c r="AI945">
        <v>28927835</v>
      </c>
      <c r="AJ945">
        <v>931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 x14ac:dyDescent="0.2">
      <c r="A946">
        <f>ROW(Source!A175)</f>
        <v>175</v>
      </c>
      <c r="B946">
        <v>28927836</v>
      </c>
      <c r="C946">
        <v>28927830</v>
      </c>
      <c r="D946">
        <v>28247531</v>
      </c>
      <c r="E946">
        <v>21</v>
      </c>
      <c r="F946">
        <v>1</v>
      </c>
      <c r="G946">
        <v>1</v>
      </c>
      <c r="H946">
        <v>3</v>
      </c>
      <c r="I946" t="s">
        <v>533</v>
      </c>
      <c r="J946" t="s">
        <v>719</v>
      </c>
      <c r="K946" t="s">
        <v>534</v>
      </c>
      <c r="L946">
        <v>1374</v>
      </c>
      <c r="N946">
        <v>1013</v>
      </c>
      <c r="O946" t="s">
        <v>535</v>
      </c>
      <c r="P946" t="s">
        <v>535</v>
      </c>
      <c r="Q946">
        <v>1</v>
      </c>
      <c r="X946">
        <v>1.33</v>
      </c>
      <c r="Y946">
        <v>1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0</v>
      </c>
      <c r="AF946" t="s">
        <v>719</v>
      </c>
      <c r="AG946">
        <v>1.33</v>
      </c>
      <c r="AH946">
        <v>2</v>
      </c>
      <c r="AI946">
        <v>28927836</v>
      </c>
      <c r="AJ946">
        <v>932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 x14ac:dyDescent="0.2">
      <c r="A947">
        <f>ROW(Source!A176)</f>
        <v>176</v>
      </c>
      <c r="B947">
        <v>28927849</v>
      </c>
      <c r="C947">
        <v>28927848</v>
      </c>
      <c r="D947">
        <v>28424803</v>
      </c>
      <c r="E947">
        <v>1</v>
      </c>
      <c r="F947">
        <v>1</v>
      </c>
      <c r="G947">
        <v>1</v>
      </c>
      <c r="H947">
        <v>1</v>
      </c>
      <c r="I947" t="s">
        <v>373</v>
      </c>
      <c r="J947" t="s">
        <v>719</v>
      </c>
      <c r="K947" t="s">
        <v>374</v>
      </c>
      <c r="L947">
        <v>1191</v>
      </c>
      <c r="N947">
        <v>1013</v>
      </c>
      <c r="O947" t="s">
        <v>360</v>
      </c>
      <c r="P947" t="s">
        <v>360</v>
      </c>
      <c r="Q947">
        <v>1</v>
      </c>
      <c r="X947">
        <v>107</v>
      </c>
      <c r="Y947">
        <v>0</v>
      </c>
      <c r="Z947">
        <v>0</v>
      </c>
      <c r="AA947">
        <v>0</v>
      </c>
      <c r="AB947">
        <v>8.2899999999999991</v>
      </c>
      <c r="AC947">
        <v>0</v>
      </c>
      <c r="AD947">
        <v>1</v>
      </c>
      <c r="AE947">
        <v>1</v>
      </c>
      <c r="AF947" t="s">
        <v>744</v>
      </c>
      <c r="AG947">
        <v>128.4</v>
      </c>
      <c r="AH947">
        <v>2</v>
      </c>
      <c r="AI947">
        <v>28927849</v>
      </c>
      <c r="AJ947">
        <v>933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 x14ac:dyDescent="0.2">
      <c r="A948">
        <f>ROW(Source!A176)</f>
        <v>176</v>
      </c>
      <c r="B948">
        <v>28927850</v>
      </c>
      <c r="C948">
        <v>28927848</v>
      </c>
      <c r="D948">
        <v>28419515</v>
      </c>
      <c r="E948">
        <v>1</v>
      </c>
      <c r="F948">
        <v>1</v>
      </c>
      <c r="G948">
        <v>1</v>
      </c>
      <c r="H948">
        <v>1</v>
      </c>
      <c r="I948" t="s">
        <v>361</v>
      </c>
      <c r="J948" t="s">
        <v>719</v>
      </c>
      <c r="K948" t="s">
        <v>362</v>
      </c>
      <c r="L948">
        <v>1191</v>
      </c>
      <c r="N948">
        <v>1013</v>
      </c>
      <c r="O948" t="s">
        <v>360</v>
      </c>
      <c r="P948" t="s">
        <v>360</v>
      </c>
      <c r="Q948">
        <v>1</v>
      </c>
      <c r="X948">
        <v>6.91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1</v>
      </c>
      <c r="AE948">
        <v>2</v>
      </c>
      <c r="AF948" t="s">
        <v>744</v>
      </c>
      <c r="AG948">
        <v>8.2919999999999998</v>
      </c>
      <c r="AH948">
        <v>2</v>
      </c>
      <c r="AI948">
        <v>28927850</v>
      </c>
      <c r="AJ948">
        <v>934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 x14ac:dyDescent="0.2">
      <c r="A949">
        <f>ROW(Source!A176)</f>
        <v>176</v>
      </c>
      <c r="B949">
        <v>28927851</v>
      </c>
      <c r="C949">
        <v>28927848</v>
      </c>
      <c r="D949">
        <v>28336597</v>
      </c>
      <c r="E949">
        <v>1</v>
      </c>
      <c r="F949">
        <v>1</v>
      </c>
      <c r="G949">
        <v>1</v>
      </c>
      <c r="H949">
        <v>2</v>
      </c>
      <c r="I949" t="s">
        <v>592</v>
      </c>
      <c r="J949" t="s">
        <v>593</v>
      </c>
      <c r="K949" t="s">
        <v>594</v>
      </c>
      <c r="L949">
        <v>1368</v>
      </c>
      <c r="N949">
        <v>1011</v>
      </c>
      <c r="O949" t="s">
        <v>366</v>
      </c>
      <c r="P949" t="s">
        <v>366</v>
      </c>
      <c r="Q949">
        <v>1</v>
      </c>
      <c r="X949">
        <v>1.32</v>
      </c>
      <c r="Y949">
        <v>0</v>
      </c>
      <c r="Z949">
        <v>121.8</v>
      </c>
      <c r="AA949">
        <v>13.49</v>
      </c>
      <c r="AB949">
        <v>0</v>
      </c>
      <c r="AC949">
        <v>0</v>
      </c>
      <c r="AD949">
        <v>1</v>
      </c>
      <c r="AE949">
        <v>0</v>
      </c>
      <c r="AF949" t="s">
        <v>744</v>
      </c>
      <c r="AG949">
        <v>1.5840000000000001</v>
      </c>
      <c r="AH949">
        <v>2</v>
      </c>
      <c r="AI949">
        <v>28927851</v>
      </c>
      <c r="AJ949">
        <v>935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 x14ac:dyDescent="0.2">
      <c r="A950">
        <f>ROW(Source!A176)</f>
        <v>176</v>
      </c>
      <c r="B950">
        <v>28927852</v>
      </c>
      <c r="C950">
        <v>28927848</v>
      </c>
      <c r="D950">
        <v>28336639</v>
      </c>
      <c r="E950">
        <v>1</v>
      </c>
      <c r="F950">
        <v>1</v>
      </c>
      <c r="G950">
        <v>1</v>
      </c>
      <c r="H950">
        <v>2</v>
      </c>
      <c r="I950" t="s">
        <v>595</v>
      </c>
      <c r="J950" t="s">
        <v>596</v>
      </c>
      <c r="K950" t="s">
        <v>597</v>
      </c>
      <c r="L950">
        <v>1368</v>
      </c>
      <c r="N950">
        <v>1011</v>
      </c>
      <c r="O950" t="s">
        <v>366</v>
      </c>
      <c r="P950" t="s">
        <v>366</v>
      </c>
      <c r="Q950">
        <v>1</v>
      </c>
      <c r="X950">
        <v>3.13</v>
      </c>
      <c r="Y950">
        <v>0</v>
      </c>
      <c r="Z950">
        <v>199.09</v>
      </c>
      <c r="AA950">
        <v>12.63</v>
      </c>
      <c r="AB950">
        <v>0</v>
      </c>
      <c r="AC950">
        <v>0</v>
      </c>
      <c r="AD950">
        <v>1</v>
      </c>
      <c r="AE950">
        <v>0</v>
      </c>
      <c r="AF950" t="s">
        <v>744</v>
      </c>
      <c r="AG950">
        <v>3.7559999999999998</v>
      </c>
      <c r="AH950">
        <v>2</v>
      </c>
      <c r="AI950">
        <v>28927852</v>
      </c>
      <c r="AJ950">
        <v>936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 x14ac:dyDescent="0.2">
      <c r="A951">
        <f>ROW(Source!A176)</f>
        <v>176</v>
      </c>
      <c r="B951">
        <v>28927853</v>
      </c>
      <c r="C951">
        <v>28927848</v>
      </c>
      <c r="D951">
        <v>28337419</v>
      </c>
      <c r="E951">
        <v>1</v>
      </c>
      <c r="F951">
        <v>1</v>
      </c>
      <c r="G951">
        <v>1</v>
      </c>
      <c r="H951">
        <v>2</v>
      </c>
      <c r="I951" t="s">
        <v>598</v>
      </c>
      <c r="J951" t="s">
        <v>599</v>
      </c>
      <c r="K951" t="s">
        <v>600</v>
      </c>
      <c r="L951">
        <v>1368</v>
      </c>
      <c r="N951">
        <v>1011</v>
      </c>
      <c r="O951" t="s">
        <v>366</v>
      </c>
      <c r="P951" t="s">
        <v>366</v>
      </c>
      <c r="Q951">
        <v>1</v>
      </c>
      <c r="X951">
        <v>2.81</v>
      </c>
      <c r="Y951">
        <v>0</v>
      </c>
      <c r="Z951">
        <v>16.64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744</v>
      </c>
      <c r="AG951">
        <v>3.3719999999999999</v>
      </c>
      <c r="AH951">
        <v>2</v>
      </c>
      <c r="AI951">
        <v>28927853</v>
      </c>
      <c r="AJ951">
        <v>937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 x14ac:dyDescent="0.2">
      <c r="A952">
        <f>ROW(Source!A176)</f>
        <v>176</v>
      </c>
      <c r="B952">
        <v>28927854</v>
      </c>
      <c r="C952">
        <v>28927848</v>
      </c>
      <c r="D952">
        <v>28337434</v>
      </c>
      <c r="E952">
        <v>1</v>
      </c>
      <c r="F952">
        <v>1</v>
      </c>
      <c r="G952">
        <v>1</v>
      </c>
      <c r="H952">
        <v>2</v>
      </c>
      <c r="I952" t="s">
        <v>601</v>
      </c>
      <c r="J952" t="s">
        <v>602</v>
      </c>
      <c r="K952" t="s">
        <v>603</v>
      </c>
      <c r="L952">
        <v>1368</v>
      </c>
      <c r="N952">
        <v>1011</v>
      </c>
      <c r="O952" t="s">
        <v>366</v>
      </c>
      <c r="P952" t="s">
        <v>366</v>
      </c>
      <c r="Q952">
        <v>1</v>
      </c>
      <c r="X952">
        <v>1.23</v>
      </c>
      <c r="Y952">
        <v>0</v>
      </c>
      <c r="Z952">
        <v>486.31</v>
      </c>
      <c r="AA952">
        <v>20.260000000000002</v>
      </c>
      <c r="AB952">
        <v>0</v>
      </c>
      <c r="AC952">
        <v>0</v>
      </c>
      <c r="AD952">
        <v>1</v>
      </c>
      <c r="AE952">
        <v>0</v>
      </c>
      <c r="AF952" t="s">
        <v>744</v>
      </c>
      <c r="AG952">
        <v>1.476</v>
      </c>
      <c r="AH952">
        <v>2</v>
      </c>
      <c r="AI952">
        <v>28927854</v>
      </c>
      <c r="AJ952">
        <v>938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 x14ac:dyDescent="0.2">
      <c r="A953">
        <f>ROW(Source!A176)</f>
        <v>176</v>
      </c>
      <c r="B953">
        <v>28927855</v>
      </c>
      <c r="C953">
        <v>28927848</v>
      </c>
      <c r="D953">
        <v>28338136</v>
      </c>
      <c r="E953">
        <v>1</v>
      </c>
      <c r="F953">
        <v>1</v>
      </c>
      <c r="G953">
        <v>1</v>
      </c>
      <c r="H953">
        <v>2</v>
      </c>
      <c r="I953" t="s">
        <v>401</v>
      </c>
      <c r="J953" t="s">
        <v>402</v>
      </c>
      <c r="K953" t="s">
        <v>403</v>
      </c>
      <c r="L953">
        <v>1368</v>
      </c>
      <c r="N953">
        <v>1011</v>
      </c>
      <c r="O953" t="s">
        <v>366</v>
      </c>
      <c r="P953" t="s">
        <v>366</v>
      </c>
      <c r="Q953">
        <v>1</v>
      </c>
      <c r="X953">
        <v>21.4</v>
      </c>
      <c r="Y953">
        <v>0</v>
      </c>
      <c r="Z953">
        <v>8.68</v>
      </c>
      <c r="AA953">
        <v>0</v>
      </c>
      <c r="AB953">
        <v>0</v>
      </c>
      <c r="AC953">
        <v>0</v>
      </c>
      <c r="AD953">
        <v>1</v>
      </c>
      <c r="AE953">
        <v>0</v>
      </c>
      <c r="AF953" t="s">
        <v>744</v>
      </c>
      <c r="AG953">
        <v>25.68</v>
      </c>
      <c r="AH953">
        <v>2</v>
      </c>
      <c r="AI953">
        <v>28927855</v>
      </c>
      <c r="AJ953">
        <v>939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 x14ac:dyDescent="0.2">
      <c r="A954">
        <f>ROW(Source!A176)</f>
        <v>176</v>
      </c>
      <c r="B954">
        <v>28927856</v>
      </c>
      <c r="C954">
        <v>28927848</v>
      </c>
      <c r="D954">
        <v>28254714</v>
      </c>
      <c r="E954">
        <v>1</v>
      </c>
      <c r="F954">
        <v>1</v>
      </c>
      <c r="G954">
        <v>1</v>
      </c>
      <c r="H954">
        <v>3</v>
      </c>
      <c r="I954" t="s">
        <v>604</v>
      </c>
      <c r="J954" t="s">
        <v>605</v>
      </c>
      <c r="K954" t="s">
        <v>606</v>
      </c>
      <c r="L954">
        <v>1348</v>
      </c>
      <c r="N954">
        <v>1009</v>
      </c>
      <c r="O954" t="s">
        <v>61</v>
      </c>
      <c r="P954" t="s">
        <v>61</v>
      </c>
      <c r="Q954">
        <v>1000</v>
      </c>
      <c r="X954">
        <v>1.3299999999999999E-2</v>
      </c>
      <c r="Y954">
        <v>11103.25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0</v>
      </c>
      <c r="AF954" t="s">
        <v>719</v>
      </c>
      <c r="AG954">
        <v>1.3299999999999999E-2</v>
      </c>
      <c r="AH954">
        <v>2</v>
      </c>
      <c r="AI954">
        <v>28927856</v>
      </c>
      <c r="AJ954">
        <v>940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 x14ac:dyDescent="0.2">
      <c r="A955">
        <f>ROW(Source!A176)</f>
        <v>176</v>
      </c>
      <c r="B955">
        <v>28927857</v>
      </c>
      <c r="C955">
        <v>28927848</v>
      </c>
      <c r="D955">
        <v>28247531</v>
      </c>
      <c r="E955">
        <v>21</v>
      </c>
      <c r="F955">
        <v>1</v>
      </c>
      <c r="G955">
        <v>1</v>
      </c>
      <c r="H955">
        <v>3</v>
      </c>
      <c r="I955" t="s">
        <v>533</v>
      </c>
      <c r="J955" t="s">
        <v>719</v>
      </c>
      <c r="K955" t="s">
        <v>534</v>
      </c>
      <c r="L955">
        <v>1374</v>
      </c>
      <c r="N955">
        <v>1013</v>
      </c>
      <c r="O955" t="s">
        <v>535</v>
      </c>
      <c r="P955" t="s">
        <v>535</v>
      </c>
      <c r="Q955">
        <v>1</v>
      </c>
      <c r="X955">
        <v>17.739999999999998</v>
      </c>
      <c r="Y955">
        <v>1</v>
      </c>
      <c r="Z955">
        <v>0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719</v>
      </c>
      <c r="AG955">
        <v>17.739999999999998</v>
      </c>
      <c r="AH955">
        <v>2</v>
      </c>
      <c r="AI955">
        <v>28927857</v>
      </c>
      <c r="AJ955">
        <v>941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 x14ac:dyDescent="0.2">
      <c r="A956">
        <f>ROW(Source!A177)</f>
        <v>177</v>
      </c>
      <c r="B956">
        <v>28927849</v>
      </c>
      <c r="C956">
        <v>28927848</v>
      </c>
      <c r="D956">
        <v>28424803</v>
      </c>
      <c r="E956">
        <v>1</v>
      </c>
      <c r="F956">
        <v>1</v>
      </c>
      <c r="G956">
        <v>1</v>
      </c>
      <c r="H956">
        <v>1</v>
      </c>
      <c r="I956" t="s">
        <v>373</v>
      </c>
      <c r="J956" t="s">
        <v>719</v>
      </c>
      <c r="K956" t="s">
        <v>374</v>
      </c>
      <c r="L956">
        <v>1191</v>
      </c>
      <c r="N956">
        <v>1013</v>
      </c>
      <c r="O956" t="s">
        <v>360</v>
      </c>
      <c r="P956" t="s">
        <v>360</v>
      </c>
      <c r="Q956">
        <v>1</v>
      </c>
      <c r="X956">
        <v>107</v>
      </c>
      <c r="Y956">
        <v>0</v>
      </c>
      <c r="Z956">
        <v>0</v>
      </c>
      <c r="AA956">
        <v>0</v>
      </c>
      <c r="AB956">
        <v>8.2899999999999991</v>
      </c>
      <c r="AC956">
        <v>0</v>
      </c>
      <c r="AD956">
        <v>1</v>
      </c>
      <c r="AE956">
        <v>1</v>
      </c>
      <c r="AF956" t="s">
        <v>744</v>
      </c>
      <c r="AG956">
        <v>128.4</v>
      </c>
      <c r="AH956">
        <v>2</v>
      </c>
      <c r="AI956">
        <v>28927849</v>
      </c>
      <c r="AJ956">
        <v>942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 x14ac:dyDescent="0.2">
      <c r="A957">
        <f>ROW(Source!A177)</f>
        <v>177</v>
      </c>
      <c r="B957">
        <v>28927850</v>
      </c>
      <c r="C957">
        <v>28927848</v>
      </c>
      <c r="D957">
        <v>28419515</v>
      </c>
      <c r="E957">
        <v>1</v>
      </c>
      <c r="F957">
        <v>1</v>
      </c>
      <c r="G957">
        <v>1</v>
      </c>
      <c r="H957">
        <v>1</v>
      </c>
      <c r="I957" t="s">
        <v>361</v>
      </c>
      <c r="J957" t="s">
        <v>719</v>
      </c>
      <c r="K957" t="s">
        <v>362</v>
      </c>
      <c r="L957">
        <v>1191</v>
      </c>
      <c r="N957">
        <v>1013</v>
      </c>
      <c r="O957" t="s">
        <v>360</v>
      </c>
      <c r="P957" t="s">
        <v>360</v>
      </c>
      <c r="Q957">
        <v>1</v>
      </c>
      <c r="X957">
        <v>6.91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1</v>
      </c>
      <c r="AE957">
        <v>2</v>
      </c>
      <c r="AF957" t="s">
        <v>744</v>
      </c>
      <c r="AG957">
        <v>8.2919999999999998</v>
      </c>
      <c r="AH957">
        <v>2</v>
      </c>
      <c r="AI957">
        <v>28927850</v>
      </c>
      <c r="AJ957">
        <v>943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 x14ac:dyDescent="0.2">
      <c r="A958">
        <f>ROW(Source!A177)</f>
        <v>177</v>
      </c>
      <c r="B958">
        <v>28927851</v>
      </c>
      <c r="C958">
        <v>28927848</v>
      </c>
      <c r="D958">
        <v>28336597</v>
      </c>
      <c r="E958">
        <v>1</v>
      </c>
      <c r="F958">
        <v>1</v>
      </c>
      <c r="G958">
        <v>1</v>
      </c>
      <c r="H958">
        <v>2</v>
      </c>
      <c r="I958" t="s">
        <v>592</v>
      </c>
      <c r="J958" t="s">
        <v>593</v>
      </c>
      <c r="K958" t="s">
        <v>594</v>
      </c>
      <c r="L958">
        <v>1368</v>
      </c>
      <c r="N958">
        <v>1011</v>
      </c>
      <c r="O958" t="s">
        <v>366</v>
      </c>
      <c r="P958" t="s">
        <v>366</v>
      </c>
      <c r="Q958">
        <v>1</v>
      </c>
      <c r="X958">
        <v>1.32</v>
      </c>
      <c r="Y958">
        <v>0</v>
      </c>
      <c r="Z958">
        <v>121.8</v>
      </c>
      <c r="AA958">
        <v>13.49</v>
      </c>
      <c r="AB958">
        <v>0</v>
      </c>
      <c r="AC958">
        <v>0</v>
      </c>
      <c r="AD958">
        <v>1</v>
      </c>
      <c r="AE958">
        <v>0</v>
      </c>
      <c r="AF958" t="s">
        <v>744</v>
      </c>
      <c r="AG958">
        <v>1.5840000000000001</v>
      </c>
      <c r="AH958">
        <v>2</v>
      </c>
      <c r="AI958">
        <v>28927851</v>
      </c>
      <c r="AJ958">
        <v>944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 x14ac:dyDescent="0.2">
      <c r="A959">
        <f>ROW(Source!A177)</f>
        <v>177</v>
      </c>
      <c r="B959">
        <v>28927852</v>
      </c>
      <c r="C959">
        <v>28927848</v>
      </c>
      <c r="D959">
        <v>28336639</v>
      </c>
      <c r="E959">
        <v>1</v>
      </c>
      <c r="F959">
        <v>1</v>
      </c>
      <c r="G959">
        <v>1</v>
      </c>
      <c r="H959">
        <v>2</v>
      </c>
      <c r="I959" t="s">
        <v>595</v>
      </c>
      <c r="J959" t="s">
        <v>596</v>
      </c>
      <c r="K959" t="s">
        <v>597</v>
      </c>
      <c r="L959">
        <v>1368</v>
      </c>
      <c r="N959">
        <v>1011</v>
      </c>
      <c r="O959" t="s">
        <v>366</v>
      </c>
      <c r="P959" t="s">
        <v>366</v>
      </c>
      <c r="Q959">
        <v>1</v>
      </c>
      <c r="X959">
        <v>3.13</v>
      </c>
      <c r="Y959">
        <v>0</v>
      </c>
      <c r="Z959">
        <v>199.09</v>
      </c>
      <c r="AA959">
        <v>12.63</v>
      </c>
      <c r="AB959">
        <v>0</v>
      </c>
      <c r="AC959">
        <v>0</v>
      </c>
      <c r="AD959">
        <v>1</v>
      </c>
      <c r="AE959">
        <v>0</v>
      </c>
      <c r="AF959" t="s">
        <v>744</v>
      </c>
      <c r="AG959">
        <v>3.7559999999999998</v>
      </c>
      <c r="AH959">
        <v>2</v>
      </c>
      <c r="AI959">
        <v>28927852</v>
      </c>
      <c r="AJ959">
        <v>945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 x14ac:dyDescent="0.2">
      <c r="A960">
        <f>ROW(Source!A177)</f>
        <v>177</v>
      </c>
      <c r="B960">
        <v>28927853</v>
      </c>
      <c r="C960">
        <v>28927848</v>
      </c>
      <c r="D960">
        <v>28337419</v>
      </c>
      <c r="E960">
        <v>1</v>
      </c>
      <c r="F960">
        <v>1</v>
      </c>
      <c r="G960">
        <v>1</v>
      </c>
      <c r="H960">
        <v>2</v>
      </c>
      <c r="I960" t="s">
        <v>598</v>
      </c>
      <c r="J960" t="s">
        <v>599</v>
      </c>
      <c r="K960" t="s">
        <v>600</v>
      </c>
      <c r="L960">
        <v>1368</v>
      </c>
      <c r="N960">
        <v>1011</v>
      </c>
      <c r="O960" t="s">
        <v>366</v>
      </c>
      <c r="P960" t="s">
        <v>366</v>
      </c>
      <c r="Q960">
        <v>1</v>
      </c>
      <c r="X960">
        <v>2.81</v>
      </c>
      <c r="Y960">
        <v>0</v>
      </c>
      <c r="Z960">
        <v>16.64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744</v>
      </c>
      <c r="AG960">
        <v>3.3719999999999999</v>
      </c>
      <c r="AH960">
        <v>2</v>
      </c>
      <c r="AI960">
        <v>28927853</v>
      </c>
      <c r="AJ960">
        <v>946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 x14ac:dyDescent="0.2">
      <c r="A961">
        <f>ROW(Source!A177)</f>
        <v>177</v>
      </c>
      <c r="B961">
        <v>28927854</v>
      </c>
      <c r="C961">
        <v>28927848</v>
      </c>
      <c r="D961">
        <v>28337434</v>
      </c>
      <c r="E961">
        <v>1</v>
      </c>
      <c r="F961">
        <v>1</v>
      </c>
      <c r="G961">
        <v>1</v>
      </c>
      <c r="H961">
        <v>2</v>
      </c>
      <c r="I961" t="s">
        <v>601</v>
      </c>
      <c r="J961" t="s">
        <v>602</v>
      </c>
      <c r="K961" t="s">
        <v>603</v>
      </c>
      <c r="L961">
        <v>1368</v>
      </c>
      <c r="N961">
        <v>1011</v>
      </c>
      <c r="O961" t="s">
        <v>366</v>
      </c>
      <c r="P961" t="s">
        <v>366</v>
      </c>
      <c r="Q961">
        <v>1</v>
      </c>
      <c r="X961">
        <v>1.23</v>
      </c>
      <c r="Y961">
        <v>0</v>
      </c>
      <c r="Z961">
        <v>486.31</v>
      </c>
      <c r="AA961">
        <v>20.260000000000002</v>
      </c>
      <c r="AB961">
        <v>0</v>
      </c>
      <c r="AC961">
        <v>0</v>
      </c>
      <c r="AD961">
        <v>1</v>
      </c>
      <c r="AE961">
        <v>0</v>
      </c>
      <c r="AF961" t="s">
        <v>744</v>
      </c>
      <c r="AG961">
        <v>1.476</v>
      </c>
      <c r="AH961">
        <v>2</v>
      </c>
      <c r="AI961">
        <v>28927854</v>
      </c>
      <c r="AJ961">
        <v>947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 x14ac:dyDescent="0.2">
      <c r="A962">
        <f>ROW(Source!A177)</f>
        <v>177</v>
      </c>
      <c r="B962">
        <v>28927855</v>
      </c>
      <c r="C962">
        <v>28927848</v>
      </c>
      <c r="D962">
        <v>28338136</v>
      </c>
      <c r="E962">
        <v>1</v>
      </c>
      <c r="F962">
        <v>1</v>
      </c>
      <c r="G962">
        <v>1</v>
      </c>
      <c r="H962">
        <v>2</v>
      </c>
      <c r="I962" t="s">
        <v>401</v>
      </c>
      <c r="J962" t="s">
        <v>402</v>
      </c>
      <c r="K962" t="s">
        <v>403</v>
      </c>
      <c r="L962">
        <v>1368</v>
      </c>
      <c r="N962">
        <v>1011</v>
      </c>
      <c r="O962" t="s">
        <v>366</v>
      </c>
      <c r="P962" t="s">
        <v>366</v>
      </c>
      <c r="Q962">
        <v>1</v>
      </c>
      <c r="X962">
        <v>21.4</v>
      </c>
      <c r="Y962">
        <v>0</v>
      </c>
      <c r="Z962">
        <v>8.68</v>
      </c>
      <c r="AA962">
        <v>0</v>
      </c>
      <c r="AB962">
        <v>0</v>
      </c>
      <c r="AC962">
        <v>0</v>
      </c>
      <c r="AD962">
        <v>1</v>
      </c>
      <c r="AE962">
        <v>0</v>
      </c>
      <c r="AF962" t="s">
        <v>744</v>
      </c>
      <c r="AG962">
        <v>25.68</v>
      </c>
      <c r="AH962">
        <v>2</v>
      </c>
      <c r="AI962">
        <v>28927855</v>
      </c>
      <c r="AJ962">
        <v>948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 x14ac:dyDescent="0.2">
      <c r="A963">
        <f>ROW(Source!A177)</f>
        <v>177</v>
      </c>
      <c r="B963">
        <v>28927856</v>
      </c>
      <c r="C963">
        <v>28927848</v>
      </c>
      <c r="D963">
        <v>28254714</v>
      </c>
      <c r="E963">
        <v>1</v>
      </c>
      <c r="F963">
        <v>1</v>
      </c>
      <c r="G963">
        <v>1</v>
      </c>
      <c r="H963">
        <v>3</v>
      </c>
      <c r="I963" t="s">
        <v>604</v>
      </c>
      <c r="J963" t="s">
        <v>605</v>
      </c>
      <c r="K963" t="s">
        <v>606</v>
      </c>
      <c r="L963">
        <v>1348</v>
      </c>
      <c r="N963">
        <v>1009</v>
      </c>
      <c r="O963" t="s">
        <v>61</v>
      </c>
      <c r="P963" t="s">
        <v>61</v>
      </c>
      <c r="Q963">
        <v>1000</v>
      </c>
      <c r="X963">
        <v>1.3299999999999999E-2</v>
      </c>
      <c r="Y963">
        <v>11103.25</v>
      </c>
      <c r="Z963">
        <v>0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719</v>
      </c>
      <c r="AG963">
        <v>1.3299999999999999E-2</v>
      </c>
      <c r="AH963">
        <v>2</v>
      </c>
      <c r="AI963">
        <v>28927856</v>
      </c>
      <c r="AJ963">
        <v>949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 x14ac:dyDescent="0.2">
      <c r="A964">
        <f>ROW(Source!A177)</f>
        <v>177</v>
      </c>
      <c r="B964">
        <v>28927857</v>
      </c>
      <c r="C964">
        <v>28927848</v>
      </c>
      <c r="D964">
        <v>28247531</v>
      </c>
      <c r="E964">
        <v>21</v>
      </c>
      <c r="F964">
        <v>1</v>
      </c>
      <c r="G964">
        <v>1</v>
      </c>
      <c r="H964">
        <v>3</v>
      </c>
      <c r="I964" t="s">
        <v>533</v>
      </c>
      <c r="J964" t="s">
        <v>719</v>
      </c>
      <c r="K964" t="s">
        <v>534</v>
      </c>
      <c r="L964">
        <v>1374</v>
      </c>
      <c r="N964">
        <v>1013</v>
      </c>
      <c r="O964" t="s">
        <v>535</v>
      </c>
      <c r="P964" t="s">
        <v>535</v>
      </c>
      <c r="Q964">
        <v>1</v>
      </c>
      <c r="X964">
        <v>17.739999999999998</v>
      </c>
      <c r="Y964">
        <v>1</v>
      </c>
      <c r="Z964">
        <v>0</v>
      </c>
      <c r="AA964">
        <v>0</v>
      </c>
      <c r="AB964">
        <v>0</v>
      </c>
      <c r="AC964">
        <v>0</v>
      </c>
      <c r="AD964">
        <v>1</v>
      </c>
      <c r="AE964">
        <v>0</v>
      </c>
      <c r="AF964" t="s">
        <v>719</v>
      </c>
      <c r="AG964">
        <v>17.739999999999998</v>
      </c>
      <c r="AH964">
        <v>2</v>
      </c>
      <c r="AI964">
        <v>28927857</v>
      </c>
      <c r="AJ964">
        <v>950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 x14ac:dyDescent="0.2">
      <c r="A965">
        <f>ROW(Source!A178)</f>
        <v>178</v>
      </c>
      <c r="B965">
        <v>28927885</v>
      </c>
      <c r="C965">
        <v>28927884</v>
      </c>
      <c r="D965">
        <v>28430167</v>
      </c>
      <c r="E965">
        <v>1</v>
      </c>
      <c r="F965">
        <v>1</v>
      </c>
      <c r="G965">
        <v>1</v>
      </c>
      <c r="H965">
        <v>1</v>
      </c>
      <c r="I965" t="s">
        <v>419</v>
      </c>
      <c r="J965" t="s">
        <v>719</v>
      </c>
      <c r="K965" t="s">
        <v>420</v>
      </c>
      <c r="L965">
        <v>1191</v>
      </c>
      <c r="N965">
        <v>1013</v>
      </c>
      <c r="O965" t="s">
        <v>360</v>
      </c>
      <c r="P965" t="s">
        <v>360</v>
      </c>
      <c r="Q965">
        <v>1</v>
      </c>
      <c r="X965">
        <v>33.630000000000003</v>
      </c>
      <c r="Y965">
        <v>0</v>
      </c>
      <c r="Z965">
        <v>0</v>
      </c>
      <c r="AA965">
        <v>0</v>
      </c>
      <c r="AB965">
        <v>8.98</v>
      </c>
      <c r="AC965">
        <v>0</v>
      </c>
      <c r="AD965">
        <v>1</v>
      </c>
      <c r="AE965">
        <v>1</v>
      </c>
      <c r="AF965" t="s">
        <v>141</v>
      </c>
      <c r="AG965">
        <v>46.409399999999998</v>
      </c>
      <c r="AH965">
        <v>2</v>
      </c>
      <c r="AI965">
        <v>28927885</v>
      </c>
      <c r="AJ965">
        <v>951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 x14ac:dyDescent="0.2">
      <c r="A966">
        <f>ROW(Source!A178)</f>
        <v>178</v>
      </c>
      <c r="B966">
        <v>28927886</v>
      </c>
      <c r="C966">
        <v>28927884</v>
      </c>
      <c r="D966">
        <v>28419515</v>
      </c>
      <c r="E966">
        <v>1</v>
      </c>
      <c r="F966">
        <v>1</v>
      </c>
      <c r="G966">
        <v>1</v>
      </c>
      <c r="H966">
        <v>1</v>
      </c>
      <c r="I966" t="s">
        <v>361</v>
      </c>
      <c r="J966" t="s">
        <v>719</v>
      </c>
      <c r="K966" t="s">
        <v>362</v>
      </c>
      <c r="L966">
        <v>1191</v>
      </c>
      <c r="N966">
        <v>1013</v>
      </c>
      <c r="O966" t="s">
        <v>360</v>
      </c>
      <c r="P966" t="s">
        <v>360</v>
      </c>
      <c r="Q966">
        <v>1</v>
      </c>
      <c r="X966">
        <v>10.14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1</v>
      </c>
      <c r="AE966">
        <v>2</v>
      </c>
      <c r="AF966" t="s">
        <v>140</v>
      </c>
      <c r="AG966">
        <v>15.21</v>
      </c>
      <c r="AH966">
        <v>2</v>
      </c>
      <c r="AI966">
        <v>28927886</v>
      </c>
      <c r="AJ966">
        <v>952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 x14ac:dyDescent="0.2">
      <c r="A967">
        <f>ROW(Source!A178)</f>
        <v>178</v>
      </c>
      <c r="B967">
        <v>28927887</v>
      </c>
      <c r="C967">
        <v>28927884</v>
      </c>
      <c r="D967">
        <v>28336675</v>
      </c>
      <c r="E967">
        <v>1</v>
      </c>
      <c r="F967">
        <v>1</v>
      </c>
      <c r="G967">
        <v>1</v>
      </c>
      <c r="H967">
        <v>2</v>
      </c>
      <c r="I967" t="s">
        <v>540</v>
      </c>
      <c r="J967" t="s">
        <v>541</v>
      </c>
      <c r="K967" t="s">
        <v>542</v>
      </c>
      <c r="L967">
        <v>1368</v>
      </c>
      <c r="N967">
        <v>1011</v>
      </c>
      <c r="O967" t="s">
        <v>366</v>
      </c>
      <c r="P967" t="s">
        <v>366</v>
      </c>
      <c r="Q967">
        <v>1</v>
      </c>
      <c r="X967">
        <v>0.12</v>
      </c>
      <c r="Y967">
        <v>0</v>
      </c>
      <c r="Z967">
        <v>112.77</v>
      </c>
      <c r="AA967">
        <v>11.84</v>
      </c>
      <c r="AB967">
        <v>0</v>
      </c>
      <c r="AC967">
        <v>0</v>
      </c>
      <c r="AD967">
        <v>1</v>
      </c>
      <c r="AE967">
        <v>0</v>
      </c>
      <c r="AF967" t="s">
        <v>140</v>
      </c>
      <c r="AG967">
        <v>0.18</v>
      </c>
      <c r="AH967">
        <v>2</v>
      </c>
      <c r="AI967">
        <v>28927887</v>
      </c>
      <c r="AJ967">
        <v>953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 x14ac:dyDescent="0.2">
      <c r="A968">
        <f>ROW(Source!A178)</f>
        <v>178</v>
      </c>
      <c r="B968">
        <v>28927888</v>
      </c>
      <c r="C968">
        <v>28927884</v>
      </c>
      <c r="D968">
        <v>28336691</v>
      </c>
      <c r="E968">
        <v>1</v>
      </c>
      <c r="F968">
        <v>1</v>
      </c>
      <c r="G968">
        <v>1</v>
      </c>
      <c r="H968">
        <v>2</v>
      </c>
      <c r="I968" t="s">
        <v>607</v>
      </c>
      <c r="J968" t="s">
        <v>608</v>
      </c>
      <c r="K968" t="s">
        <v>609</v>
      </c>
      <c r="L968">
        <v>1368</v>
      </c>
      <c r="N968">
        <v>1011</v>
      </c>
      <c r="O968" t="s">
        <v>366</v>
      </c>
      <c r="P968" t="s">
        <v>366</v>
      </c>
      <c r="Q968">
        <v>1</v>
      </c>
      <c r="X968">
        <v>4.55</v>
      </c>
      <c r="Y968">
        <v>0</v>
      </c>
      <c r="Z968">
        <v>291.02</v>
      </c>
      <c r="AA968">
        <v>21.97</v>
      </c>
      <c r="AB968">
        <v>0</v>
      </c>
      <c r="AC968">
        <v>0</v>
      </c>
      <c r="AD968">
        <v>1</v>
      </c>
      <c r="AE968">
        <v>0</v>
      </c>
      <c r="AF968" t="s">
        <v>140</v>
      </c>
      <c r="AG968">
        <v>6.8250000000000002</v>
      </c>
      <c r="AH968">
        <v>2</v>
      </c>
      <c r="AI968">
        <v>28927888</v>
      </c>
      <c r="AJ968">
        <v>954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 x14ac:dyDescent="0.2">
      <c r="A969">
        <f>ROW(Source!A178)</f>
        <v>178</v>
      </c>
      <c r="B969">
        <v>28927889</v>
      </c>
      <c r="C969">
        <v>28927884</v>
      </c>
      <c r="D969">
        <v>28337840</v>
      </c>
      <c r="E969">
        <v>1</v>
      </c>
      <c r="F969">
        <v>1</v>
      </c>
      <c r="G969">
        <v>1</v>
      </c>
      <c r="H969">
        <v>2</v>
      </c>
      <c r="I969" t="s">
        <v>465</v>
      </c>
      <c r="J969" t="s">
        <v>466</v>
      </c>
      <c r="K969" t="s">
        <v>467</v>
      </c>
      <c r="L969">
        <v>1368</v>
      </c>
      <c r="N969">
        <v>1011</v>
      </c>
      <c r="O969" t="s">
        <v>366</v>
      </c>
      <c r="P969" t="s">
        <v>366</v>
      </c>
      <c r="Q969">
        <v>1</v>
      </c>
      <c r="X969">
        <v>0.19</v>
      </c>
      <c r="Y969">
        <v>0</v>
      </c>
      <c r="Z969">
        <v>86.79</v>
      </c>
      <c r="AA969">
        <v>10.130000000000001</v>
      </c>
      <c r="AB969">
        <v>0</v>
      </c>
      <c r="AC969">
        <v>0</v>
      </c>
      <c r="AD969">
        <v>1</v>
      </c>
      <c r="AE969">
        <v>0</v>
      </c>
      <c r="AF969" t="s">
        <v>140</v>
      </c>
      <c r="AG969">
        <v>0.28499999999999998</v>
      </c>
      <c r="AH969">
        <v>2</v>
      </c>
      <c r="AI969">
        <v>28927889</v>
      </c>
      <c r="AJ969">
        <v>955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 x14ac:dyDescent="0.2">
      <c r="A970">
        <f>ROW(Source!A178)</f>
        <v>178</v>
      </c>
      <c r="B970">
        <v>28927890</v>
      </c>
      <c r="C970">
        <v>28927884</v>
      </c>
      <c r="D970">
        <v>28337920</v>
      </c>
      <c r="E970">
        <v>1</v>
      </c>
      <c r="F970">
        <v>1</v>
      </c>
      <c r="G970">
        <v>1</v>
      </c>
      <c r="H970">
        <v>2</v>
      </c>
      <c r="I970" t="s">
        <v>610</v>
      </c>
      <c r="J970" t="s">
        <v>611</v>
      </c>
      <c r="K970" t="s">
        <v>612</v>
      </c>
      <c r="L970">
        <v>1368</v>
      </c>
      <c r="N970">
        <v>1011</v>
      </c>
      <c r="O970" t="s">
        <v>366</v>
      </c>
      <c r="P970" t="s">
        <v>366</v>
      </c>
      <c r="Q970">
        <v>1</v>
      </c>
      <c r="X970">
        <v>0.15</v>
      </c>
      <c r="Y970">
        <v>0</v>
      </c>
      <c r="Z970">
        <v>84.47</v>
      </c>
      <c r="AA970">
        <v>12.63</v>
      </c>
      <c r="AB970">
        <v>0</v>
      </c>
      <c r="AC970">
        <v>0</v>
      </c>
      <c r="AD970">
        <v>1</v>
      </c>
      <c r="AE970">
        <v>0</v>
      </c>
      <c r="AF970" t="s">
        <v>140</v>
      </c>
      <c r="AG970">
        <v>0.22500000000000001</v>
      </c>
      <c r="AH970">
        <v>2</v>
      </c>
      <c r="AI970">
        <v>28927890</v>
      </c>
      <c r="AJ970">
        <v>956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 x14ac:dyDescent="0.2">
      <c r="A971">
        <f>ROW(Source!A178)</f>
        <v>178</v>
      </c>
      <c r="B971">
        <v>28927891</v>
      </c>
      <c r="C971">
        <v>28927884</v>
      </c>
      <c r="D971">
        <v>28338048</v>
      </c>
      <c r="E971">
        <v>1</v>
      </c>
      <c r="F971">
        <v>1</v>
      </c>
      <c r="G971">
        <v>1</v>
      </c>
      <c r="H971">
        <v>2</v>
      </c>
      <c r="I971" t="s">
        <v>543</v>
      </c>
      <c r="J971" t="s">
        <v>544</v>
      </c>
      <c r="K971" t="s">
        <v>545</v>
      </c>
      <c r="L971">
        <v>1368</v>
      </c>
      <c r="N971">
        <v>1011</v>
      </c>
      <c r="O971" t="s">
        <v>366</v>
      </c>
      <c r="P971" t="s">
        <v>366</v>
      </c>
      <c r="Q971">
        <v>1</v>
      </c>
      <c r="X971">
        <v>1.79</v>
      </c>
      <c r="Y971">
        <v>0</v>
      </c>
      <c r="Z971">
        <v>1.2</v>
      </c>
      <c r="AA971">
        <v>0</v>
      </c>
      <c r="AB971">
        <v>0</v>
      </c>
      <c r="AC971">
        <v>0</v>
      </c>
      <c r="AD971">
        <v>1</v>
      </c>
      <c r="AE971">
        <v>0</v>
      </c>
      <c r="AF971" t="s">
        <v>140</v>
      </c>
      <c r="AG971">
        <v>2.6850000000000001</v>
      </c>
      <c r="AH971">
        <v>2</v>
      </c>
      <c r="AI971">
        <v>28927891</v>
      </c>
      <c r="AJ971">
        <v>957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 x14ac:dyDescent="0.2">
      <c r="A972">
        <f>ROW(Source!A178)</f>
        <v>178</v>
      </c>
      <c r="B972">
        <v>28927892</v>
      </c>
      <c r="C972">
        <v>28927884</v>
      </c>
      <c r="D972">
        <v>28338115</v>
      </c>
      <c r="E972">
        <v>1</v>
      </c>
      <c r="F972">
        <v>1</v>
      </c>
      <c r="G972">
        <v>1</v>
      </c>
      <c r="H972">
        <v>2</v>
      </c>
      <c r="I972" t="s">
        <v>546</v>
      </c>
      <c r="J972" t="s">
        <v>547</v>
      </c>
      <c r="K972" t="s">
        <v>548</v>
      </c>
      <c r="L972">
        <v>1368</v>
      </c>
      <c r="N972">
        <v>1011</v>
      </c>
      <c r="O972" t="s">
        <v>366</v>
      </c>
      <c r="P972" t="s">
        <v>366</v>
      </c>
      <c r="Q972">
        <v>1</v>
      </c>
      <c r="X972">
        <v>9.86</v>
      </c>
      <c r="Y972">
        <v>0</v>
      </c>
      <c r="Z972">
        <v>13.92</v>
      </c>
      <c r="AA972">
        <v>0</v>
      </c>
      <c r="AB972">
        <v>0</v>
      </c>
      <c r="AC972">
        <v>0</v>
      </c>
      <c r="AD972">
        <v>1</v>
      </c>
      <c r="AE972">
        <v>0</v>
      </c>
      <c r="AF972" t="s">
        <v>140</v>
      </c>
      <c r="AG972">
        <v>14.79</v>
      </c>
      <c r="AH972">
        <v>2</v>
      </c>
      <c r="AI972">
        <v>28927892</v>
      </c>
      <c r="AJ972">
        <v>958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 x14ac:dyDescent="0.2">
      <c r="A973">
        <f>ROW(Source!A178)</f>
        <v>178</v>
      </c>
      <c r="B973">
        <v>28927893</v>
      </c>
      <c r="C973">
        <v>28927884</v>
      </c>
      <c r="D973">
        <v>28251479</v>
      </c>
      <c r="E973">
        <v>1</v>
      </c>
      <c r="F973">
        <v>1</v>
      </c>
      <c r="G973">
        <v>1</v>
      </c>
      <c r="H973">
        <v>3</v>
      </c>
      <c r="I973" t="s">
        <v>503</v>
      </c>
      <c r="J973" t="s">
        <v>504</v>
      </c>
      <c r="K973" t="s">
        <v>505</v>
      </c>
      <c r="L973">
        <v>1339</v>
      </c>
      <c r="N973">
        <v>1007</v>
      </c>
      <c r="O973" t="s">
        <v>742</v>
      </c>
      <c r="P973" t="s">
        <v>742</v>
      </c>
      <c r="Q973">
        <v>1</v>
      </c>
      <c r="X973">
        <v>1.47</v>
      </c>
      <c r="Y973">
        <v>8.7899999999999991</v>
      </c>
      <c r="Z973">
        <v>0</v>
      </c>
      <c r="AA973">
        <v>0</v>
      </c>
      <c r="AB973">
        <v>0</v>
      </c>
      <c r="AC973">
        <v>0</v>
      </c>
      <c r="AD973">
        <v>1</v>
      </c>
      <c r="AE973">
        <v>0</v>
      </c>
      <c r="AF973" t="s">
        <v>719</v>
      </c>
      <c r="AG973">
        <v>1.47</v>
      </c>
      <c r="AH973">
        <v>2</v>
      </c>
      <c r="AI973">
        <v>28927893</v>
      </c>
      <c r="AJ973">
        <v>959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 x14ac:dyDescent="0.2">
      <c r="A974">
        <f>ROW(Source!A178)</f>
        <v>178</v>
      </c>
      <c r="B974">
        <v>28927894</v>
      </c>
      <c r="C974">
        <v>28927884</v>
      </c>
      <c r="D974">
        <v>28251486</v>
      </c>
      <c r="E974">
        <v>1</v>
      </c>
      <c r="F974">
        <v>1</v>
      </c>
      <c r="G974">
        <v>1</v>
      </c>
      <c r="H974">
        <v>3</v>
      </c>
      <c r="I974" t="s">
        <v>506</v>
      </c>
      <c r="J974" t="s">
        <v>507</v>
      </c>
      <c r="K974" t="s">
        <v>508</v>
      </c>
      <c r="L974">
        <v>1346</v>
      </c>
      <c r="N974">
        <v>1009</v>
      </c>
      <c r="O974" t="s">
        <v>509</v>
      </c>
      <c r="P974" t="s">
        <v>509</v>
      </c>
      <c r="Q974">
        <v>1</v>
      </c>
      <c r="X974">
        <v>0.44</v>
      </c>
      <c r="Y974">
        <v>4.47</v>
      </c>
      <c r="Z974">
        <v>0</v>
      </c>
      <c r="AA974">
        <v>0</v>
      </c>
      <c r="AB974">
        <v>0</v>
      </c>
      <c r="AC974">
        <v>0</v>
      </c>
      <c r="AD974">
        <v>1</v>
      </c>
      <c r="AE974">
        <v>0</v>
      </c>
      <c r="AF974" t="s">
        <v>719</v>
      </c>
      <c r="AG974">
        <v>0.44</v>
      </c>
      <c r="AH974">
        <v>2</v>
      </c>
      <c r="AI974">
        <v>28927894</v>
      </c>
      <c r="AJ974">
        <v>960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 x14ac:dyDescent="0.2">
      <c r="A975">
        <f>ROW(Source!A178)</f>
        <v>178</v>
      </c>
      <c r="B975">
        <v>28927895</v>
      </c>
      <c r="C975">
        <v>28927884</v>
      </c>
      <c r="D975">
        <v>28254713</v>
      </c>
      <c r="E975">
        <v>1</v>
      </c>
      <c r="F975">
        <v>1</v>
      </c>
      <c r="G975">
        <v>1</v>
      </c>
      <c r="H975">
        <v>3</v>
      </c>
      <c r="I975" t="s">
        <v>613</v>
      </c>
      <c r="J975" t="s">
        <v>614</v>
      </c>
      <c r="K975" t="s">
        <v>615</v>
      </c>
      <c r="L975">
        <v>1348</v>
      </c>
      <c r="N975">
        <v>1009</v>
      </c>
      <c r="O975" t="s">
        <v>61</v>
      </c>
      <c r="P975" t="s">
        <v>61</v>
      </c>
      <c r="Q975">
        <v>1000</v>
      </c>
      <c r="X975">
        <v>0.01</v>
      </c>
      <c r="Y975">
        <v>10616.1</v>
      </c>
      <c r="Z975">
        <v>0</v>
      </c>
      <c r="AA975">
        <v>0</v>
      </c>
      <c r="AB975">
        <v>0</v>
      </c>
      <c r="AC975">
        <v>0</v>
      </c>
      <c r="AD975">
        <v>1</v>
      </c>
      <c r="AE975">
        <v>0</v>
      </c>
      <c r="AF975" t="s">
        <v>719</v>
      </c>
      <c r="AG975">
        <v>0.01</v>
      </c>
      <c r="AH975">
        <v>2</v>
      </c>
      <c r="AI975">
        <v>28927895</v>
      </c>
      <c r="AJ975">
        <v>961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 x14ac:dyDescent="0.2">
      <c r="A976">
        <f>ROW(Source!A178)</f>
        <v>178</v>
      </c>
      <c r="B976">
        <v>28927896</v>
      </c>
      <c r="C976">
        <v>28927884</v>
      </c>
      <c r="D976">
        <v>28256076</v>
      </c>
      <c r="E976">
        <v>1</v>
      </c>
      <c r="F976">
        <v>1</v>
      </c>
      <c r="G976">
        <v>1</v>
      </c>
      <c r="H976">
        <v>3</v>
      </c>
      <c r="I976" t="s">
        <v>552</v>
      </c>
      <c r="J976" t="s">
        <v>553</v>
      </c>
      <c r="K976" t="s">
        <v>554</v>
      </c>
      <c r="L976">
        <v>1348</v>
      </c>
      <c r="N976">
        <v>1009</v>
      </c>
      <c r="O976" t="s">
        <v>61</v>
      </c>
      <c r="P976" t="s">
        <v>61</v>
      </c>
      <c r="Q976">
        <v>1000</v>
      </c>
      <c r="X976">
        <v>1E-3</v>
      </c>
      <c r="Y976">
        <v>15854.58</v>
      </c>
      <c r="Z976">
        <v>0</v>
      </c>
      <c r="AA976">
        <v>0</v>
      </c>
      <c r="AB976">
        <v>0</v>
      </c>
      <c r="AC976">
        <v>0</v>
      </c>
      <c r="AD976">
        <v>1</v>
      </c>
      <c r="AE976">
        <v>0</v>
      </c>
      <c r="AF976" t="s">
        <v>719</v>
      </c>
      <c r="AG976">
        <v>1E-3</v>
      </c>
      <c r="AH976">
        <v>2</v>
      </c>
      <c r="AI976">
        <v>28927896</v>
      </c>
      <c r="AJ976">
        <v>962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 x14ac:dyDescent="0.2">
      <c r="A977">
        <f>ROW(Source!A178)</f>
        <v>178</v>
      </c>
      <c r="B977">
        <v>28927897</v>
      </c>
      <c r="C977">
        <v>28927884</v>
      </c>
      <c r="D977">
        <v>28256174</v>
      </c>
      <c r="E977">
        <v>1</v>
      </c>
      <c r="F977">
        <v>1</v>
      </c>
      <c r="G977">
        <v>1</v>
      </c>
      <c r="H977">
        <v>3</v>
      </c>
      <c r="I977" t="s">
        <v>555</v>
      </c>
      <c r="J977" t="s">
        <v>556</v>
      </c>
      <c r="K977" t="s">
        <v>557</v>
      </c>
      <c r="L977">
        <v>1348</v>
      </c>
      <c r="N977">
        <v>1009</v>
      </c>
      <c r="O977" t="s">
        <v>61</v>
      </c>
      <c r="P977" t="s">
        <v>61</v>
      </c>
      <c r="Q977">
        <v>1000</v>
      </c>
      <c r="X977">
        <v>1.0000000000000001E-5</v>
      </c>
      <c r="Y977">
        <v>7671.42</v>
      </c>
      <c r="Z977">
        <v>0</v>
      </c>
      <c r="AA977">
        <v>0</v>
      </c>
      <c r="AB977">
        <v>0</v>
      </c>
      <c r="AC977">
        <v>0</v>
      </c>
      <c r="AD977">
        <v>1</v>
      </c>
      <c r="AE977">
        <v>0</v>
      </c>
      <c r="AF977" t="s">
        <v>719</v>
      </c>
      <c r="AG977">
        <v>1.0000000000000001E-5</v>
      </c>
      <c r="AH977">
        <v>2</v>
      </c>
      <c r="AI977">
        <v>28927897</v>
      </c>
      <c r="AJ977">
        <v>963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 x14ac:dyDescent="0.2">
      <c r="A978">
        <f>ROW(Source!A178)</f>
        <v>178</v>
      </c>
      <c r="B978">
        <v>28927898</v>
      </c>
      <c r="C978">
        <v>28927884</v>
      </c>
      <c r="D978">
        <v>28257159</v>
      </c>
      <c r="E978">
        <v>1</v>
      </c>
      <c r="F978">
        <v>1</v>
      </c>
      <c r="G978">
        <v>1</v>
      </c>
      <c r="H978">
        <v>3</v>
      </c>
      <c r="I978" t="s">
        <v>558</v>
      </c>
      <c r="J978" t="s">
        <v>559</v>
      </c>
      <c r="K978" t="s">
        <v>560</v>
      </c>
      <c r="L978">
        <v>1348</v>
      </c>
      <c r="N978">
        <v>1009</v>
      </c>
      <c r="O978" t="s">
        <v>61</v>
      </c>
      <c r="P978" t="s">
        <v>61</v>
      </c>
      <c r="Q978">
        <v>1000</v>
      </c>
      <c r="X978">
        <v>1E-4</v>
      </c>
      <c r="Y978">
        <v>30728.69</v>
      </c>
      <c r="Z978">
        <v>0</v>
      </c>
      <c r="AA978">
        <v>0</v>
      </c>
      <c r="AB978">
        <v>0</v>
      </c>
      <c r="AC978">
        <v>0</v>
      </c>
      <c r="AD978">
        <v>1</v>
      </c>
      <c r="AE978">
        <v>0</v>
      </c>
      <c r="AF978" t="s">
        <v>719</v>
      </c>
      <c r="AG978">
        <v>1E-4</v>
      </c>
      <c r="AH978">
        <v>2</v>
      </c>
      <c r="AI978">
        <v>28927898</v>
      </c>
      <c r="AJ978">
        <v>964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 x14ac:dyDescent="0.2">
      <c r="A979">
        <f>ROW(Source!A178)</f>
        <v>178</v>
      </c>
      <c r="B979">
        <v>28927899</v>
      </c>
      <c r="C979">
        <v>28927884</v>
      </c>
      <c r="D979">
        <v>28276535</v>
      </c>
      <c r="E979">
        <v>1</v>
      </c>
      <c r="F979">
        <v>1</v>
      </c>
      <c r="G979">
        <v>1</v>
      </c>
      <c r="H979">
        <v>3</v>
      </c>
      <c r="I979" t="s">
        <v>616</v>
      </c>
      <c r="J979" t="s">
        <v>617</v>
      </c>
      <c r="K979" t="s">
        <v>618</v>
      </c>
      <c r="L979">
        <v>1348</v>
      </c>
      <c r="N979">
        <v>1009</v>
      </c>
      <c r="O979" t="s">
        <v>61</v>
      </c>
      <c r="P979" t="s">
        <v>61</v>
      </c>
      <c r="Q979">
        <v>1000</v>
      </c>
      <c r="X979">
        <v>2E-3</v>
      </c>
      <c r="Y979">
        <v>8041.65</v>
      </c>
      <c r="Z979">
        <v>0</v>
      </c>
      <c r="AA979">
        <v>0</v>
      </c>
      <c r="AB979">
        <v>0</v>
      </c>
      <c r="AC979">
        <v>0</v>
      </c>
      <c r="AD979">
        <v>1</v>
      </c>
      <c r="AE979">
        <v>0</v>
      </c>
      <c r="AF979" t="s">
        <v>719</v>
      </c>
      <c r="AG979">
        <v>2E-3</v>
      </c>
      <c r="AH979">
        <v>2</v>
      </c>
      <c r="AI979">
        <v>28927899</v>
      </c>
      <c r="AJ979">
        <v>965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 x14ac:dyDescent="0.2">
      <c r="A980">
        <f>ROW(Source!A178)</f>
        <v>178</v>
      </c>
      <c r="B980">
        <v>28927900</v>
      </c>
      <c r="C980">
        <v>28927884</v>
      </c>
      <c r="D980">
        <v>28248663</v>
      </c>
      <c r="E980">
        <v>21</v>
      </c>
      <c r="F980">
        <v>1</v>
      </c>
      <c r="G980">
        <v>1</v>
      </c>
      <c r="H980">
        <v>3</v>
      </c>
      <c r="I980" t="s">
        <v>694</v>
      </c>
      <c r="J980" t="s">
        <v>719</v>
      </c>
      <c r="K980" t="s">
        <v>695</v>
      </c>
      <c r="L980">
        <v>1348</v>
      </c>
      <c r="N980">
        <v>1009</v>
      </c>
      <c r="O980" t="s">
        <v>61</v>
      </c>
      <c r="P980" t="s">
        <v>61</v>
      </c>
      <c r="Q980">
        <v>1000</v>
      </c>
      <c r="X980">
        <v>1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 t="s">
        <v>719</v>
      </c>
      <c r="AG980">
        <v>1</v>
      </c>
      <c r="AH980">
        <v>3</v>
      </c>
      <c r="AI980">
        <v>-1</v>
      </c>
      <c r="AJ980" t="s">
        <v>719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 x14ac:dyDescent="0.2">
      <c r="A981">
        <f>ROW(Source!A178)</f>
        <v>178</v>
      </c>
      <c r="B981">
        <v>28927901</v>
      </c>
      <c r="C981">
        <v>28927884</v>
      </c>
      <c r="D981">
        <v>28278661</v>
      </c>
      <c r="E981">
        <v>1</v>
      </c>
      <c r="F981">
        <v>1</v>
      </c>
      <c r="G981">
        <v>1</v>
      </c>
      <c r="H981">
        <v>3</v>
      </c>
      <c r="I981" t="s">
        <v>561</v>
      </c>
      <c r="J981" t="s">
        <v>562</v>
      </c>
      <c r="K981" t="s">
        <v>563</v>
      </c>
      <c r="L981">
        <v>1302</v>
      </c>
      <c r="N981">
        <v>1003</v>
      </c>
      <c r="O981" t="s">
        <v>564</v>
      </c>
      <c r="P981" t="s">
        <v>564</v>
      </c>
      <c r="Q981">
        <v>10</v>
      </c>
      <c r="X981">
        <v>1.8700000000000001E-2</v>
      </c>
      <c r="Y981">
        <v>64.47</v>
      </c>
      <c r="Z981">
        <v>0</v>
      </c>
      <c r="AA981">
        <v>0</v>
      </c>
      <c r="AB981">
        <v>0</v>
      </c>
      <c r="AC981">
        <v>0</v>
      </c>
      <c r="AD981">
        <v>1</v>
      </c>
      <c r="AE981">
        <v>0</v>
      </c>
      <c r="AF981" t="s">
        <v>719</v>
      </c>
      <c r="AG981">
        <v>1.8700000000000001E-2</v>
      </c>
      <c r="AH981">
        <v>2</v>
      </c>
      <c r="AI981">
        <v>28927901</v>
      </c>
      <c r="AJ981">
        <v>966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 x14ac:dyDescent="0.2">
      <c r="A982">
        <f>ROW(Source!A178)</f>
        <v>178</v>
      </c>
      <c r="B982">
        <v>28927902</v>
      </c>
      <c r="C982">
        <v>28927884</v>
      </c>
      <c r="D982">
        <v>28279020</v>
      </c>
      <c r="E982">
        <v>1</v>
      </c>
      <c r="F982">
        <v>1</v>
      </c>
      <c r="G982">
        <v>1</v>
      </c>
      <c r="H982">
        <v>3</v>
      </c>
      <c r="I982" t="s">
        <v>565</v>
      </c>
      <c r="J982" t="s">
        <v>566</v>
      </c>
      <c r="K982" t="s">
        <v>567</v>
      </c>
      <c r="L982">
        <v>1348</v>
      </c>
      <c r="N982">
        <v>1009</v>
      </c>
      <c r="O982" t="s">
        <v>61</v>
      </c>
      <c r="P982" t="s">
        <v>61</v>
      </c>
      <c r="Q982">
        <v>1000</v>
      </c>
      <c r="X982">
        <v>3.0000000000000001E-5</v>
      </c>
      <c r="Y982">
        <v>4751.12</v>
      </c>
      <c r="Z982">
        <v>0</v>
      </c>
      <c r="AA982">
        <v>0</v>
      </c>
      <c r="AB982">
        <v>0</v>
      </c>
      <c r="AC982">
        <v>0</v>
      </c>
      <c r="AD982">
        <v>1</v>
      </c>
      <c r="AE982">
        <v>0</v>
      </c>
      <c r="AF982" t="s">
        <v>719</v>
      </c>
      <c r="AG982">
        <v>3.0000000000000001E-5</v>
      </c>
      <c r="AH982">
        <v>2</v>
      </c>
      <c r="AI982">
        <v>28927902</v>
      </c>
      <c r="AJ982">
        <v>967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 x14ac:dyDescent="0.2">
      <c r="A983">
        <f>ROW(Source!A178)</f>
        <v>178</v>
      </c>
      <c r="B983">
        <v>28927903</v>
      </c>
      <c r="C983">
        <v>28927884</v>
      </c>
      <c r="D983">
        <v>28279781</v>
      </c>
      <c r="E983">
        <v>1</v>
      </c>
      <c r="F983">
        <v>1</v>
      </c>
      <c r="G983">
        <v>1</v>
      </c>
      <c r="H983">
        <v>3</v>
      </c>
      <c r="I983" t="s">
        <v>568</v>
      </c>
      <c r="J983" t="s">
        <v>569</v>
      </c>
      <c r="K983" t="s">
        <v>570</v>
      </c>
      <c r="L983">
        <v>1348</v>
      </c>
      <c r="N983">
        <v>1009</v>
      </c>
      <c r="O983" t="s">
        <v>61</v>
      </c>
      <c r="P983" t="s">
        <v>61</v>
      </c>
      <c r="Q983">
        <v>1000</v>
      </c>
      <c r="X983">
        <v>1.9400000000000001E-3</v>
      </c>
      <c r="Y983">
        <v>6246.56</v>
      </c>
      <c r="Z983">
        <v>0</v>
      </c>
      <c r="AA983">
        <v>0</v>
      </c>
      <c r="AB983">
        <v>0</v>
      </c>
      <c r="AC983">
        <v>0</v>
      </c>
      <c r="AD983">
        <v>1</v>
      </c>
      <c r="AE983">
        <v>0</v>
      </c>
      <c r="AF983" t="s">
        <v>719</v>
      </c>
      <c r="AG983">
        <v>1.9400000000000001E-3</v>
      </c>
      <c r="AH983">
        <v>2</v>
      </c>
      <c r="AI983">
        <v>28927903</v>
      </c>
      <c r="AJ983">
        <v>968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 x14ac:dyDescent="0.2">
      <c r="A984">
        <f>ROW(Source!A178)</f>
        <v>178</v>
      </c>
      <c r="B984">
        <v>28927904</v>
      </c>
      <c r="C984">
        <v>28927884</v>
      </c>
      <c r="D984">
        <v>28283688</v>
      </c>
      <c r="E984">
        <v>1</v>
      </c>
      <c r="F984">
        <v>1</v>
      </c>
      <c r="G984">
        <v>1</v>
      </c>
      <c r="H984">
        <v>3</v>
      </c>
      <c r="I984" t="s">
        <v>619</v>
      </c>
      <c r="J984" t="s">
        <v>620</v>
      </c>
      <c r="K984" t="s">
        <v>621</v>
      </c>
      <c r="L984">
        <v>1339</v>
      </c>
      <c r="N984">
        <v>1007</v>
      </c>
      <c r="O984" t="s">
        <v>742</v>
      </c>
      <c r="P984" t="s">
        <v>742</v>
      </c>
      <c r="Q984">
        <v>1</v>
      </c>
      <c r="X984">
        <v>1.0300000000000001E-3</v>
      </c>
      <c r="Y984">
        <v>1793.05</v>
      </c>
      <c r="Z984">
        <v>0</v>
      </c>
      <c r="AA984">
        <v>0</v>
      </c>
      <c r="AB984">
        <v>0</v>
      </c>
      <c r="AC984">
        <v>0</v>
      </c>
      <c r="AD984">
        <v>1</v>
      </c>
      <c r="AE984">
        <v>0</v>
      </c>
      <c r="AF984" t="s">
        <v>719</v>
      </c>
      <c r="AG984">
        <v>1.0300000000000001E-3</v>
      </c>
      <c r="AH984">
        <v>2</v>
      </c>
      <c r="AI984">
        <v>28927904</v>
      </c>
      <c r="AJ984">
        <v>969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 x14ac:dyDescent="0.2">
      <c r="A985">
        <f>ROW(Source!A178)</f>
        <v>178</v>
      </c>
      <c r="B985">
        <v>28927905</v>
      </c>
      <c r="C985">
        <v>28927884</v>
      </c>
      <c r="D985">
        <v>28291530</v>
      </c>
      <c r="E985">
        <v>1</v>
      </c>
      <c r="F985">
        <v>1</v>
      </c>
      <c r="G985">
        <v>1</v>
      </c>
      <c r="H985">
        <v>3</v>
      </c>
      <c r="I985" t="s">
        <v>571</v>
      </c>
      <c r="J985" t="s">
        <v>572</v>
      </c>
      <c r="K985" t="s">
        <v>573</v>
      </c>
      <c r="L985">
        <v>1348</v>
      </c>
      <c r="N985">
        <v>1009</v>
      </c>
      <c r="O985" t="s">
        <v>61</v>
      </c>
      <c r="P985" t="s">
        <v>61</v>
      </c>
      <c r="Q985">
        <v>1000</v>
      </c>
      <c r="X985">
        <v>3.1E-4</v>
      </c>
      <c r="Y985">
        <v>12560.85</v>
      </c>
      <c r="Z985">
        <v>0</v>
      </c>
      <c r="AA985">
        <v>0</v>
      </c>
      <c r="AB985">
        <v>0</v>
      </c>
      <c r="AC985">
        <v>0</v>
      </c>
      <c r="AD985">
        <v>1</v>
      </c>
      <c r="AE985">
        <v>0</v>
      </c>
      <c r="AF985" t="s">
        <v>719</v>
      </c>
      <c r="AG985">
        <v>3.1E-4</v>
      </c>
      <c r="AH985">
        <v>2</v>
      </c>
      <c r="AI985">
        <v>28927905</v>
      </c>
      <c r="AJ985">
        <v>970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 x14ac:dyDescent="0.2">
      <c r="A986">
        <f>ROW(Source!A178)</f>
        <v>178</v>
      </c>
      <c r="B986">
        <v>28927906</v>
      </c>
      <c r="C986">
        <v>28927884</v>
      </c>
      <c r="D986">
        <v>28292790</v>
      </c>
      <c r="E986">
        <v>1</v>
      </c>
      <c r="F986">
        <v>1</v>
      </c>
      <c r="G986">
        <v>1</v>
      </c>
      <c r="H986">
        <v>3</v>
      </c>
      <c r="I986" t="s">
        <v>574</v>
      </c>
      <c r="J986" t="s">
        <v>575</v>
      </c>
      <c r="K986" t="s">
        <v>576</v>
      </c>
      <c r="L986">
        <v>1348</v>
      </c>
      <c r="N986">
        <v>1009</v>
      </c>
      <c r="O986" t="s">
        <v>61</v>
      </c>
      <c r="P986" t="s">
        <v>61</v>
      </c>
      <c r="Q986">
        <v>1000</v>
      </c>
      <c r="X986">
        <v>5.9999999999999995E-4</v>
      </c>
      <c r="Y986">
        <v>11149.43</v>
      </c>
      <c r="Z986">
        <v>0</v>
      </c>
      <c r="AA986">
        <v>0</v>
      </c>
      <c r="AB986">
        <v>0</v>
      </c>
      <c r="AC986">
        <v>0</v>
      </c>
      <c r="AD986">
        <v>1</v>
      </c>
      <c r="AE986">
        <v>0</v>
      </c>
      <c r="AF986" t="s">
        <v>719</v>
      </c>
      <c r="AG986">
        <v>5.9999999999999995E-4</v>
      </c>
      <c r="AH986">
        <v>2</v>
      </c>
      <c r="AI986">
        <v>28927906</v>
      </c>
      <c r="AJ986">
        <v>971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 x14ac:dyDescent="0.2">
      <c r="A987">
        <f>ROW(Source!A179)</f>
        <v>179</v>
      </c>
      <c r="B987">
        <v>28927885</v>
      </c>
      <c r="C987">
        <v>28927884</v>
      </c>
      <c r="D987">
        <v>28430167</v>
      </c>
      <c r="E987">
        <v>1</v>
      </c>
      <c r="F987">
        <v>1</v>
      </c>
      <c r="G987">
        <v>1</v>
      </c>
      <c r="H987">
        <v>1</v>
      </c>
      <c r="I987" t="s">
        <v>419</v>
      </c>
      <c r="J987" t="s">
        <v>719</v>
      </c>
      <c r="K987" t="s">
        <v>420</v>
      </c>
      <c r="L987">
        <v>1191</v>
      </c>
      <c r="N987">
        <v>1013</v>
      </c>
      <c r="O987" t="s">
        <v>360</v>
      </c>
      <c r="P987" t="s">
        <v>360</v>
      </c>
      <c r="Q987">
        <v>1</v>
      </c>
      <c r="X987">
        <v>33.630000000000003</v>
      </c>
      <c r="Y987">
        <v>0</v>
      </c>
      <c r="Z987">
        <v>0</v>
      </c>
      <c r="AA987">
        <v>0</v>
      </c>
      <c r="AB987">
        <v>8.98</v>
      </c>
      <c r="AC987">
        <v>0</v>
      </c>
      <c r="AD987">
        <v>1</v>
      </c>
      <c r="AE987">
        <v>1</v>
      </c>
      <c r="AF987" t="s">
        <v>141</v>
      </c>
      <c r="AG987">
        <v>46.409399999999998</v>
      </c>
      <c r="AH987">
        <v>2</v>
      </c>
      <c r="AI987">
        <v>28927885</v>
      </c>
      <c r="AJ987">
        <v>972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 x14ac:dyDescent="0.2">
      <c r="A988">
        <f>ROW(Source!A179)</f>
        <v>179</v>
      </c>
      <c r="B988">
        <v>28927886</v>
      </c>
      <c r="C988">
        <v>28927884</v>
      </c>
      <c r="D988">
        <v>28419515</v>
      </c>
      <c r="E988">
        <v>1</v>
      </c>
      <c r="F988">
        <v>1</v>
      </c>
      <c r="G988">
        <v>1</v>
      </c>
      <c r="H988">
        <v>1</v>
      </c>
      <c r="I988" t="s">
        <v>361</v>
      </c>
      <c r="J988" t="s">
        <v>719</v>
      </c>
      <c r="K988" t="s">
        <v>362</v>
      </c>
      <c r="L988">
        <v>1191</v>
      </c>
      <c r="N988">
        <v>1013</v>
      </c>
      <c r="O988" t="s">
        <v>360</v>
      </c>
      <c r="P988" t="s">
        <v>360</v>
      </c>
      <c r="Q988">
        <v>1</v>
      </c>
      <c r="X988">
        <v>10.14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1</v>
      </c>
      <c r="AE988">
        <v>2</v>
      </c>
      <c r="AF988" t="s">
        <v>140</v>
      </c>
      <c r="AG988">
        <v>15.21</v>
      </c>
      <c r="AH988">
        <v>2</v>
      </c>
      <c r="AI988">
        <v>28927886</v>
      </c>
      <c r="AJ988">
        <v>973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 x14ac:dyDescent="0.2">
      <c r="A989">
        <f>ROW(Source!A179)</f>
        <v>179</v>
      </c>
      <c r="B989">
        <v>28927887</v>
      </c>
      <c r="C989">
        <v>28927884</v>
      </c>
      <c r="D989">
        <v>28336675</v>
      </c>
      <c r="E989">
        <v>1</v>
      </c>
      <c r="F989">
        <v>1</v>
      </c>
      <c r="G989">
        <v>1</v>
      </c>
      <c r="H989">
        <v>2</v>
      </c>
      <c r="I989" t="s">
        <v>540</v>
      </c>
      <c r="J989" t="s">
        <v>541</v>
      </c>
      <c r="K989" t="s">
        <v>542</v>
      </c>
      <c r="L989">
        <v>1368</v>
      </c>
      <c r="N989">
        <v>1011</v>
      </c>
      <c r="O989" t="s">
        <v>366</v>
      </c>
      <c r="P989" t="s">
        <v>366</v>
      </c>
      <c r="Q989">
        <v>1</v>
      </c>
      <c r="X989">
        <v>0.12</v>
      </c>
      <c r="Y989">
        <v>0</v>
      </c>
      <c r="Z989">
        <v>112.77</v>
      </c>
      <c r="AA989">
        <v>11.84</v>
      </c>
      <c r="AB989">
        <v>0</v>
      </c>
      <c r="AC989">
        <v>0</v>
      </c>
      <c r="AD989">
        <v>1</v>
      </c>
      <c r="AE989">
        <v>0</v>
      </c>
      <c r="AF989" t="s">
        <v>140</v>
      </c>
      <c r="AG989">
        <v>0.18</v>
      </c>
      <c r="AH989">
        <v>2</v>
      </c>
      <c r="AI989">
        <v>28927887</v>
      </c>
      <c r="AJ989">
        <v>974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 x14ac:dyDescent="0.2">
      <c r="A990">
        <f>ROW(Source!A179)</f>
        <v>179</v>
      </c>
      <c r="B990">
        <v>28927888</v>
      </c>
      <c r="C990">
        <v>28927884</v>
      </c>
      <c r="D990">
        <v>28336691</v>
      </c>
      <c r="E990">
        <v>1</v>
      </c>
      <c r="F990">
        <v>1</v>
      </c>
      <c r="G990">
        <v>1</v>
      </c>
      <c r="H990">
        <v>2</v>
      </c>
      <c r="I990" t="s">
        <v>607</v>
      </c>
      <c r="J990" t="s">
        <v>608</v>
      </c>
      <c r="K990" t="s">
        <v>609</v>
      </c>
      <c r="L990">
        <v>1368</v>
      </c>
      <c r="N990">
        <v>1011</v>
      </c>
      <c r="O990" t="s">
        <v>366</v>
      </c>
      <c r="P990" t="s">
        <v>366</v>
      </c>
      <c r="Q990">
        <v>1</v>
      </c>
      <c r="X990">
        <v>4.55</v>
      </c>
      <c r="Y990">
        <v>0</v>
      </c>
      <c r="Z990">
        <v>291.02</v>
      </c>
      <c r="AA990">
        <v>21.97</v>
      </c>
      <c r="AB990">
        <v>0</v>
      </c>
      <c r="AC990">
        <v>0</v>
      </c>
      <c r="AD990">
        <v>1</v>
      </c>
      <c r="AE990">
        <v>0</v>
      </c>
      <c r="AF990" t="s">
        <v>140</v>
      </c>
      <c r="AG990">
        <v>6.8250000000000002</v>
      </c>
      <c r="AH990">
        <v>2</v>
      </c>
      <c r="AI990">
        <v>28927888</v>
      </c>
      <c r="AJ990">
        <v>975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 x14ac:dyDescent="0.2">
      <c r="A991">
        <f>ROW(Source!A179)</f>
        <v>179</v>
      </c>
      <c r="B991">
        <v>28927889</v>
      </c>
      <c r="C991">
        <v>28927884</v>
      </c>
      <c r="D991">
        <v>28337840</v>
      </c>
      <c r="E991">
        <v>1</v>
      </c>
      <c r="F991">
        <v>1</v>
      </c>
      <c r="G991">
        <v>1</v>
      </c>
      <c r="H991">
        <v>2</v>
      </c>
      <c r="I991" t="s">
        <v>465</v>
      </c>
      <c r="J991" t="s">
        <v>466</v>
      </c>
      <c r="K991" t="s">
        <v>467</v>
      </c>
      <c r="L991">
        <v>1368</v>
      </c>
      <c r="N991">
        <v>1011</v>
      </c>
      <c r="O991" t="s">
        <v>366</v>
      </c>
      <c r="P991" t="s">
        <v>366</v>
      </c>
      <c r="Q991">
        <v>1</v>
      </c>
      <c r="X991">
        <v>0.19</v>
      </c>
      <c r="Y991">
        <v>0</v>
      </c>
      <c r="Z991">
        <v>86.79</v>
      </c>
      <c r="AA991">
        <v>10.130000000000001</v>
      </c>
      <c r="AB991">
        <v>0</v>
      </c>
      <c r="AC991">
        <v>0</v>
      </c>
      <c r="AD991">
        <v>1</v>
      </c>
      <c r="AE991">
        <v>0</v>
      </c>
      <c r="AF991" t="s">
        <v>140</v>
      </c>
      <c r="AG991">
        <v>0.28499999999999998</v>
      </c>
      <c r="AH991">
        <v>2</v>
      </c>
      <c r="AI991">
        <v>28927889</v>
      </c>
      <c r="AJ991">
        <v>976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 x14ac:dyDescent="0.2">
      <c r="A992">
        <f>ROW(Source!A179)</f>
        <v>179</v>
      </c>
      <c r="B992">
        <v>28927890</v>
      </c>
      <c r="C992">
        <v>28927884</v>
      </c>
      <c r="D992">
        <v>28337920</v>
      </c>
      <c r="E992">
        <v>1</v>
      </c>
      <c r="F992">
        <v>1</v>
      </c>
      <c r="G992">
        <v>1</v>
      </c>
      <c r="H992">
        <v>2</v>
      </c>
      <c r="I992" t="s">
        <v>610</v>
      </c>
      <c r="J992" t="s">
        <v>611</v>
      </c>
      <c r="K992" t="s">
        <v>612</v>
      </c>
      <c r="L992">
        <v>1368</v>
      </c>
      <c r="N992">
        <v>1011</v>
      </c>
      <c r="O992" t="s">
        <v>366</v>
      </c>
      <c r="P992" t="s">
        <v>366</v>
      </c>
      <c r="Q992">
        <v>1</v>
      </c>
      <c r="X992">
        <v>0.15</v>
      </c>
      <c r="Y992">
        <v>0</v>
      </c>
      <c r="Z992">
        <v>84.47</v>
      </c>
      <c r="AA992">
        <v>12.63</v>
      </c>
      <c r="AB992">
        <v>0</v>
      </c>
      <c r="AC992">
        <v>0</v>
      </c>
      <c r="AD992">
        <v>1</v>
      </c>
      <c r="AE992">
        <v>0</v>
      </c>
      <c r="AF992" t="s">
        <v>140</v>
      </c>
      <c r="AG992">
        <v>0.22500000000000001</v>
      </c>
      <c r="AH992">
        <v>2</v>
      </c>
      <c r="AI992">
        <v>28927890</v>
      </c>
      <c r="AJ992">
        <v>977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  <row r="993" spans="1:44" x14ac:dyDescent="0.2">
      <c r="A993">
        <f>ROW(Source!A179)</f>
        <v>179</v>
      </c>
      <c r="B993">
        <v>28927891</v>
      </c>
      <c r="C993">
        <v>28927884</v>
      </c>
      <c r="D993">
        <v>28338048</v>
      </c>
      <c r="E993">
        <v>1</v>
      </c>
      <c r="F993">
        <v>1</v>
      </c>
      <c r="G993">
        <v>1</v>
      </c>
      <c r="H993">
        <v>2</v>
      </c>
      <c r="I993" t="s">
        <v>543</v>
      </c>
      <c r="J993" t="s">
        <v>544</v>
      </c>
      <c r="K993" t="s">
        <v>545</v>
      </c>
      <c r="L993">
        <v>1368</v>
      </c>
      <c r="N993">
        <v>1011</v>
      </c>
      <c r="O993" t="s">
        <v>366</v>
      </c>
      <c r="P993" t="s">
        <v>366</v>
      </c>
      <c r="Q993">
        <v>1</v>
      </c>
      <c r="X993">
        <v>1.79</v>
      </c>
      <c r="Y993">
        <v>0</v>
      </c>
      <c r="Z993">
        <v>1.2</v>
      </c>
      <c r="AA993">
        <v>0</v>
      </c>
      <c r="AB993">
        <v>0</v>
      </c>
      <c r="AC993">
        <v>0</v>
      </c>
      <c r="AD993">
        <v>1</v>
      </c>
      <c r="AE993">
        <v>0</v>
      </c>
      <c r="AF993" t="s">
        <v>140</v>
      </c>
      <c r="AG993">
        <v>2.6850000000000001</v>
      </c>
      <c r="AH993">
        <v>2</v>
      </c>
      <c r="AI993">
        <v>28927891</v>
      </c>
      <c r="AJ993">
        <v>978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</row>
    <row r="994" spans="1:44" x14ac:dyDescent="0.2">
      <c r="A994">
        <f>ROW(Source!A179)</f>
        <v>179</v>
      </c>
      <c r="B994">
        <v>28927892</v>
      </c>
      <c r="C994">
        <v>28927884</v>
      </c>
      <c r="D994">
        <v>28338115</v>
      </c>
      <c r="E994">
        <v>1</v>
      </c>
      <c r="F994">
        <v>1</v>
      </c>
      <c r="G994">
        <v>1</v>
      </c>
      <c r="H994">
        <v>2</v>
      </c>
      <c r="I994" t="s">
        <v>546</v>
      </c>
      <c r="J994" t="s">
        <v>547</v>
      </c>
      <c r="K994" t="s">
        <v>548</v>
      </c>
      <c r="L994">
        <v>1368</v>
      </c>
      <c r="N994">
        <v>1011</v>
      </c>
      <c r="O994" t="s">
        <v>366</v>
      </c>
      <c r="P994" t="s">
        <v>366</v>
      </c>
      <c r="Q994">
        <v>1</v>
      </c>
      <c r="X994">
        <v>9.86</v>
      </c>
      <c r="Y994">
        <v>0</v>
      </c>
      <c r="Z994">
        <v>13.92</v>
      </c>
      <c r="AA994">
        <v>0</v>
      </c>
      <c r="AB994">
        <v>0</v>
      </c>
      <c r="AC994">
        <v>0</v>
      </c>
      <c r="AD994">
        <v>1</v>
      </c>
      <c r="AE994">
        <v>0</v>
      </c>
      <c r="AF994" t="s">
        <v>140</v>
      </c>
      <c r="AG994">
        <v>14.79</v>
      </c>
      <c r="AH994">
        <v>2</v>
      </c>
      <c r="AI994">
        <v>28927892</v>
      </c>
      <c r="AJ994">
        <v>979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</row>
    <row r="995" spans="1:44" x14ac:dyDescent="0.2">
      <c r="A995">
        <f>ROW(Source!A179)</f>
        <v>179</v>
      </c>
      <c r="B995">
        <v>28927893</v>
      </c>
      <c r="C995">
        <v>28927884</v>
      </c>
      <c r="D995">
        <v>28251479</v>
      </c>
      <c r="E995">
        <v>1</v>
      </c>
      <c r="F995">
        <v>1</v>
      </c>
      <c r="G995">
        <v>1</v>
      </c>
      <c r="H995">
        <v>3</v>
      </c>
      <c r="I995" t="s">
        <v>503</v>
      </c>
      <c r="J995" t="s">
        <v>504</v>
      </c>
      <c r="K995" t="s">
        <v>505</v>
      </c>
      <c r="L995">
        <v>1339</v>
      </c>
      <c r="N995">
        <v>1007</v>
      </c>
      <c r="O995" t="s">
        <v>742</v>
      </c>
      <c r="P995" t="s">
        <v>742</v>
      </c>
      <c r="Q995">
        <v>1</v>
      </c>
      <c r="X995">
        <v>1.47</v>
      </c>
      <c r="Y995">
        <v>8.7899999999999991</v>
      </c>
      <c r="Z995">
        <v>0</v>
      </c>
      <c r="AA995">
        <v>0</v>
      </c>
      <c r="AB995">
        <v>0</v>
      </c>
      <c r="AC995">
        <v>0</v>
      </c>
      <c r="AD995">
        <v>1</v>
      </c>
      <c r="AE995">
        <v>0</v>
      </c>
      <c r="AF995" t="s">
        <v>719</v>
      </c>
      <c r="AG995">
        <v>1.47</v>
      </c>
      <c r="AH995">
        <v>2</v>
      </c>
      <c r="AI995">
        <v>28927893</v>
      </c>
      <c r="AJ995">
        <v>980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</row>
    <row r="996" spans="1:44" x14ac:dyDescent="0.2">
      <c r="A996">
        <f>ROW(Source!A179)</f>
        <v>179</v>
      </c>
      <c r="B996">
        <v>28927894</v>
      </c>
      <c r="C996">
        <v>28927884</v>
      </c>
      <c r="D996">
        <v>28251486</v>
      </c>
      <c r="E996">
        <v>1</v>
      </c>
      <c r="F996">
        <v>1</v>
      </c>
      <c r="G996">
        <v>1</v>
      </c>
      <c r="H996">
        <v>3</v>
      </c>
      <c r="I996" t="s">
        <v>506</v>
      </c>
      <c r="J996" t="s">
        <v>507</v>
      </c>
      <c r="K996" t="s">
        <v>508</v>
      </c>
      <c r="L996">
        <v>1346</v>
      </c>
      <c r="N996">
        <v>1009</v>
      </c>
      <c r="O996" t="s">
        <v>509</v>
      </c>
      <c r="P996" t="s">
        <v>509</v>
      </c>
      <c r="Q996">
        <v>1</v>
      </c>
      <c r="X996">
        <v>0.44</v>
      </c>
      <c r="Y996">
        <v>4.47</v>
      </c>
      <c r="Z996">
        <v>0</v>
      </c>
      <c r="AA996">
        <v>0</v>
      </c>
      <c r="AB996">
        <v>0</v>
      </c>
      <c r="AC996">
        <v>0</v>
      </c>
      <c r="AD996">
        <v>1</v>
      </c>
      <c r="AE996">
        <v>0</v>
      </c>
      <c r="AF996" t="s">
        <v>719</v>
      </c>
      <c r="AG996">
        <v>0.44</v>
      </c>
      <c r="AH996">
        <v>2</v>
      </c>
      <c r="AI996">
        <v>28927894</v>
      </c>
      <c r="AJ996">
        <v>981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</row>
    <row r="997" spans="1:44" x14ac:dyDescent="0.2">
      <c r="A997">
        <f>ROW(Source!A179)</f>
        <v>179</v>
      </c>
      <c r="B997">
        <v>28927895</v>
      </c>
      <c r="C997">
        <v>28927884</v>
      </c>
      <c r="D997">
        <v>28254713</v>
      </c>
      <c r="E997">
        <v>1</v>
      </c>
      <c r="F997">
        <v>1</v>
      </c>
      <c r="G997">
        <v>1</v>
      </c>
      <c r="H997">
        <v>3</v>
      </c>
      <c r="I997" t="s">
        <v>613</v>
      </c>
      <c r="J997" t="s">
        <v>614</v>
      </c>
      <c r="K997" t="s">
        <v>615</v>
      </c>
      <c r="L997">
        <v>1348</v>
      </c>
      <c r="N997">
        <v>1009</v>
      </c>
      <c r="O997" t="s">
        <v>61</v>
      </c>
      <c r="P997" t="s">
        <v>61</v>
      </c>
      <c r="Q997">
        <v>1000</v>
      </c>
      <c r="X997">
        <v>0.01</v>
      </c>
      <c r="Y997">
        <v>10616.1</v>
      </c>
      <c r="Z997">
        <v>0</v>
      </c>
      <c r="AA997">
        <v>0</v>
      </c>
      <c r="AB997">
        <v>0</v>
      </c>
      <c r="AC997">
        <v>0</v>
      </c>
      <c r="AD997">
        <v>1</v>
      </c>
      <c r="AE997">
        <v>0</v>
      </c>
      <c r="AF997" t="s">
        <v>719</v>
      </c>
      <c r="AG997">
        <v>0.01</v>
      </c>
      <c r="AH997">
        <v>2</v>
      </c>
      <c r="AI997">
        <v>28927895</v>
      </c>
      <c r="AJ997">
        <v>982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</row>
    <row r="998" spans="1:44" x14ac:dyDescent="0.2">
      <c r="A998">
        <f>ROW(Source!A179)</f>
        <v>179</v>
      </c>
      <c r="B998">
        <v>28927896</v>
      </c>
      <c r="C998">
        <v>28927884</v>
      </c>
      <c r="D998">
        <v>28256076</v>
      </c>
      <c r="E998">
        <v>1</v>
      </c>
      <c r="F998">
        <v>1</v>
      </c>
      <c r="G998">
        <v>1</v>
      </c>
      <c r="H998">
        <v>3</v>
      </c>
      <c r="I998" t="s">
        <v>552</v>
      </c>
      <c r="J998" t="s">
        <v>553</v>
      </c>
      <c r="K998" t="s">
        <v>554</v>
      </c>
      <c r="L998">
        <v>1348</v>
      </c>
      <c r="N998">
        <v>1009</v>
      </c>
      <c r="O998" t="s">
        <v>61</v>
      </c>
      <c r="P998" t="s">
        <v>61</v>
      </c>
      <c r="Q998">
        <v>1000</v>
      </c>
      <c r="X998">
        <v>1E-3</v>
      </c>
      <c r="Y998">
        <v>15854.58</v>
      </c>
      <c r="Z998">
        <v>0</v>
      </c>
      <c r="AA998">
        <v>0</v>
      </c>
      <c r="AB998">
        <v>0</v>
      </c>
      <c r="AC998">
        <v>0</v>
      </c>
      <c r="AD998">
        <v>1</v>
      </c>
      <c r="AE998">
        <v>0</v>
      </c>
      <c r="AF998" t="s">
        <v>719</v>
      </c>
      <c r="AG998">
        <v>1E-3</v>
      </c>
      <c r="AH998">
        <v>2</v>
      </c>
      <c r="AI998">
        <v>28927896</v>
      </c>
      <c r="AJ998">
        <v>983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</row>
    <row r="999" spans="1:44" x14ac:dyDescent="0.2">
      <c r="A999">
        <f>ROW(Source!A179)</f>
        <v>179</v>
      </c>
      <c r="B999">
        <v>28927897</v>
      </c>
      <c r="C999">
        <v>28927884</v>
      </c>
      <c r="D999">
        <v>28256174</v>
      </c>
      <c r="E999">
        <v>1</v>
      </c>
      <c r="F999">
        <v>1</v>
      </c>
      <c r="G999">
        <v>1</v>
      </c>
      <c r="H999">
        <v>3</v>
      </c>
      <c r="I999" t="s">
        <v>555</v>
      </c>
      <c r="J999" t="s">
        <v>556</v>
      </c>
      <c r="K999" t="s">
        <v>557</v>
      </c>
      <c r="L999">
        <v>1348</v>
      </c>
      <c r="N999">
        <v>1009</v>
      </c>
      <c r="O999" t="s">
        <v>61</v>
      </c>
      <c r="P999" t="s">
        <v>61</v>
      </c>
      <c r="Q999">
        <v>1000</v>
      </c>
      <c r="X999">
        <v>1.0000000000000001E-5</v>
      </c>
      <c r="Y999">
        <v>7671.42</v>
      </c>
      <c r="Z999">
        <v>0</v>
      </c>
      <c r="AA999">
        <v>0</v>
      </c>
      <c r="AB999">
        <v>0</v>
      </c>
      <c r="AC999">
        <v>0</v>
      </c>
      <c r="AD999">
        <v>1</v>
      </c>
      <c r="AE999">
        <v>0</v>
      </c>
      <c r="AF999" t="s">
        <v>719</v>
      </c>
      <c r="AG999">
        <v>1.0000000000000001E-5</v>
      </c>
      <c r="AH999">
        <v>2</v>
      </c>
      <c r="AI999">
        <v>28927897</v>
      </c>
      <c r="AJ999">
        <v>984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</row>
    <row r="1000" spans="1:44" x14ac:dyDescent="0.2">
      <c r="A1000">
        <f>ROW(Source!A179)</f>
        <v>179</v>
      </c>
      <c r="B1000">
        <v>28927898</v>
      </c>
      <c r="C1000">
        <v>28927884</v>
      </c>
      <c r="D1000">
        <v>28257159</v>
      </c>
      <c r="E1000">
        <v>1</v>
      </c>
      <c r="F1000">
        <v>1</v>
      </c>
      <c r="G1000">
        <v>1</v>
      </c>
      <c r="H1000">
        <v>3</v>
      </c>
      <c r="I1000" t="s">
        <v>558</v>
      </c>
      <c r="J1000" t="s">
        <v>559</v>
      </c>
      <c r="K1000" t="s">
        <v>560</v>
      </c>
      <c r="L1000">
        <v>1348</v>
      </c>
      <c r="N1000">
        <v>1009</v>
      </c>
      <c r="O1000" t="s">
        <v>61</v>
      </c>
      <c r="P1000" t="s">
        <v>61</v>
      </c>
      <c r="Q1000">
        <v>1000</v>
      </c>
      <c r="X1000">
        <v>1E-4</v>
      </c>
      <c r="Y1000">
        <v>30728.69</v>
      </c>
      <c r="Z1000">
        <v>0</v>
      </c>
      <c r="AA1000">
        <v>0</v>
      </c>
      <c r="AB1000">
        <v>0</v>
      </c>
      <c r="AC1000">
        <v>0</v>
      </c>
      <c r="AD1000">
        <v>1</v>
      </c>
      <c r="AE1000">
        <v>0</v>
      </c>
      <c r="AF1000" t="s">
        <v>719</v>
      </c>
      <c r="AG1000">
        <v>1E-4</v>
      </c>
      <c r="AH1000">
        <v>2</v>
      </c>
      <c r="AI1000">
        <v>28927898</v>
      </c>
      <c r="AJ1000">
        <v>985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</row>
    <row r="1001" spans="1:44" x14ac:dyDescent="0.2">
      <c r="A1001">
        <f>ROW(Source!A179)</f>
        <v>179</v>
      </c>
      <c r="B1001">
        <v>28927899</v>
      </c>
      <c r="C1001">
        <v>28927884</v>
      </c>
      <c r="D1001">
        <v>28276535</v>
      </c>
      <c r="E1001">
        <v>1</v>
      </c>
      <c r="F1001">
        <v>1</v>
      </c>
      <c r="G1001">
        <v>1</v>
      </c>
      <c r="H1001">
        <v>3</v>
      </c>
      <c r="I1001" t="s">
        <v>616</v>
      </c>
      <c r="J1001" t="s">
        <v>617</v>
      </c>
      <c r="K1001" t="s">
        <v>618</v>
      </c>
      <c r="L1001">
        <v>1348</v>
      </c>
      <c r="N1001">
        <v>1009</v>
      </c>
      <c r="O1001" t="s">
        <v>61</v>
      </c>
      <c r="P1001" t="s">
        <v>61</v>
      </c>
      <c r="Q1001">
        <v>1000</v>
      </c>
      <c r="X1001">
        <v>2E-3</v>
      </c>
      <c r="Y1001">
        <v>8041.65</v>
      </c>
      <c r="Z1001">
        <v>0</v>
      </c>
      <c r="AA1001">
        <v>0</v>
      </c>
      <c r="AB1001">
        <v>0</v>
      </c>
      <c r="AC1001">
        <v>0</v>
      </c>
      <c r="AD1001">
        <v>1</v>
      </c>
      <c r="AE1001">
        <v>0</v>
      </c>
      <c r="AF1001" t="s">
        <v>719</v>
      </c>
      <c r="AG1001">
        <v>2E-3</v>
      </c>
      <c r="AH1001">
        <v>2</v>
      </c>
      <c r="AI1001">
        <v>28927899</v>
      </c>
      <c r="AJ1001">
        <v>986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</row>
    <row r="1002" spans="1:44" x14ac:dyDescent="0.2">
      <c r="A1002">
        <f>ROW(Source!A179)</f>
        <v>179</v>
      </c>
      <c r="B1002">
        <v>28927900</v>
      </c>
      <c r="C1002">
        <v>28927884</v>
      </c>
      <c r="D1002">
        <v>28248663</v>
      </c>
      <c r="E1002">
        <v>21</v>
      </c>
      <c r="F1002">
        <v>1</v>
      </c>
      <c r="G1002">
        <v>1</v>
      </c>
      <c r="H1002">
        <v>3</v>
      </c>
      <c r="I1002" t="s">
        <v>694</v>
      </c>
      <c r="J1002" t="s">
        <v>719</v>
      </c>
      <c r="K1002" t="s">
        <v>695</v>
      </c>
      <c r="L1002">
        <v>1348</v>
      </c>
      <c r="N1002">
        <v>1009</v>
      </c>
      <c r="O1002" t="s">
        <v>61</v>
      </c>
      <c r="P1002" t="s">
        <v>61</v>
      </c>
      <c r="Q1002">
        <v>1000</v>
      </c>
      <c r="X1002">
        <v>1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 t="s">
        <v>719</v>
      </c>
      <c r="AG1002">
        <v>1</v>
      </c>
      <c r="AH1002">
        <v>3</v>
      </c>
      <c r="AI1002">
        <v>-1</v>
      </c>
      <c r="AJ1002" t="s">
        <v>719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</row>
    <row r="1003" spans="1:44" x14ac:dyDescent="0.2">
      <c r="A1003">
        <f>ROW(Source!A179)</f>
        <v>179</v>
      </c>
      <c r="B1003">
        <v>28927901</v>
      </c>
      <c r="C1003">
        <v>28927884</v>
      </c>
      <c r="D1003">
        <v>28278661</v>
      </c>
      <c r="E1003">
        <v>1</v>
      </c>
      <c r="F1003">
        <v>1</v>
      </c>
      <c r="G1003">
        <v>1</v>
      </c>
      <c r="H1003">
        <v>3</v>
      </c>
      <c r="I1003" t="s">
        <v>561</v>
      </c>
      <c r="J1003" t="s">
        <v>562</v>
      </c>
      <c r="K1003" t="s">
        <v>563</v>
      </c>
      <c r="L1003">
        <v>1302</v>
      </c>
      <c r="N1003">
        <v>1003</v>
      </c>
      <c r="O1003" t="s">
        <v>564</v>
      </c>
      <c r="P1003" t="s">
        <v>564</v>
      </c>
      <c r="Q1003">
        <v>10</v>
      </c>
      <c r="X1003">
        <v>1.8700000000000001E-2</v>
      </c>
      <c r="Y1003">
        <v>64.47</v>
      </c>
      <c r="Z1003">
        <v>0</v>
      </c>
      <c r="AA1003">
        <v>0</v>
      </c>
      <c r="AB1003">
        <v>0</v>
      </c>
      <c r="AC1003">
        <v>0</v>
      </c>
      <c r="AD1003">
        <v>1</v>
      </c>
      <c r="AE1003">
        <v>0</v>
      </c>
      <c r="AF1003" t="s">
        <v>719</v>
      </c>
      <c r="AG1003">
        <v>1.8700000000000001E-2</v>
      </c>
      <c r="AH1003">
        <v>2</v>
      </c>
      <c r="AI1003">
        <v>28927901</v>
      </c>
      <c r="AJ1003">
        <v>987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0</v>
      </c>
      <c r="AR1003">
        <v>0</v>
      </c>
    </row>
    <row r="1004" spans="1:44" x14ac:dyDescent="0.2">
      <c r="A1004">
        <f>ROW(Source!A179)</f>
        <v>179</v>
      </c>
      <c r="B1004">
        <v>28927902</v>
      </c>
      <c r="C1004">
        <v>28927884</v>
      </c>
      <c r="D1004">
        <v>28279020</v>
      </c>
      <c r="E1004">
        <v>1</v>
      </c>
      <c r="F1004">
        <v>1</v>
      </c>
      <c r="G1004">
        <v>1</v>
      </c>
      <c r="H1004">
        <v>3</v>
      </c>
      <c r="I1004" t="s">
        <v>565</v>
      </c>
      <c r="J1004" t="s">
        <v>566</v>
      </c>
      <c r="K1004" t="s">
        <v>567</v>
      </c>
      <c r="L1004">
        <v>1348</v>
      </c>
      <c r="N1004">
        <v>1009</v>
      </c>
      <c r="O1004" t="s">
        <v>61</v>
      </c>
      <c r="P1004" t="s">
        <v>61</v>
      </c>
      <c r="Q1004">
        <v>1000</v>
      </c>
      <c r="X1004">
        <v>3.0000000000000001E-5</v>
      </c>
      <c r="Y1004">
        <v>4751.12</v>
      </c>
      <c r="Z1004">
        <v>0</v>
      </c>
      <c r="AA1004">
        <v>0</v>
      </c>
      <c r="AB1004">
        <v>0</v>
      </c>
      <c r="AC1004">
        <v>0</v>
      </c>
      <c r="AD1004">
        <v>1</v>
      </c>
      <c r="AE1004">
        <v>0</v>
      </c>
      <c r="AF1004" t="s">
        <v>719</v>
      </c>
      <c r="AG1004">
        <v>3.0000000000000001E-5</v>
      </c>
      <c r="AH1004">
        <v>2</v>
      </c>
      <c r="AI1004">
        <v>28927902</v>
      </c>
      <c r="AJ1004">
        <v>988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0</v>
      </c>
      <c r="AR1004">
        <v>0</v>
      </c>
    </row>
    <row r="1005" spans="1:44" x14ac:dyDescent="0.2">
      <c r="A1005">
        <f>ROW(Source!A179)</f>
        <v>179</v>
      </c>
      <c r="B1005">
        <v>28927903</v>
      </c>
      <c r="C1005">
        <v>28927884</v>
      </c>
      <c r="D1005">
        <v>28279781</v>
      </c>
      <c r="E1005">
        <v>1</v>
      </c>
      <c r="F1005">
        <v>1</v>
      </c>
      <c r="G1005">
        <v>1</v>
      </c>
      <c r="H1005">
        <v>3</v>
      </c>
      <c r="I1005" t="s">
        <v>568</v>
      </c>
      <c r="J1005" t="s">
        <v>569</v>
      </c>
      <c r="K1005" t="s">
        <v>570</v>
      </c>
      <c r="L1005">
        <v>1348</v>
      </c>
      <c r="N1005">
        <v>1009</v>
      </c>
      <c r="O1005" t="s">
        <v>61</v>
      </c>
      <c r="P1005" t="s">
        <v>61</v>
      </c>
      <c r="Q1005">
        <v>1000</v>
      </c>
      <c r="X1005">
        <v>1.9400000000000001E-3</v>
      </c>
      <c r="Y1005">
        <v>6246.56</v>
      </c>
      <c r="Z1005">
        <v>0</v>
      </c>
      <c r="AA1005">
        <v>0</v>
      </c>
      <c r="AB1005">
        <v>0</v>
      </c>
      <c r="AC1005">
        <v>0</v>
      </c>
      <c r="AD1005">
        <v>1</v>
      </c>
      <c r="AE1005">
        <v>0</v>
      </c>
      <c r="AF1005" t="s">
        <v>719</v>
      </c>
      <c r="AG1005">
        <v>1.9400000000000001E-3</v>
      </c>
      <c r="AH1005">
        <v>2</v>
      </c>
      <c r="AI1005">
        <v>28927903</v>
      </c>
      <c r="AJ1005">
        <v>989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0</v>
      </c>
      <c r="AR1005">
        <v>0</v>
      </c>
    </row>
    <row r="1006" spans="1:44" x14ac:dyDescent="0.2">
      <c r="A1006">
        <f>ROW(Source!A179)</f>
        <v>179</v>
      </c>
      <c r="B1006">
        <v>28927904</v>
      </c>
      <c r="C1006">
        <v>28927884</v>
      </c>
      <c r="D1006">
        <v>28283688</v>
      </c>
      <c r="E1006">
        <v>1</v>
      </c>
      <c r="F1006">
        <v>1</v>
      </c>
      <c r="G1006">
        <v>1</v>
      </c>
      <c r="H1006">
        <v>3</v>
      </c>
      <c r="I1006" t="s">
        <v>619</v>
      </c>
      <c r="J1006" t="s">
        <v>620</v>
      </c>
      <c r="K1006" t="s">
        <v>621</v>
      </c>
      <c r="L1006">
        <v>1339</v>
      </c>
      <c r="N1006">
        <v>1007</v>
      </c>
      <c r="O1006" t="s">
        <v>742</v>
      </c>
      <c r="P1006" t="s">
        <v>742</v>
      </c>
      <c r="Q1006">
        <v>1</v>
      </c>
      <c r="X1006">
        <v>1.0300000000000001E-3</v>
      </c>
      <c r="Y1006">
        <v>1793.05</v>
      </c>
      <c r="Z1006">
        <v>0</v>
      </c>
      <c r="AA1006">
        <v>0</v>
      </c>
      <c r="AB1006">
        <v>0</v>
      </c>
      <c r="AC1006">
        <v>0</v>
      </c>
      <c r="AD1006">
        <v>1</v>
      </c>
      <c r="AE1006">
        <v>0</v>
      </c>
      <c r="AF1006" t="s">
        <v>719</v>
      </c>
      <c r="AG1006">
        <v>1.0300000000000001E-3</v>
      </c>
      <c r="AH1006">
        <v>2</v>
      </c>
      <c r="AI1006">
        <v>28927904</v>
      </c>
      <c r="AJ1006">
        <v>990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0</v>
      </c>
      <c r="AR1006">
        <v>0</v>
      </c>
    </row>
    <row r="1007" spans="1:44" x14ac:dyDescent="0.2">
      <c r="A1007">
        <f>ROW(Source!A179)</f>
        <v>179</v>
      </c>
      <c r="B1007">
        <v>28927905</v>
      </c>
      <c r="C1007">
        <v>28927884</v>
      </c>
      <c r="D1007">
        <v>28291530</v>
      </c>
      <c r="E1007">
        <v>1</v>
      </c>
      <c r="F1007">
        <v>1</v>
      </c>
      <c r="G1007">
        <v>1</v>
      </c>
      <c r="H1007">
        <v>3</v>
      </c>
      <c r="I1007" t="s">
        <v>571</v>
      </c>
      <c r="J1007" t="s">
        <v>572</v>
      </c>
      <c r="K1007" t="s">
        <v>573</v>
      </c>
      <c r="L1007">
        <v>1348</v>
      </c>
      <c r="N1007">
        <v>1009</v>
      </c>
      <c r="O1007" t="s">
        <v>61</v>
      </c>
      <c r="P1007" t="s">
        <v>61</v>
      </c>
      <c r="Q1007">
        <v>1000</v>
      </c>
      <c r="X1007">
        <v>3.1E-4</v>
      </c>
      <c r="Y1007">
        <v>12560.85</v>
      </c>
      <c r="Z1007">
        <v>0</v>
      </c>
      <c r="AA1007">
        <v>0</v>
      </c>
      <c r="AB1007">
        <v>0</v>
      </c>
      <c r="AC1007">
        <v>0</v>
      </c>
      <c r="AD1007">
        <v>1</v>
      </c>
      <c r="AE1007">
        <v>0</v>
      </c>
      <c r="AF1007" t="s">
        <v>719</v>
      </c>
      <c r="AG1007">
        <v>3.1E-4</v>
      </c>
      <c r="AH1007">
        <v>2</v>
      </c>
      <c r="AI1007">
        <v>28927905</v>
      </c>
      <c r="AJ1007">
        <v>991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0</v>
      </c>
      <c r="AR1007">
        <v>0</v>
      </c>
    </row>
    <row r="1008" spans="1:44" x14ac:dyDescent="0.2">
      <c r="A1008">
        <f>ROW(Source!A179)</f>
        <v>179</v>
      </c>
      <c r="B1008">
        <v>28927906</v>
      </c>
      <c r="C1008">
        <v>28927884</v>
      </c>
      <c r="D1008">
        <v>28292790</v>
      </c>
      <c r="E1008">
        <v>1</v>
      </c>
      <c r="F1008">
        <v>1</v>
      </c>
      <c r="G1008">
        <v>1</v>
      </c>
      <c r="H1008">
        <v>3</v>
      </c>
      <c r="I1008" t="s">
        <v>574</v>
      </c>
      <c r="J1008" t="s">
        <v>575</v>
      </c>
      <c r="K1008" t="s">
        <v>576</v>
      </c>
      <c r="L1008">
        <v>1348</v>
      </c>
      <c r="N1008">
        <v>1009</v>
      </c>
      <c r="O1008" t="s">
        <v>61</v>
      </c>
      <c r="P1008" t="s">
        <v>61</v>
      </c>
      <c r="Q1008">
        <v>1000</v>
      </c>
      <c r="X1008">
        <v>5.9999999999999995E-4</v>
      </c>
      <c r="Y1008">
        <v>11149.43</v>
      </c>
      <c r="Z1008">
        <v>0</v>
      </c>
      <c r="AA1008">
        <v>0</v>
      </c>
      <c r="AB1008">
        <v>0</v>
      </c>
      <c r="AC1008">
        <v>0</v>
      </c>
      <c r="AD1008">
        <v>1</v>
      </c>
      <c r="AE1008">
        <v>0</v>
      </c>
      <c r="AF1008" t="s">
        <v>719</v>
      </c>
      <c r="AG1008">
        <v>5.9999999999999995E-4</v>
      </c>
      <c r="AH1008">
        <v>2</v>
      </c>
      <c r="AI1008">
        <v>28927906</v>
      </c>
      <c r="AJ1008">
        <v>992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</row>
    <row r="1009" spans="1:44" x14ac:dyDescent="0.2">
      <c r="A1009">
        <f>ROW(Source!A180)</f>
        <v>180</v>
      </c>
      <c r="B1009">
        <v>28927934</v>
      </c>
      <c r="C1009">
        <v>28927908</v>
      </c>
      <c r="D1009">
        <v>28424841</v>
      </c>
      <c r="E1009">
        <v>1</v>
      </c>
      <c r="F1009">
        <v>1</v>
      </c>
      <c r="G1009">
        <v>1</v>
      </c>
      <c r="H1009">
        <v>1</v>
      </c>
      <c r="I1009" t="s">
        <v>628</v>
      </c>
      <c r="J1009" t="s">
        <v>719</v>
      </c>
      <c r="K1009" t="s">
        <v>629</v>
      </c>
      <c r="L1009">
        <v>1191</v>
      </c>
      <c r="N1009">
        <v>1013</v>
      </c>
      <c r="O1009" t="s">
        <v>360</v>
      </c>
      <c r="P1009" t="s">
        <v>360</v>
      </c>
      <c r="Q1009">
        <v>1</v>
      </c>
      <c r="X1009">
        <v>10.5</v>
      </c>
      <c r="Y1009">
        <v>0</v>
      </c>
      <c r="Z1009">
        <v>0</v>
      </c>
      <c r="AA1009">
        <v>0</v>
      </c>
      <c r="AB1009">
        <v>8.49</v>
      </c>
      <c r="AC1009">
        <v>0</v>
      </c>
      <c r="AD1009">
        <v>1</v>
      </c>
      <c r="AE1009">
        <v>1</v>
      </c>
      <c r="AF1009" t="s">
        <v>141</v>
      </c>
      <c r="AG1009">
        <v>14.49</v>
      </c>
      <c r="AH1009">
        <v>2</v>
      </c>
      <c r="AI1009">
        <v>28927934</v>
      </c>
      <c r="AJ1009">
        <v>993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</row>
    <row r="1010" spans="1:44" x14ac:dyDescent="0.2">
      <c r="A1010">
        <f>ROW(Source!A180)</f>
        <v>180</v>
      </c>
      <c r="B1010">
        <v>28927935</v>
      </c>
      <c r="C1010">
        <v>28927908</v>
      </c>
      <c r="D1010">
        <v>28419515</v>
      </c>
      <c r="E1010">
        <v>1</v>
      </c>
      <c r="F1010">
        <v>1</v>
      </c>
      <c r="G1010">
        <v>1</v>
      </c>
      <c r="H1010">
        <v>1</v>
      </c>
      <c r="I1010" t="s">
        <v>361</v>
      </c>
      <c r="J1010" t="s">
        <v>719</v>
      </c>
      <c r="K1010" t="s">
        <v>362</v>
      </c>
      <c r="L1010">
        <v>1191</v>
      </c>
      <c r="N1010">
        <v>1013</v>
      </c>
      <c r="O1010" t="s">
        <v>360</v>
      </c>
      <c r="P1010" t="s">
        <v>360</v>
      </c>
      <c r="Q1010">
        <v>1</v>
      </c>
      <c r="X1010">
        <v>0.03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1</v>
      </c>
      <c r="AE1010">
        <v>2</v>
      </c>
      <c r="AF1010" t="s">
        <v>140</v>
      </c>
      <c r="AG1010">
        <v>4.4999999999999998E-2</v>
      </c>
      <c r="AH1010">
        <v>2</v>
      </c>
      <c r="AI1010">
        <v>28927935</v>
      </c>
      <c r="AJ1010">
        <v>994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</row>
    <row r="1011" spans="1:44" x14ac:dyDescent="0.2">
      <c r="A1011">
        <f>ROW(Source!A180)</f>
        <v>180</v>
      </c>
      <c r="B1011">
        <v>28927936</v>
      </c>
      <c r="C1011">
        <v>28927908</v>
      </c>
      <c r="D1011">
        <v>28337840</v>
      </c>
      <c r="E1011">
        <v>1</v>
      </c>
      <c r="F1011">
        <v>1</v>
      </c>
      <c r="G1011">
        <v>1</v>
      </c>
      <c r="H1011">
        <v>2</v>
      </c>
      <c r="I1011" t="s">
        <v>465</v>
      </c>
      <c r="J1011" t="s">
        <v>466</v>
      </c>
      <c r="K1011" t="s">
        <v>467</v>
      </c>
      <c r="L1011">
        <v>1368</v>
      </c>
      <c r="N1011">
        <v>1011</v>
      </c>
      <c r="O1011" t="s">
        <v>366</v>
      </c>
      <c r="P1011" t="s">
        <v>366</v>
      </c>
      <c r="Q1011">
        <v>1</v>
      </c>
      <c r="X1011">
        <v>0.03</v>
      </c>
      <c r="Y1011">
        <v>0</v>
      </c>
      <c r="Z1011">
        <v>86.79</v>
      </c>
      <c r="AA1011">
        <v>10.130000000000001</v>
      </c>
      <c r="AB1011">
        <v>0</v>
      </c>
      <c r="AC1011">
        <v>0</v>
      </c>
      <c r="AD1011">
        <v>1</v>
      </c>
      <c r="AE1011">
        <v>0</v>
      </c>
      <c r="AF1011" t="s">
        <v>140</v>
      </c>
      <c r="AG1011">
        <v>4.4999999999999998E-2</v>
      </c>
      <c r="AH1011">
        <v>2</v>
      </c>
      <c r="AI1011">
        <v>28927936</v>
      </c>
      <c r="AJ1011">
        <v>995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</row>
    <row r="1012" spans="1:44" x14ac:dyDescent="0.2">
      <c r="A1012">
        <f>ROW(Source!A180)</f>
        <v>180</v>
      </c>
      <c r="B1012">
        <v>28927937</v>
      </c>
      <c r="C1012">
        <v>28927908</v>
      </c>
      <c r="D1012">
        <v>28256030</v>
      </c>
      <c r="E1012">
        <v>1</v>
      </c>
      <c r="F1012">
        <v>1</v>
      </c>
      <c r="G1012">
        <v>1</v>
      </c>
      <c r="H1012">
        <v>3</v>
      </c>
      <c r="I1012" t="s">
        <v>630</v>
      </c>
      <c r="J1012" t="s">
        <v>631</v>
      </c>
      <c r="K1012" t="s">
        <v>632</v>
      </c>
      <c r="L1012">
        <v>1348</v>
      </c>
      <c r="N1012">
        <v>1009</v>
      </c>
      <c r="O1012" t="s">
        <v>61</v>
      </c>
      <c r="P1012" t="s">
        <v>61</v>
      </c>
      <c r="Q1012">
        <v>1000</v>
      </c>
      <c r="X1012">
        <v>1.4E-3</v>
      </c>
      <c r="Y1012">
        <v>15020.14</v>
      </c>
      <c r="Z1012">
        <v>0</v>
      </c>
      <c r="AA1012">
        <v>0</v>
      </c>
      <c r="AB1012">
        <v>0</v>
      </c>
      <c r="AC1012">
        <v>0</v>
      </c>
      <c r="AD1012">
        <v>1</v>
      </c>
      <c r="AE1012">
        <v>0</v>
      </c>
      <c r="AF1012" t="s">
        <v>719</v>
      </c>
      <c r="AG1012">
        <v>1.4E-3</v>
      </c>
      <c r="AH1012">
        <v>2</v>
      </c>
      <c r="AI1012">
        <v>28927937</v>
      </c>
      <c r="AJ1012">
        <v>996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</row>
    <row r="1013" spans="1:44" x14ac:dyDescent="0.2">
      <c r="A1013">
        <f>ROW(Source!A180)</f>
        <v>180</v>
      </c>
      <c r="B1013">
        <v>28927938</v>
      </c>
      <c r="C1013">
        <v>28927908</v>
      </c>
      <c r="D1013">
        <v>28259185</v>
      </c>
      <c r="E1013">
        <v>1</v>
      </c>
      <c r="F1013">
        <v>1</v>
      </c>
      <c r="G1013">
        <v>1</v>
      </c>
      <c r="H1013">
        <v>3</v>
      </c>
      <c r="I1013" t="s">
        <v>633</v>
      </c>
      <c r="J1013" t="s">
        <v>634</v>
      </c>
      <c r="K1013" t="s">
        <v>635</v>
      </c>
      <c r="L1013">
        <v>1339</v>
      </c>
      <c r="N1013">
        <v>1007</v>
      </c>
      <c r="O1013" t="s">
        <v>742</v>
      </c>
      <c r="P1013" t="s">
        <v>742</v>
      </c>
      <c r="Q1013">
        <v>1</v>
      </c>
      <c r="X1013">
        <v>1E-3</v>
      </c>
      <c r="Y1013">
        <v>799.15</v>
      </c>
      <c r="Z1013">
        <v>0</v>
      </c>
      <c r="AA1013">
        <v>0</v>
      </c>
      <c r="AB1013">
        <v>0</v>
      </c>
      <c r="AC1013">
        <v>0</v>
      </c>
      <c r="AD1013">
        <v>1</v>
      </c>
      <c r="AE1013">
        <v>0</v>
      </c>
      <c r="AF1013" t="s">
        <v>719</v>
      </c>
      <c r="AG1013">
        <v>1E-3</v>
      </c>
      <c r="AH1013">
        <v>2</v>
      </c>
      <c r="AI1013">
        <v>28927938</v>
      </c>
      <c r="AJ1013">
        <v>997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</row>
    <row r="1014" spans="1:44" x14ac:dyDescent="0.2">
      <c r="A1014">
        <f>ROW(Source!A180)</f>
        <v>180</v>
      </c>
      <c r="B1014">
        <v>28927939</v>
      </c>
      <c r="C1014">
        <v>28927908</v>
      </c>
      <c r="D1014">
        <v>28276520</v>
      </c>
      <c r="E1014">
        <v>1</v>
      </c>
      <c r="F1014">
        <v>1</v>
      </c>
      <c r="G1014">
        <v>1</v>
      </c>
      <c r="H1014">
        <v>3</v>
      </c>
      <c r="I1014" t="s">
        <v>636</v>
      </c>
      <c r="J1014" t="s">
        <v>637</v>
      </c>
      <c r="K1014" t="s">
        <v>638</v>
      </c>
      <c r="L1014">
        <v>1348</v>
      </c>
      <c r="N1014">
        <v>1009</v>
      </c>
      <c r="O1014" t="s">
        <v>61</v>
      </c>
      <c r="P1014" t="s">
        <v>61</v>
      </c>
      <c r="Q1014">
        <v>1000</v>
      </c>
      <c r="X1014">
        <v>2.7E-2</v>
      </c>
      <c r="Y1014">
        <v>7116.17</v>
      </c>
      <c r="Z1014">
        <v>0</v>
      </c>
      <c r="AA1014">
        <v>0</v>
      </c>
      <c r="AB1014">
        <v>0</v>
      </c>
      <c r="AC1014">
        <v>0</v>
      </c>
      <c r="AD1014">
        <v>1</v>
      </c>
      <c r="AE1014">
        <v>0</v>
      </c>
      <c r="AF1014" t="s">
        <v>719</v>
      </c>
      <c r="AG1014">
        <v>2.7E-2</v>
      </c>
      <c r="AH1014">
        <v>2</v>
      </c>
      <c r="AI1014">
        <v>28927939</v>
      </c>
      <c r="AJ1014">
        <v>998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</row>
    <row r="1015" spans="1:44" x14ac:dyDescent="0.2">
      <c r="A1015">
        <f>ROW(Source!A180)</f>
        <v>180</v>
      </c>
      <c r="B1015">
        <v>28927940</v>
      </c>
      <c r="C1015">
        <v>28927908</v>
      </c>
      <c r="D1015">
        <v>28297153</v>
      </c>
      <c r="E1015">
        <v>1</v>
      </c>
      <c r="F1015">
        <v>1</v>
      </c>
      <c r="G1015">
        <v>1</v>
      </c>
      <c r="H1015">
        <v>3</v>
      </c>
      <c r="I1015" t="s">
        <v>639</v>
      </c>
      <c r="J1015" t="s">
        <v>640</v>
      </c>
      <c r="K1015" t="s">
        <v>641</v>
      </c>
      <c r="L1015">
        <v>1348</v>
      </c>
      <c r="N1015">
        <v>1009</v>
      </c>
      <c r="O1015" t="s">
        <v>61</v>
      </c>
      <c r="P1015" t="s">
        <v>61</v>
      </c>
      <c r="Q1015">
        <v>1000</v>
      </c>
      <c r="X1015">
        <v>5.0000000000000001E-3</v>
      </c>
      <c r="Y1015">
        <v>11240.37</v>
      </c>
      <c r="Z1015">
        <v>0</v>
      </c>
      <c r="AA1015">
        <v>0</v>
      </c>
      <c r="AB1015">
        <v>0</v>
      </c>
      <c r="AC1015">
        <v>0</v>
      </c>
      <c r="AD1015">
        <v>1</v>
      </c>
      <c r="AE1015">
        <v>0</v>
      </c>
      <c r="AF1015" t="s">
        <v>719</v>
      </c>
      <c r="AG1015">
        <v>5.0000000000000001E-3</v>
      </c>
      <c r="AH1015">
        <v>2</v>
      </c>
      <c r="AI1015">
        <v>28927940</v>
      </c>
      <c r="AJ1015">
        <v>999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</row>
    <row r="1016" spans="1:44" x14ac:dyDescent="0.2">
      <c r="A1016">
        <f>ROW(Source!A180)</f>
        <v>180</v>
      </c>
      <c r="B1016">
        <v>28927941</v>
      </c>
      <c r="C1016">
        <v>28927908</v>
      </c>
      <c r="D1016">
        <v>28297191</v>
      </c>
      <c r="E1016">
        <v>1</v>
      </c>
      <c r="F1016">
        <v>1</v>
      </c>
      <c r="G1016">
        <v>1</v>
      </c>
      <c r="H1016">
        <v>3</v>
      </c>
      <c r="I1016" t="s">
        <v>642</v>
      </c>
      <c r="J1016" t="s">
        <v>643</v>
      </c>
      <c r="K1016" t="s">
        <v>644</v>
      </c>
      <c r="L1016">
        <v>1348</v>
      </c>
      <c r="N1016">
        <v>1009</v>
      </c>
      <c r="O1016" t="s">
        <v>61</v>
      </c>
      <c r="P1016" t="s">
        <v>61</v>
      </c>
      <c r="Q1016">
        <v>1000</v>
      </c>
      <c r="X1016">
        <v>2E-3</v>
      </c>
      <c r="Y1016">
        <v>623.08000000000004</v>
      </c>
      <c r="Z1016">
        <v>0</v>
      </c>
      <c r="AA1016">
        <v>0</v>
      </c>
      <c r="AB1016">
        <v>0</v>
      </c>
      <c r="AC1016">
        <v>0</v>
      </c>
      <c r="AD1016">
        <v>1</v>
      </c>
      <c r="AE1016">
        <v>0</v>
      </c>
      <c r="AF1016" t="s">
        <v>719</v>
      </c>
      <c r="AG1016">
        <v>2E-3</v>
      </c>
      <c r="AH1016">
        <v>2</v>
      </c>
      <c r="AI1016">
        <v>28927941</v>
      </c>
      <c r="AJ1016">
        <v>1000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</row>
    <row r="1017" spans="1:44" x14ac:dyDescent="0.2">
      <c r="A1017">
        <f>ROW(Source!A180)</f>
        <v>180</v>
      </c>
      <c r="B1017">
        <v>28927942</v>
      </c>
      <c r="C1017">
        <v>28927908</v>
      </c>
      <c r="D1017">
        <v>28297352</v>
      </c>
      <c r="E1017">
        <v>1</v>
      </c>
      <c r="F1017">
        <v>1</v>
      </c>
      <c r="G1017">
        <v>1</v>
      </c>
      <c r="H1017">
        <v>3</v>
      </c>
      <c r="I1017" t="s">
        <v>645</v>
      </c>
      <c r="J1017" t="s">
        <v>646</v>
      </c>
      <c r="K1017" t="s">
        <v>647</v>
      </c>
      <c r="L1017">
        <v>1348</v>
      </c>
      <c r="N1017">
        <v>1009</v>
      </c>
      <c r="O1017" t="s">
        <v>61</v>
      </c>
      <c r="P1017" t="s">
        <v>61</v>
      </c>
      <c r="Q1017">
        <v>1000</v>
      </c>
      <c r="X1017">
        <v>5.0000000000000001E-3</v>
      </c>
      <c r="Y1017">
        <v>751.74</v>
      </c>
      <c r="Z1017">
        <v>0</v>
      </c>
      <c r="AA1017">
        <v>0</v>
      </c>
      <c r="AB1017">
        <v>0</v>
      </c>
      <c r="AC1017">
        <v>0</v>
      </c>
      <c r="AD1017">
        <v>1</v>
      </c>
      <c r="AE1017">
        <v>0</v>
      </c>
      <c r="AF1017" t="s">
        <v>719</v>
      </c>
      <c r="AG1017">
        <v>5.0000000000000001E-3</v>
      </c>
      <c r="AH1017">
        <v>2</v>
      </c>
      <c r="AI1017">
        <v>28927942</v>
      </c>
      <c r="AJ1017">
        <v>1001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</row>
    <row r="1018" spans="1:44" x14ac:dyDescent="0.2">
      <c r="A1018">
        <f>ROW(Source!A180)</f>
        <v>180</v>
      </c>
      <c r="B1018">
        <v>28927943</v>
      </c>
      <c r="C1018">
        <v>28927908</v>
      </c>
      <c r="D1018">
        <v>28248320</v>
      </c>
      <c r="E1018">
        <v>21</v>
      </c>
      <c r="F1018">
        <v>1</v>
      </c>
      <c r="G1018">
        <v>1</v>
      </c>
      <c r="H1018">
        <v>3</v>
      </c>
      <c r="I1018" t="s">
        <v>698</v>
      </c>
      <c r="J1018" t="s">
        <v>719</v>
      </c>
      <c r="K1018" t="s">
        <v>699</v>
      </c>
      <c r="L1018">
        <v>1354</v>
      </c>
      <c r="N1018">
        <v>1010</v>
      </c>
      <c r="O1018" t="s">
        <v>106</v>
      </c>
      <c r="P1018" t="s">
        <v>106</v>
      </c>
      <c r="Q1018">
        <v>1</v>
      </c>
      <c r="X1018">
        <v>1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 t="s">
        <v>719</v>
      </c>
      <c r="AG1018">
        <v>1</v>
      </c>
      <c r="AH1018">
        <v>3</v>
      </c>
      <c r="AI1018">
        <v>-1</v>
      </c>
      <c r="AJ1018" t="s">
        <v>719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</row>
    <row r="1019" spans="1:44" x14ac:dyDescent="0.2">
      <c r="A1019">
        <f>ROW(Source!A181)</f>
        <v>181</v>
      </c>
      <c r="B1019">
        <v>28927934</v>
      </c>
      <c r="C1019">
        <v>28927908</v>
      </c>
      <c r="D1019">
        <v>28424841</v>
      </c>
      <c r="E1019">
        <v>1</v>
      </c>
      <c r="F1019">
        <v>1</v>
      </c>
      <c r="G1019">
        <v>1</v>
      </c>
      <c r="H1019">
        <v>1</v>
      </c>
      <c r="I1019" t="s">
        <v>628</v>
      </c>
      <c r="J1019" t="s">
        <v>719</v>
      </c>
      <c r="K1019" t="s">
        <v>629</v>
      </c>
      <c r="L1019">
        <v>1191</v>
      </c>
      <c r="N1019">
        <v>1013</v>
      </c>
      <c r="O1019" t="s">
        <v>360</v>
      </c>
      <c r="P1019" t="s">
        <v>360</v>
      </c>
      <c r="Q1019">
        <v>1</v>
      </c>
      <c r="X1019">
        <v>10.5</v>
      </c>
      <c r="Y1019">
        <v>0</v>
      </c>
      <c r="Z1019">
        <v>0</v>
      </c>
      <c r="AA1019">
        <v>0</v>
      </c>
      <c r="AB1019">
        <v>8.49</v>
      </c>
      <c r="AC1019">
        <v>0</v>
      </c>
      <c r="AD1019">
        <v>1</v>
      </c>
      <c r="AE1019">
        <v>1</v>
      </c>
      <c r="AF1019" t="s">
        <v>141</v>
      </c>
      <c r="AG1019">
        <v>14.49</v>
      </c>
      <c r="AH1019">
        <v>2</v>
      </c>
      <c r="AI1019">
        <v>28927934</v>
      </c>
      <c r="AJ1019">
        <v>1002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</row>
    <row r="1020" spans="1:44" x14ac:dyDescent="0.2">
      <c r="A1020">
        <f>ROW(Source!A181)</f>
        <v>181</v>
      </c>
      <c r="B1020">
        <v>28927935</v>
      </c>
      <c r="C1020">
        <v>28927908</v>
      </c>
      <c r="D1020">
        <v>28419515</v>
      </c>
      <c r="E1020">
        <v>1</v>
      </c>
      <c r="F1020">
        <v>1</v>
      </c>
      <c r="G1020">
        <v>1</v>
      </c>
      <c r="H1020">
        <v>1</v>
      </c>
      <c r="I1020" t="s">
        <v>361</v>
      </c>
      <c r="J1020" t="s">
        <v>719</v>
      </c>
      <c r="K1020" t="s">
        <v>362</v>
      </c>
      <c r="L1020">
        <v>1191</v>
      </c>
      <c r="N1020">
        <v>1013</v>
      </c>
      <c r="O1020" t="s">
        <v>360</v>
      </c>
      <c r="P1020" t="s">
        <v>360</v>
      </c>
      <c r="Q1020">
        <v>1</v>
      </c>
      <c r="X1020">
        <v>0.03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1</v>
      </c>
      <c r="AE1020">
        <v>2</v>
      </c>
      <c r="AF1020" t="s">
        <v>140</v>
      </c>
      <c r="AG1020">
        <v>4.4999999999999998E-2</v>
      </c>
      <c r="AH1020">
        <v>2</v>
      </c>
      <c r="AI1020">
        <v>28927935</v>
      </c>
      <c r="AJ1020">
        <v>1003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</row>
    <row r="1021" spans="1:44" x14ac:dyDescent="0.2">
      <c r="A1021">
        <f>ROW(Source!A181)</f>
        <v>181</v>
      </c>
      <c r="B1021">
        <v>28927936</v>
      </c>
      <c r="C1021">
        <v>28927908</v>
      </c>
      <c r="D1021">
        <v>28337840</v>
      </c>
      <c r="E1021">
        <v>1</v>
      </c>
      <c r="F1021">
        <v>1</v>
      </c>
      <c r="G1021">
        <v>1</v>
      </c>
      <c r="H1021">
        <v>2</v>
      </c>
      <c r="I1021" t="s">
        <v>465</v>
      </c>
      <c r="J1021" t="s">
        <v>466</v>
      </c>
      <c r="K1021" t="s">
        <v>467</v>
      </c>
      <c r="L1021">
        <v>1368</v>
      </c>
      <c r="N1021">
        <v>1011</v>
      </c>
      <c r="O1021" t="s">
        <v>366</v>
      </c>
      <c r="P1021" t="s">
        <v>366</v>
      </c>
      <c r="Q1021">
        <v>1</v>
      </c>
      <c r="X1021">
        <v>0.03</v>
      </c>
      <c r="Y1021">
        <v>0</v>
      </c>
      <c r="Z1021">
        <v>86.79</v>
      </c>
      <c r="AA1021">
        <v>10.130000000000001</v>
      </c>
      <c r="AB1021">
        <v>0</v>
      </c>
      <c r="AC1021">
        <v>0</v>
      </c>
      <c r="AD1021">
        <v>1</v>
      </c>
      <c r="AE1021">
        <v>0</v>
      </c>
      <c r="AF1021" t="s">
        <v>140</v>
      </c>
      <c r="AG1021">
        <v>4.4999999999999998E-2</v>
      </c>
      <c r="AH1021">
        <v>2</v>
      </c>
      <c r="AI1021">
        <v>28927936</v>
      </c>
      <c r="AJ1021">
        <v>1004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</row>
    <row r="1022" spans="1:44" x14ac:dyDescent="0.2">
      <c r="A1022">
        <f>ROW(Source!A181)</f>
        <v>181</v>
      </c>
      <c r="B1022">
        <v>28927937</v>
      </c>
      <c r="C1022">
        <v>28927908</v>
      </c>
      <c r="D1022">
        <v>28256030</v>
      </c>
      <c r="E1022">
        <v>1</v>
      </c>
      <c r="F1022">
        <v>1</v>
      </c>
      <c r="G1022">
        <v>1</v>
      </c>
      <c r="H1022">
        <v>3</v>
      </c>
      <c r="I1022" t="s">
        <v>630</v>
      </c>
      <c r="J1022" t="s">
        <v>631</v>
      </c>
      <c r="K1022" t="s">
        <v>632</v>
      </c>
      <c r="L1022">
        <v>1348</v>
      </c>
      <c r="N1022">
        <v>1009</v>
      </c>
      <c r="O1022" t="s">
        <v>61</v>
      </c>
      <c r="P1022" t="s">
        <v>61</v>
      </c>
      <c r="Q1022">
        <v>1000</v>
      </c>
      <c r="X1022">
        <v>1.4E-3</v>
      </c>
      <c r="Y1022">
        <v>15020.14</v>
      </c>
      <c r="Z1022">
        <v>0</v>
      </c>
      <c r="AA1022">
        <v>0</v>
      </c>
      <c r="AB1022">
        <v>0</v>
      </c>
      <c r="AC1022">
        <v>0</v>
      </c>
      <c r="AD1022">
        <v>1</v>
      </c>
      <c r="AE1022">
        <v>0</v>
      </c>
      <c r="AF1022" t="s">
        <v>719</v>
      </c>
      <c r="AG1022">
        <v>1.4E-3</v>
      </c>
      <c r="AH1022">
        <v>2</v>
      </c>
      <c r="AI1022">
        <v>28927937</v>
      </c>
      <c r="AJ1022">
        <v>1005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</row>
    <row r="1023" spans="1:44" x14ac:dyDescent="0.2">
      <c r="A1023">
        <f>ROW(Source!A181)</f>
        <v>181</v>
      </c>
      <c r="B1023">
        <v>28927938</v>
      </c>
      <c r="C1023">
        <v>28927908</v>
      </c>
      <c r="D1023">
        <v>28259185</v>
      </c>
      <c r="E1023">
        <v>1</v>
      </c>
      <c r="F1023">
        <v>1</v>
      </c>
      <c r="G1023">
        <v>1</v>
      </c>
      <c r="H1023">
        <v>3</v>
      </c>
      <c r="I1023" t="s">
        <v>633</v>
      </c>
      <c r="J1023" t="s">
        <v>634</v>
      </c>
      <c r="K1023" t="s">
        <v>635</v>
      </c>
      <c r="L1023">
        <v>1339</v>
      </c>
      <c r="N1023">
        <v>1007</v>
      </c>
      <c r="O1023" t="s">
        <v>742</v>
      </c>
      <c r="P1023" t="s">
        <v>742</v>
      </c>
      <c r="Q1023">
        <v>1</v>
      </c>
      <c r="X1023">
        <v>1E-3</v>
      </c>
      <c r="Y1023">
        <v>799.15</v>
      </c>
      <c r="Z1023">
        <v>0</v>
      </c>
      <c r="AA1023">
        <v>0</v>
      </c>
      <c r="AB1023">
        <v>0</v>
      </c>
      <c r="AC1023">
        <v>0</v>
      </c>
      <c r="AD1023">
        <v>1</v>
      </c>
      <c r="AE1023">
        <v>0</v>
      </c>
      <c r="AF1023" t="s">
        <v>719</v>
      </c>
      <c r="AG1023">
        <v>1E-3</v>
      </c>
      <c r="AH1023">
        <v>2</v>
      </c>
      <c r="AI1023">
        <v>28927938</v>
      </c>
      <c r="AJ1023">
        <v>1006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</row>
    <row r="1024" spans="1:44" x14ac:dyDescent="0.2">
      <c r="A1024">
        <f>ROW(Source!A181)</f>
        <v>181</v>
      </c>
      <c r="B1024">
        <v>28927939</v>
      </c>
      <c r="C1024">
        <v>28927908</v>
      </c>
      <c r="D1024">
        <v>28276520</v>
      </c>
      <c r="E1024">
        <v>1</v>
      </c>
      <c r="F1024">
        <v>1</v>
      </c>
      <c r="G1024">
        <v>1</v>
      </c>
      <c r="H1024">
        <v>3</v>
      </c>
      <c r="I1024" t="s">
        <v>636</v>
      </c>
      <c r="J1024" t="s">
        <v>637</v>
      </c>
      <c r="K1024" t="s">
        <v>638</v>
      </c>
      <c r="L1024">
        <v>1348</v>
      </c>
      <c r="N1024">
        <v>1009</v>
      </c>
      <c r="O1024" t="s">
        <v>61</v>
      </c>
      <c r="P1024" t="s">
        <v>61</v>
      </c>
      <c r="Q1024">
        <v>1000</v>
      </c>
      <c r="X1024">
        <v>2.7E-2</v>
      </c>
      <c r="Y1024">
        <v>7116.17</v>
      </c>
      <c r="Z1024">
        <v>0</v>
      </c>
      <c r="AA1024">
        <v>0</v>
      </c>
      <c r="AB1024">
        <v>0</v>
      </c>
      <c r="AC1024">
        <v>0</v>
      </c>
      <c r="AD1024">
        <v>1</v>
      </c>
      <c r="AE1024">
        <v>0</v>
      </c>
      <c r="AF1024" t="s">
        <v>719</v>
      </c>
      <c r="AG1024">
        <v>2.7E-2</v>
      </c>
      <c r="AH1024">
        <v>2</v>
      </c>
      <c r="AI1024">
        <v>28927939</v>
      </c>
      <c r="AJ1024">
        <v>1007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</row>
    <row r="1025" spans="1:44" x14ac:dyDescent="0.2">
      <c r="A1025">
        <f>ROW(Source!A181)</f>
        <v>181</v>
      </c>
      <c r="B1025">
        <v>28927940</v>
      </c>
      <c r="C1025">
        <v>28927908</v>
      </c>
      <c r="D1025">
        <v>28297153</v>
      </c>
      <c r="E1025">
        <v>1</v>
      </c>
      <c r="F1025">
        <v>1</v>
      </c>
      <c r="G1025">
        <v>1</v>
      </c>
      <c r="H1025">
        <v>3</v>
      </c>
      <c r="I1025" t="s">
        <v>639</v>
      </c>
      <c r="J1025" t="s">
        <v>640</v>
      </c>
      <c r="K1025" t="s">
        <v>641</v>
      </c>
      <c r="L1025">
        <v>1348</v>
      </c>
      <c r="N1025">
        <v>1009</v>
      </c>
      <c r="O1025" t="s">
        <v>61</v>
      </c>
      <c r="P1025" t="s">
        <v>61</v>
      </c>
      <c r="Q1025">
        <v>1000</v>
      </c>
      <c r="X1025">
        <v>5.0000000000000001E-3</v>
      </c>
      <c r="Y1025">
        <v>11240.37</v>
      </c>
      <c r="Z1025">
        <v>0</v>
      </c>
      <c r="AA1025">
        <v>0</v>
      </c>
      <c r="AB1025">
        <v>0</v>
      </c>
      <c r="AC1025">
        <v>0</v>
      </c>
      <c r="AD1025">
        <v>1</v>
      </c>
      <c r="AE1025">
        <v>0</v>
      </c>
      <c r="AF1025" t="s">
        <v>719</v>
      </c>
      <c r="AG1025">
        <v>5.0000000000000001E-3</v>
      </c>
      <c r="AH1025">
        <v>2</v>
      </c>
      <c r="AI1025">
        <v>28927940</v>
      </c>
      <c r="AJ1025">
        <v>1008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</row>
    <row r="1026" spans="1:44" x14ac:dyDescent="0.2">
      <c r="A1026">
        <f>ROW(Source!A181)</f>
        <v>181</v>
      </c>
      <c r="B1026">
        <v>28927941</v>
      </c>
      <c r="C1026">
        <v>28927908</v>
      </c>
      <c r="D1026">
        <v>28297191</v>
      </c>
      <c r="E1026">
        <v>1</v>
      </c>
      <c r="F1026">
        <v>1</v>
      </c>
      <c r="G1026">
        <v>1</v>
      </c>
      <c r="H1026">
        <v>3</v>
      </c>
      <c r="I1026" t="s">
        <v>642</v>
      </c>
      <c r="J1026" t="s">
        <v>643</v>
      </c>
      <c r="K1026" t="s">
        <v>644</v>
      </c>
      <c r="L1026">
        <v>1348</v>
      </c>
      <c r="N1026">
        <v>1009</v>
      </c>
      <c r="O1026" t="s">
        <v>61</v>
      </c>
      <c r="P1026" t="s">
        <v>61</v>
      </c>
      <c r="Q1026">
        <v>1000</v>
      </c>
      <c r="X1026">
        <v>2E-3</v>
      </c>
      <c r="Y1026">
        <v>623.08000000000004</v>
      </c>
      <c r="Z1026">
        <v>0</v>
      </c>
      <c r="AA1026">
        <v>0</v>
      </c>
      <c r="AB1026">
        <v>0</v>
      </c>
      <c r="AC1026">
        <v>0</v>
      </c>
      <c r="AD1026">
        <v>1</v>
      </c>
      <c r="AE1026">
        <v>0</v>
      </c>
      <c r="AF1026" t="s">
        <v>719</v>
      </c>
      <c r="AG1026">
        <v>2E-3</v>
      </c>
      <c r="AH1026">
        <v>2</v>
      </c>
      <c r="AI1026">
        <v>28927941</v>
      </c>
      <c r="AJ1026">
        <v>1009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</row>
    <row r="1027" spans="1:44" x14ac:dyDescent="0.2">
      <c r="A1027">
        <f>ROW(Source!A181)</f>
        <v>181</v>
      </c>
      <c r="B1027">
        <v>28927942</v>
      </c>
      <c r="C1027">
        <v>28927908</v>
      </c>
      <c r="D1027">
        <v>28297352</v>
      </c>
      <c r="E1027">
        <v>1</v>
      </c>
      <c r="F1027">
        <v>1</v>
      </c>
      <c r="G1027">
        <v>1</v>
      </c>
      <c r="H1027">
        <v>3</v>
      </c>
      <c r="I1027" t="s">
        <v>645</v>
      </c>
      <c r="J1027" t="s">
        <v>646</v>
      </c>
      <c r="K1027" t="s">
        <v>647</v>
      </c>
      <c r="L1027">
        <v>1348</v>
      </c>
      <c r="N1027">
        <v>1009</v>
      </c>
      <c r="O1027" t="s">
        <v>61</v>
      </c>
      <c r="P1027" t="s">
        <v>61</v>
      </c>
      <c r="Q1027">
        <v>1000</v>
      </c>
      <c r="X1027">
        <v>5.0000000000000001E-3</v>
      </c>
      <c r="Y1027">
        <v>751.74</v>
      </c>
      <c r="Z1027">
        <v>0</v>
      </c>
      <c r="AA1027">
        <v>0</v>
      </c>
      <c r="AB1027">
        <v>0</v>
      </c>
      <c r="AC1027">
        <v>0</v>
      </c>
      <c r="AD1027">
        <v>1</v>
      </c>
      <c r="AE1027">
        <v>0</v>
      </c>
      <c r="AF1027" t="s">
        <v>719</v>
      </c>
      <c r="AG1027">
        <v>5.0000000000000001E-3</v>
      </c>
      <c r="AH1027">
        <v>2</v>
      </c>
      <c r="AI1027">
        <v>28927942</v>
      </c>
      <c r="AJ1027">
        <v>1010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</row>
    <row r="1028" spans="1:44" x14ac:dyDescent="0.2">
      <c r="A1028">
        <f>ROW(Source!A181)</f>
        <v>181</v>
      </c>
      <c r="B1028">
        <v>28927943</v>
      </c>
      <c r="C1028">
        <v>28927908</v>
      </c>
      <c r="D1028">
        <v>28248320</v>
      </c>
      <c r="E1028">
        <v>21</v>
      </c>
      <c r="F1028">
        <v>1</v>
      </c>
      <c r="G1028">
        <v>1</v>
      </c>
      <c r="H1028">
        <v>3</v>
      </c>
      <c r="I1028" t="s">
        <v>698</v>
      </c>
      <c r="J1028" t="s">
        <v>719</v>
      </c>
      <c r="K1028" t="s">
        <v>699</v>
      </c>
      <c r="L1028">
        <v>1354</v>
      </c>
      <c r="N1028">
        <v>1010</v>
      </c>
      <c r="O1028" t="s">
        <v>106</v>
      </c>
      <c r="P1028" t="s">
        <v>106</v>
      </c>
      <c r="Q1028">
        <v>1</v>
      </c>
      <c r="X1028">
        <v>1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 t="s">
        <v>719</v>
      </c>
      <c r="AG1028">
        <v>1</v>
      </c>
      <c r="AH1028">
        <v>3</v>
      </c>
      <c r="AI1028">
        <v>-1</v>
      </c>
      <c r="AJ1028" t="s">
        <v>719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</row>
    <row r="1029" spans="1:44" x14ac:dyDescent="0.2">
      <c r="A1029">
        <f>ROW(Source!A216)</f>
        <v>216</v>
      </c>
      <c r="B1029">
        <v>28927366</v>
      </c>
      <c r="C1029">
        <v>28927364</v>
      </c>
      <c r="D1029">
        <v>28424219</v>
      </c>
      <c r="E1029">
        <v>1</v>
      </c>
      <c r="F1029">
        <v>1</v>
      </c>
      <c r="G1029">
        <v>1</v>
      </c>
      <c r="H1029">
        <v>1</v>
      </c>
      <c r="I1029" t="s">
        <v>648</v>
      </c>
      <c r="J1029" t="s">
        <v>719</v>
      </c>
      <c r="K1029" t="s">
        <v>649</v>
      </c>
      <c r="L1029">
        <v>1191</v>
      </c>
      <c r="N1029">
        <v>1013</v>
      </c>
      <c r="O1029" t="s">
        <v>360</v>
      </c>
      <c r="P1029" t="s">
        <v>360</v>
      </c>
      <c r="Q1029">
        <v>1</v>
      </c>
      <c r="X1029">
        <v>65.2</v>
      </c>
      <c r="Y1029">
        <v>0</v>
      </c>
      <c r="Z1029">
        <v>0</v>
      </c>
      <c r="AA1029">
        <v>0</v>
      </c>
      <c r="AB1029">
        <v>7.71</v>
      </c>
      <c r="AC1029">
        <v>0</v>
      </c>
      <c r="AD1029">
        <v>1</v>
      </c>
      <c r="AE1029">
        <v>1</v>
      </c>
      <c r="AF1029" t="s">
        <v>141</v>
      </c>
      <c r="AG1029">
        <v>89.975999999999985</v>
      </c>
      <c r="AH1029">
        <v>2</v>
      </c>
      <c r="AI1029">
        <v>28927366</v>
      </c>
      <c r="AJ1029">
        <v>1011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</row>
    <row r="1030" spans="1:44" x14ac:dyDescent="0.2">
      <c r="A1030">
        <f>ROW(Source!A216)</f>
        <v>216</v>
      </c>
      <c r="B1030">
        <v>28927367</v>
      </c>
      <c r="C1030">
        <v>28927364</v>
      </c>
      <c r="D1030">
        <v>28419515</v>
      </c>
      <c r="E1030">
        <v>1</v>
      </c>
      <c r="F1030">
        <v>1</v>
      </c>
      <c r="G1030">
        <v>1</v>
      </c>
      <c r="H1030">
        <v>1</v>
      </c>
      <c r="I1030" t="s">
        <v>361</v>
      </c>
      <c r="J1030" t="s">
        <v>719</v>
      </c>
      <c r="K1030" t="s">
        <v>362</v>
      </c>
      <c r="L1030">
        <v>1191</v>
      </c>
      <c r="N1030">
        <v>1013</v>
      </c>
      <c r="O1030" t="s">
        <v>360</v>
      </c>
      <c r="P1030" t="s">
        <v>360</v>
      </c>
      <c r="Q1030">
        <v>1</v>
      </c>
      <c r="X1030">
        <v>0.08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1</v>
      </c>
      <c r="AE1030">
        <v>2</v>
      </c>
      <c r="AF1030" t="s">
        <v>140</v>
      </c>
      <c r="AG1030">
        <v>0.12</v>
      </c>
      <c r="AH1030">
        <v>2</v>
      </c>
      <c r="AI1030">
        <v>28927367</v>
      </c>
      <c r="AJ1030">
        <v>1012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</row>
    <row r="1031" spans="1:44" x14ac:dyDescent="0.2">
      <c r="A1031">
        <f>ROW(Source!A216)</f>
        <v>216</v>
      </c>
      <c r="B1031">
        <v>28927368</v>
      </c>
      <c r="C1031">
        <v>28927364</v>
      </c>
      <c r="D1031">
        <v>28337840</v>
      </c>
      <c r="E1031">
        <v>1</v>
      </c>
      <c r="F1031">
        <v>1</v>
      </c>
      <c r="G1031">
        <v>1</v>
      </c>
      <c r="H1031">
        <v>2</v>
      </c>
      <c r="I1031" t="s">
        <v>465</v>
      </c>
      <c r="J1031" t="s">
        <v>466</v>
      </c>
      <c r="K1031" t="s">
        <v>467</v>
      </c>
      <c r="L1031">
        <v>1368</v>
      </c>
      <c r="N1031">
        <v>1011</v>
      </c>
      <c r="O1031" t="s">
        <v>366</v>
      </c>
      <c r="P1031" t="s">
        <v>366</v>
      </c>
      <c r="Q1031">
        <v>1</v>
      </c>
      <c r="X1031">
        <v>0.08</v>
      </c>
      <c r="Y1031">
        <v>0</v>
      </c>
      <c r="Z1031">
        <v>86.79</v>
      </c>
      <c r="AA1031">
        <v>10.130000000000001</v>
      </c>
      <c r="AB1031">
        <v>0</v>
      </c>
      <c r="AC1031">
        <v>0</v>
      </c>
      <c r="AD1031">
        <v>1</v>
      </c>
      <c r="AE1031">
        <v>0</v>
      </c>
      <c r="AF1031" t="s">
        <v>140</v>
      </c>
      <c r="AG1031">
        <v>0.12</v>
      </c>
      <c r="AH1031">
        <v>2</v>
      </c>
      <c r="AI1031">
        <v>28927368</v>
      </c>
      <c r="AJ1031">
        <v>1013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</row>
    <row r="1032" spans="1:44" x14ac:dyDescent="0.2">
      <c r="A1032">
        <f>ROW(Source!A216)</f>
        <v>216</v>
      </c>
      <c r="B1032">
        <v>28927369</v>
      </c>
      <c r="C1032">
        <v>28927364</v>
      </c>
      <c r="D1032">
        <v>28249306</v>
      </c>
      <c r="E1032">
        <v>21</v>
      </c>
      <c r="F1032">
        <v>1</v>
      </c>
      <c r="G1032">
        <v>1</v>
      </c>
      <c r="H1032">
        <v>3</v>
      </c>
      <c r="I1032" t="s">
        <v>700</v>
      </c>
      <c r="J1032" t="s">
        <v>719</v>
      </c>
      <c r="K1032" t="s">
        <v>701</v>
      </c>
      <c r="L1032">
        <v>1339</v>
      </c>
      <c r="N1032">
        <v>1007</v>
      </c>
      <c r="O1032" t="s">
        <v>742</v>
      </c>
      <c r="P1032" t="s">
        <v>742</v>
      </c>
      <c r="Q1032">
        <v>1</v>
      </c>
      <c r="X1032">
        <v>8.9999999999999993E-3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 t="s">
        <v>719</v>
      </c>
      <c r="AG1032">
        <v>8.9999999999999993E-3</v>
      </c>
      <c r="AH1032">
        <v>3</v>
      </c>
      <c r="AI1032">
        <v>-1</v>
      </c>
      <c r="AJ1032" t="s">
        <v>719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</row>
    <row r="1033" spans="1:44" x14ac:dyDescent="0.2">
      <c r="A1033">
        <f>ROW(Source!A216)</f>
        <v>216</v>
      </c>
      <c r="B1033">
        <v>28927370</v>
      </c>
      <c r="C1033">
        <v>28927364</v>
      </c>
      <c r="D1033">
        <v>28249307</v>
      </c>
      <c r="E1033">
        <v>21</v>
      </c>
      <c r="F1033">
        <v>1</v>
      </c>
      <c r="G1033">
        <v>1</v>
      </c>
      <c r="H1033">
        <v>3</v>
      </c>
      <c r="I1033" t="s">
        <v>700</v>
      </c>
      <c r="J1033" t="s">
        <v>719</v>
      </c>
      <c r="K1033" t="s">
        <v>702</v>
      </c>
      <c r="L1033">
        <v>1348</v>
      </c>
      <c r="N1033">
        <v>1009</v>
      </c>
      <c r="O1033" t="s">
        <v>61</v>
      </c>
      <c r="P1033" t="s">
        <v>61</v>
      </c>
      <c r="Q1033">
        <v>1000</v>
      </c>
      <c r="X1033">
        <v>4.3999999999999997E-2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 t="s">
        <v>719</v>
      </c>
      <c r="AG1033">
        <v>4.3999999999999997E-2</v>
      </c>
      <c r="AH1033">
        <v>3</v>
      </c>
      <c r="AI1033">
        <v>-1</v>
      </c>
      <c r="AJ1033" t="s">
        <v>719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</row>
    <row r="1034" spans="1:44" x14ac:dyDescent="0.2">
      <c r="A1034">
        <f>ROW(Source!A216)</f>
        <v>216</v>
      </c>
      <c r="B1034">
        <v>28927371</v>
      </c>
      <c r="C1034">
        <v>28927364</v>
      </c>
      <c r="D1034">
        <v>28285122</v>
      </c>
      <c r="E1034">
        <v>1</v>
      </c>
      <c r="F1034">
        <v>1</v>
      </c>
      <c r="G1034">
        <v>1</v>
      </c>
      <c r="H1034">
        <v>3</v>
      </c>
      <c r="I1034" t="s">
        <v>650</v>
      </c>
      <c r="J1034" t="s">
        <v>651</v>
      </c>
      <c r="K1034" t="s">
        <v>652</v>
      </c>
      <c r="L1034">
        <v>1327</v>
      </c>
      <c r="N1034">
        <v>1005</v>
      </c>
      <c r="O1034" t="s">
        <v>225</v>
      </c>
      <c r="P1034" t="s">
        <v>225</v>
      </c>
      <c r="Q1034">
        <v>1</v>
      </c>
      <c r="X1034">
        <v>1.9</v>
      </c>
      <c r="Y1034">
        <v>45.79</v>
      </c>
      <c r="Z1034">
        <v>0</v>
      </c>
      <c r="AA1034">
        <v>0</v>
      </c>
      <c r="AB1034">
        <v>0</v>
      </c>
      <c r="AC1034">
        <v>0</v>
      </c>
      <c r="AD1034">
        <v>1</v>
      </c>
      <c r="AE1034">
        <v>0</v>
      </c>
      <c r="AF1034" t="s">
        <v>719</v>
      </c>
      <c r="AG1034">
        <v>1.9</v>
      </c>
      <c r="AH1034">
        <v>2</v>
      </c>
      <c r="AI1034">
        <v>28927371</v>
      </c>
      <c r="AJ1034">
        <v>1014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</row>
    <row r="1035" spans="1:44" x14ac:dyDescent="0.2">
      <c r="A1035">
        <f>ROW(Source!A217)</f>
        <v>217</v>
      </c>
      <c r="B1035">
        <v>28927366</v>
      </c>
      <c r="C1035">
        <v>28927364</v>
      </c>
      <c r="D1035">
        <v>28424219</v>
      </c>
      <c r="E1035">
        <v>1</v>
      </c>
      <c r="F1035">
        <v>1</v>
      </c>
      <c r="G1035">
        <v>1</v>
      </c>
      <c r="H1035">
        <v>1</v>
      </c>
      <c r="I1035" t="s">
        <v>648</v>
      </c>
      <c r="J1035" t="s">
        <v>719</v>
      </c>
      <c r="K1035" t="s">
        <v>649</v>
      </c>
      <c r="L1035">
        <v>1191</v>
      </c>
      <c r="N1035">
        <v>1013</v>
      </c>
      <c r="O1035" t="s">
        <v>360</v>
      </c>
      <c r="P1035" t="s">
        <v>360</v>
      </c>
      <c r="Q1035">
        <v>1</v>
      </c>
      <c r="X1035">
        <v>65.2</v>
      </c>
      <c r="Y1035">
        <v>0</v>
      </c>
      <c r="Z1035">
        <v>0</v>
      </c>
      <c r="AA1035">
        <v>0</v>
      </c>
      <c r="AB1035">
        <v>7.71</v>
      </c>
      <c r="AC1035">
        <v>0</v>
      </c>
      <c r="AD1035">
        <v>1</v>
      </c>
      <c r="AE1035">
        <v>1</v>
      </c>
      <c r="AF1035" t="s">
        <v>141</v>
      </c>
      <c r="AG1035">
        <v>89.975999999999985</v>
      </c>
      <c r="AH1035">
        <v>2</v>
      </c>
      <c r="AI1035">
        <v>28927366</v>
      </c>
      <c r="AJ1035">
        <v>1015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</row>
    <row r="1036" spans="1:44" x14ac:dyDescent="0.2">
      <c r="A1036">
        <f>ROW(Source!A217)</f>
        <v>217</v>
      </c>
      <c r="B1036">
        <v>28927367</v>
      </c>
      <c r="C1036">
        <v>28927364</v>
      </c>
      <c r="D1036">
        <v>28419515</v>
      </c>
      <c r="E1036">
        <v>1</v>
      </c>
      <c r="F1036">
        <v>1</v>
      </c>
      <c r="G1036">
        <v>1</v>
      </c>
      <c r="H1036">
        <v>1</v>
      </c>
      <c r="I1036" t="s">
        <v>361</v>
      </c>
      <c r="J1036" t="s">
        <v>719</v>
      </c>
      <c r="K1036" t="s">
        <v>362</v>
      </c>
      <c r="L1036">
        <v>1191</v>
      </c>
      <c r="N1036">
        <v>1013</v>
      </c>
      <c r="O1036" t="s">
        <v>360</v>
      </c>
      <c r="P1036" t="s">
        <v>360</v>
      </c>
      <c r="Q1036">
        <v>1</v>
      </c>
      <c r="X1036">
        <v>0.08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1</v>
      </c>
      <c r="AE1036">
        <v>2</v>
      </c>
      <c r="AF1036" t="s">
        <v>140</v>
      </c>
      <c r="AG1036">
        <v>0.12</v>
      </c>
      <c r="AH1036">
        <v>2</v>
      </c>
      <c r="AI1036">
        <v>28927367</v>
      </c>
      <c r="AJ1036">
        <v>1016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</row>
    <row r="1037" spans="1:44" x14ac:dyDescent="0.2">
      <c r="A1037">
        <f>ROW(Source!A217)</f>
        <v>217</v>
      </c>
      <c r="B1037">
        <v>28927368</v>
      </c>
      <c r="C1037">
        <v>28927364</v>
      </c>
      <c r="D1037">
        <v>28337840</v>
      </c>
      <c r="E1037">
        <v>1</v>
      </c>
      <c r="F1037">
        <v>1</v>
      </c>
      <c r="G1037">
        <v>1</v>
      </c>
      <c r="H1037">
        <v>2</v>
      </c>
      <c r="I1037" t="s">
        <v>465</v>
      </c>
      <c r="J1037" t="s">
        <v>466</v>
      </c>
      <c r="K1037" t="s">
        <v>467</v>
      </c>
      <c r="L1037">
        <v>1368</v>
      </c>
      <c r="N1037">
        <v>1011</v>
      </c>
      <c r="O1037" t="s">
        <v>366</v>
      </c>
      <c r="P1037" t="s">
        <v>366</v>
      </c>
      <c r="Q1037">
        <v>1</v>
      </c>
      <c r="X1037">
        <v>0.08</v>
      </c>
      <c r="Y1037">
        <v>0</v>
      </c>
      <c r="Z1037">
        <v>86.79</v>
      </c>
      <c r="AA1037">
        <v>10.130000000000001</v>
      </c>
      <c r="AB1037">
        <v>0</v>
      </c>
      <c r="AC1037">
        <v>0</v>
      </c>
      <c r="AD1037">
        <v>1</v>
      </c>
      <c r="AE1037">
        <v>0</v>
      </c>
      <c r="AF1037" t="s">
        <v>140</v>
      </c>
      <c r="AG1037">
        <v>0.12</v>
      </c>
      <c r="AH1037">
        <v>2</v>
      </c>
      <c r="AI1037">
        <v>28927368</v>
      </c>
      <c r="AJ1037">
        <v>1017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</row>
    <row r="1038" spans="1:44" x14ac:dyDescent="0.2">
      <c r="A1038">
        <f>ROW(Source!A217)</f>
        <v>217</v>
      </c>
      <c r="B1038">
        <v>28927369</v>
      </c>
      <c r="C1038">
        <v>28927364</v>
      </c>
      <c r="D1038">
        <v>28249306</v>
      </c>
      <c r="E1038">
        <v>21</v>
      </c>
      <c r="F1038">
        <v>1</v>
      </c>
      <c r="G1038">
        <v>1</v>
      </c>
      <c r="H1038">
        <v>3</v>
      </c>
      <c r="I1038" t="s">
        <v>700</v>
      </c>
      <c r="J1038" t="s">
        <v>719</v>
      </c>
      <c r="K1038" t="s">
        <v>701</v>
      </c>
      <c r="L1038">
        <v>1339</v>
      </c>
      <c r="N1038">
        <v>1007</v>
      </c>
      <c r="O1038" t="s">
        <v>742</v>
      </c>
      <c r="P1038" t="s">
        <v>742</v>
      </c>
      <c r="Q1038">
        <v>1</v>
      </c>
      <c r="X1038">
        <v>8.9999999999999993E-3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 t="s">
        <v>719</v>
      </c>
      <c r="AG1038">
        <v>8.9999999999999993E-3</v>
      </c>
      <c r="AH1038">
        <v>3</v>
      </c>
      <c r="AI1038">
        <v>-1</v>
      </c>
      <c r="AJ1038" t="s">
        <v>719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</row>
    <row r="1039" spans="1:44" x14ac:dyDescent="0.2">
      <c r="A1039">
        <f>ROW(Source!A217)</f>
        <v>217</v>
      </c>
      <c r="B1039">
        <v>28927370</v>
      </c>
      <c r="C1039">
        <v>28927364</v>
      </c>
      <c r="D1039">
        <v>28249307</v>
      </c>
      <c r="E1039">
        <v>21</v>
      </c>
      <c r="F1039">
        <v>1</v>
      </c>
      <c r="G1039">
        <v>1</v>
      </c>
      <c r="H1039">
        <v>3</v>
      </c>
      <c r="I1039" t="s">
        <v>700</v>
      </c>
      <c r="J1039" t="s">
        <v>719</v>
      </c>
      <c r="K1039" t="s">
        <v>702</v>
      </c>
      <c r="L1039">
        <v>1348</v>
      </c>
      <c r="N1039">
        <v>1009</v>
      </c>
      <c r="O1039" t="s">
        <v>61</v>
      </c>
      <c r="P1039" t="s">
        <v>61</v>
      </c>
      <c r="Q1039">
        <v>1000</v>
      </c>
      <c r="X1039">
        <v>4.3999999999999997E-2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 t="s">
        <v>719</v>
      </c>
      <c r="AG1039">
        <v>4.3999999999999997E-2</v>
      </c>
      <c r="AH1039">
        <v>3</v>
      </c>
      <c r="AI1039">
        <v>-1</v>
      </c>
      <c r="AJ1039" t="s">
        <v>719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0</v>
      </c>
      <c r="AR1039">
        <v>0</v>
      </c>
    </row>
    <row r="1040" spans="1:44" x14ac:dyDescent="0.2">
      <c r="A1040">
        <f>ROW(Source!A217)</f>
        <v>217</v>
      </c>
      <c r="B1040">
        <v>28927371</v>
      </c>
      <c r="C1040">
        <v>28927364</v>
      </c>
      <c r="D1040">
        <v>28285122</v>
      </c>
      <c r="E1040">
        <v>1</v>
      </c>
      <c r="F1040">
        <v>1</v>
      </c>
      <c r="G1040">
        <v>1</v>
      </c>
      <c r="H1040">
        <v>3</v>
      </c>
      <c r="I1040" t="s">
        <v>650</v>
      </c>
      <c r="J1040" t="s">
        <v>651</v>
      </c>
      <c r="K1040" t="s">
        <v>652</v>
      </c>
      <c r="L1040">
        <v>1327</v>
      </c>
      <c r="N1040">
        <v>1005</v>
      </c>
      <c r="O1040" t="s">
        <v>225</v>
      </c>
      <c r="P1040" t="s">
        <v>225</v>
      </c>
      <c r="Q1040">
        <v>1</v>
      </c>
      <c r="X1040">
        <v>1.9</v>
      </c>
      <c r="Y1040">
        <v>45.79</v>
      </c>
      <c r="Z1040">
        <v>0</v>
      </c>
      <c r="AA1040">
        <v>0</v>
      </c>
      <c r="AB1040">
        <v>0</v>
      </c>
      <c r="AC1040">
        <v>0</v>
      </c>
      <c r="AD1040">
        <v>1</v>
      </c>
      <c r="AE1040">
        <v>0</v>
      </c>
      <c r="AF1040" t="s">
        <v>719</v>
      </c>
      <c r="AG1040">
        <v>1.9</v>
      </c>
      <c r="AH1040">
        <v>2</v>
      </c>
      <c r="AI1040">
        <v>28927371</v>
      </c>
      <c r="AJ1040">
        <v>1018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0</v>
      </c>
      <c r="AR1040">
        <v>0</v>
      </c>
    </row>
    <row r="1041" spans="1:44" x14ac:dyDescent="0.2">
      <c r="A1041">
        <f>ROW(Source!A222)</f>
        <v>222</v>
      </c>
      <c r="B1041">
        <v>28927387</v>
      </c>
      <c r="C1041">
        <v>28927376</v>
      </c>
      <c r="D1041">
        <v>28424219</v>
      </c>
      <c r="E1041">
        <v>1</v>
      </c>
      <c r="F1041">
        <v>1</v>
      </c>
      <c r="G1041">
        <v>1</v>
      </c>
      <c r="H1041">
        <v>1</v>
      </c>
      <c r="I1041" t="s">
        <v>648</v>
      </c>
      <c r="J1041" t="s">
        <v>719</v>
      </c>
      <c r="K1041" t="s">
        <v>649</v>
      </c>
      <c r="L1041">
        <v>1191</v>
      </c>
      <c r="N1041">
        <v>1013</v>
      </c>
      <c r="O1041" t="s">
        <v>360</v>
      </c>
      <c r="P1041" t="s">
        <v>360</v>
      </c>
      <c r="Q1041">
        <v>1</v>
      </c>
      <c r="X1041">
        <v>70.2</v>
      </c>
      <c r="Y1041">
        <v>0</v>
      </c>
      <c r="Z1041">
        <v>0</v>
      </c>
      <c r="AA1041">
        <v>0</v>
      </c>
      <c r="AB1041">
        <v>7.71</v>
      </c>
      <c r="AC1041">
        <v>0</v>
      </c>
      <c r="AD1041">
        <v>1</v>
      </c>
      <c r="AE1041">
        <v>1</v>
      </c>
      <c r="AF1041" t="s">
        <v>141</v>
      </c>
      <c r="AG1041">
        <v>96.875999999999991</v>
      </c>
      <c r="AH1041">
        <v>2</v>
      </c>
      <c r="AI1041">
        <v>28927387</v>
      </c>
      <c r="AJ1041">
        <v>1019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0</v>
      </c>
      <c r="AR1041">
        <v>0</v>
      </c>
    </row>
    <row r="1042" spans="1:44" x14ac:dyDescent="0.2">
      <c r="A1042">
        <f>ROW(Source!A222)</f>
        <v>222</v>
      </c>
      <c r="B1042">
        <v>28927388</v>
      </c>
      <c r="C1042">
        <v>28927376</v>
      </c>
      <c r="D1042">
        <v>28419515</v>
      </c>
      <c r="E1042">
        <v>1</v>
      </c>
      <c r="F1042">
        <v>1</v>
      </c>
      <c r="G1042">
        <v>1</v>
      </c>
      <c r="H1042">
        <v>1</v>
      </c>
      <c r="I1042" t="s">
        <v>361</v>
      </c>
      <c r="J1042" t="s">
        <v>719</v>
      </c>
      <c r="K1042" t="s">
        <v>362</v>
      </c>
      <c r="L1042">
        <v>1191</v>
      </c>
      <c r="N1042">
        <v>1013</v>
      </c>
      <c r="O1042" t="s">
        <v>360</v>
      </c>
      <c r="P1042" t="s">
        <v>360</v>
      </c>
      <c r="Q1042">
        <v>1</v>
      </c>
      <c r="X1042">
        <v>0.18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1</v>
      </c>
      <c r="AE1042">
        <v>2</v>
      </c>
      <c r="AF1042" t="s">
        <v>140</v>
      </c>
      <c r="AG1042">
        <v>0.27</v>
      </c>
      <c r="AH1042">
        <v>2</v>
      </c>
      <c r="AI1042">
        <v>28927388</v>
      </c>
      <c r="AJ1042">
        <v>1020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0</v>
      </c>
      <c r="AR1042">
        <v>0</v>
      </c>
    </row>
    <row r="1043" spans="1:44" x14ac:dyDescent="0.2">
      <c r="A1043">
        <f>ROW(Source!A222)</f>
        <v>222</v>
      </c>
      <c r="B1043">
        <v>28927389</v>
      </c>
      <c r="C1043">
        <v>28927376</v>
      </c>
      <c r="D1043">
        <v>28337840</v>
      </c>
      <c r="E1043">
        <v>1</v>
      </c>
      <c r="F1043">
        <v>1</v>
      </c>
      <c r="G1043">
        <v>1</v>
      </c>
      <c r="H1043">
        <v>2</v>
      </c>
      <c r="I1043" t="s">
        <v>465</v>
      </c>
      <c r="J1043" t="s">
        <v>466</v>
      </c>
      <c r="K1043" t="s">
        <v>467</v>
      </c>
      <c r="L1043">
        <v>1368</v>
      </c>
      <c r="N1043">
        <v>1011</v>
      </c>
      <c r="O1043" t="s">
        <v>366</v>
      </c>
      <c r="P1043" t="s">
        <v>366</v>
      </c>
      <c r="Q1043">
        <v>1</v>
      </c>
      <c r="X1043">
        <v>0.18</v>
      </c>
      <c r="Y1043">
        <v>0</v>
      </c>
      <c r="Z1043">
        <v>86.79</v>
      </c>
      <c r="AA1043">
        <v>10.130000000000001</v>
      </c>
      <c r="AB1043">
        <v>0</v>
      </c>
      <c r="AC1043">
        <v>0</v>
      </c>
      <c r="AD1043">
        <v>1</v>
      </c>
      <c r="AE1043">
        <v>0</v>
      </c>
      <c r="AF1043" t="s">
        <v>140</v>
      </c>
      <c r="AG1043">
        <v>0.27</v>
      </c>
      <c r="AH1043">
        <v>2</v>
      </c>
      <c r="AI1043">
        <v>28927389</v>
      </c>
      <c r="AJ1043">
        <v>1021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0</v>
      </c>
      <c r="AR1043">
        <v>0</v>
      </c>
    </row>
    <row r="1044" spans="1:44" x14ac:dyDescent="0.2">
      <c r="A1044">
        <f>ROW(Source!A222)</f>
        <v>222</v>
      </c>
      <c r="B1044">
        <v>28927390</v>
      </c>
      <c r="C1044">
        <v>28927376</v>
      </c>
      <c r="D1044">
        <v>28249306</v>
      </c>
      <c r="E1044">
        <v>21</v>
      </c>
      <c r="F1044">
        <v>1</v>
      </c>
      <c r="G1044">
        <v>1</v>
      </c>
      <c r="H1044">
        <v>3</v>
      </c>
      <c r="I1044" t="s">
        <v>700</v>
      </c>
      <c r="J1044" t="s">
        <v>719</v>
      </c>
      <c r="K1044" t="s">
        <v>701</v>
      </c>
      <c r="L1044">
        <v>1339</v>
      </c>
      <c r="N1044">
        <v>1007</v>
      </c>
      <c r="O1044" t="s">
        <v>742</v>
      </c>
      <c r="P1044" t="s">
        <v>742</v>
      </c>
      <c r="Q1044">
        <v>1</v>
      </c>
      <c r="X1044">
        <v>8.0000000000000002E-3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 t="s">
        <v>719</v>
      </c>
      <c r="AG1044">
        <v>8.0000000000000002E-3</v>
      </c>
      <c r="AH1044">
        <v>3</v>
      </c>
      <c r="AI1044">
        <v>-1</v>
      </c>
      <c r="AJ1044" t="s">
        <v>719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0</v>
      </c>
      <c r="AR1044">
        <v>0</v>
      </c>
    </row>
    <row r="1045" spans="1:44" x14ac:dyDescent="0.2">
      <c r="A1045">
        <f>ROW(Source!A222)</f>
        <v>222</v>
      </c>
      <c r="B1045">
        <v>28927391</v>
      </c>
      <c r="C1045">
        <v>28927376</v>
      </c>
      <c r="D1045">
        <v>28249307</v>
      </c>
      <c r="E1045">
        <v>21</v>
      </c>
      <c r="F1045">
        <v>1</v>
      </c>
      <c r="G1045">
        <v>1</v>
      </c>
      <c r="H1045">
        <v>3</v>
      </c>
      <c r="I1045" t="s">
        <v>700</v>
      </c>
      <c r="J1045" t="s">
        <v>719</v>
      </c>
      <c r="K1045" t="s">
        <v>702</v>
      </c>
      <c r="L1045">
        <v>1348</v>
      </c>
      <c r="N1045">
        <v>1009</v>
      </c>
      <c r="O1045" t="s">
        <v>61</v>
      </c>
      <c r="P1045" t="s">
        <v>61</v>
      </c>
      <c r="Q1045">
        <v>1000</v>
      </c>
      <c r="X1045">
        <v>2.9000000000000001E-2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 t="s">
        <v>719</v>
      </c>
      <c r="AG1045">
        <v>2.9000000000000001E-2</v>
      </c>
      <c r="AH1045">
        <v>3</v>
      </c>
      <c r="AI1045">
        <v>-1</v>
      </c>
      <c r="AJ1045" t="s">
        <v>719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0</v>
      </c>
      <c r="AR1045">
        <v>0</v>
      </c>
    </row>
    <row r="1046" spans="1:44" x14ac:dyDescent="0.2">
      <c r="A1046">
        <f>ROW(Source!A222)</f>
        <v>222</v>
      </c>
      <c r="B1046">
        <v>28927392</v>
      </c>
      <c r="C1046">
        <v>28927376</v>
      </c>
      <c r="D1046">
        <v>28285122</v>
      </c>
      <c r="E1046">
        <v>1</v>
      </c>
      <c r="F1046">
        <v>1</v>
      </c>
      <c r="G1046">
        <v>1</v>
      </c>
      <c r="H1046">
        <v>3</v>
      </c>
      <c r="I1046" t="s">
        <v>650</v>
      </c>
      <c r="J1046" t="s">
        <v>651</v>
      </c>
      <c r="K1046" t="s">
        <v>652</v>
      </c>
      <c r="L1046">
        <v>1327</v>
      </c>
      <c r="N1046">
        <v>1005</v>
      </c>
      <c r="O1046" t="s">
        <v>225</v>
      </c>
      <c r="P1046" t="s">
        <v>225</v>
      </c>
      <c r="Q1046">
        <v>1</v>
      </c>
      <c r="X1046">
        <v>5.5</v>
      </c>
      <c r="Y1046">
        <v>45.79</v>
      </c>
      <c r="Z1046">
        <v>0</v>
      </c>
      <c r="AA1046">
        <v>0</v>
      </c>
      <c r="AB1046">
        <v>0</v>
      </c>
      <c r="AC1046">
        <v>0</v>
      </c>
      <c r="AD1046">
        <v>1</v>
      </c>
      <c r="AE1046">
        <v>0</v>
      </c>
      <c r="AF1046" t="s">
        <v>719</v>
      </c>
      <c r="AG1046">
        <v>5.5</v>
      </c>
      <c r="AH1046">
        <v>2</v>
      </c>
      <c r="AI1046">
        <v>28927392</v>
      </c>
      <c r="AJ1046">
        <v>1022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0</v>
      </c>
      <c r="AR1046">
        <v>0</v>
      </c>
    </row>
    <row r="1047" spans="1:44" x14ac:dyDescent="0.2">
      <c r="A1047">
        <f>ROW(Source!A223)</f>
        <v>223</v>
      </c>
      <c r="B1047">
        <v>28927387</v>
      </c>
      <c r="C1047">
        <v>28927376</v>
      </c>
      <c r="D1047">
        <v>28424219</v>
      </c>
      <c r="E1047">
        <v>1</v>
      </c>
      <c r="F1047">
        <v>1</v>
      </c>
      <c r="G1047">
        <v>1</v>
      </c>
      <c r="H1047">
        <v>1</v>
      </c>
      <c r="I1047" t="s">
        <v>648</v>
      </c>
      <c r="J1047" t="s">
        <v>719</v>
      </c>
      <c r="K1047" t="s">
        <v>649</v>
      </c>
      <c r="L1047">
        <v>1191</v>
      </c>
      <c r="N1047">
        <v>1013</v>
      </c>
      <c r="O1047" t="s">
        <v>360</v>
      </c>
      <c r="P1047" t="s">
        <v>360</v>
      </c>
      <c r="Q1047">
        <v>1</v>
      </c>
      <c r="X1047">
        <v>70.2</v>
      </c>
      <c r="Y1047">
        <v>0</v>
      </c>
      <c r="Z1047">
        <v>0</v>
      </c>
      <c r="AA1047">
        <v>0</v>
      </c>
      <c r="AB1047">
        <v>7.71</v>
      </c>
      <c r="AC1047">
        <v>0</v>
      </c>
      <c r="AD1047">
        <v>1</v>
      </c>
      <c r="AE1047">
        <v>1</v>
      </c>
      <c r="AF1047" t="s">
        <v>141</v>
      </c>
      <c r="AG1047">
        <v>96.875999999999991</v>
      </c>
      <c r="AH1047">
        <v>2</v>
      </c>
      <c r="AI1047">
        <v>28927387</v>
      </c>
      <c r="AJ1047">
        <v>1023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0</v>
      </c>
      <c r="AR1047">
        <v>0</v>
      </c>
    </row>
    <row r="1048" spans="1:44" x14ac:dyDescent="0.2">
      <c r="A1048">
        <f>ROW(Source!A223)</f>
        <v>223</v>
      </c>
      <c r="B1048">
        <v>28927388</v>
      </c>
      <c r="C1048">
        <v>28927376</v>
      </c>
      <c r="D1048">
        <v>28419515</v>
      </c>
      <c r="E1048">
        <v>1</v>
      </c>
      <c r="F1048">
        <v>1</v>
      </c>
      <c r="G1048">
        <v>1</v>
      </c>
      <c r="H1048">
        <v>1</v>
      </c>
      <c r="I1048" t="s">
        <v>361</v>
      </c>
      <c r="J1048" t="s">
        <v>719</v>
      </c>
      <c r="K1048" t="s">
        <v>362</v>
      </c>
      <c r="L1048">
        <v>1191</v>
      </c>
      <c r="N1048">
        <v>1013</v>
      </c>
      <c r="O1048" t="s">
        <v>360</v>
      </c>
      <c r="P1048" t="s">
        <v>360</v>
      </c>
      <c r="Q1048">
        <v>1</v>
      </c>
      <c r="X1048">
        <v>0.18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1</v>
      </c>
      <c r="AE1048">
        <v>2</v>
      </c>
      <c r="AF1048" t="s">
        <v>140</v>
      </c>
      <c r="AG1048">
        <v>0.27</v>
      </c>
      <c r="AH1048">
        <v>2</v>
      </c>
      <c r="AI1048">
        <v>28927388</v>
      </c>
      <c r="AJ1048">
        <v>1024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0</v>
      </c>
      <c r="AR1048">
        <v>0</v>
      </c>
    </row>
    <row r="1049" spans="1:44" x14ac:dyDescent="0.2">
      <c r="A1049">
        <f>ROW(Source!A223)</f>
        <v>223</v>
      </c>
      <c r="B1049">
        <v>28927389</v>
      </c>
      <c r="C1049">
        <v>28927376</v>
      </c>
      <c r="D1049">
        <v>28337840</v>
      </c>
      <c r="E1049">
        <v>1</v>
      </c>
      <c r="F1049">
        <v>1</v>
      </c>
      <c r="G1049">
        <v>1</v>
      </c>
      <c r="H1049">
        <v>2</v>
      </c>
      <c r="I1049" t="s">
        <v>465</v>
      </c>
      <c r="J1049" t="s">
        <v>466</v>
      </c>
      <c r="K1049" t="s">
        <v>467</v>
      </c>
      <c r="L1049">
        <v>1368</v>
      </c>
      <c r="N1049">
        <v>1011</v>
      </c>
      <c r="O1049" t="s">
        <v>366</v>
      </c>
      <c r="P1049" t="s">
        <v>366</v>
      </c>
      <c r="Q1049">
        <v>1</v>
      </c>
      <c r="X1049">
        <v>0.18</v>
      </c>
      <c r="Y1049">
        <v>0</v>
      </c>
      <c r="Z1049">
        <v>86.79</v>
      </c>
      <c r="AA1049">
        <v>10.130000000000001</v>
      </c>
      <c r="AB1049">
        <v>0</v>
      </c>
      <c r="AC1049">
        <v>0</v>
      </c>
      <c r="AD1049">
        <v>1</v>
      </c>
      <c r="AE1049">
        <v>0</v>
      </c>
      <c r="AF1049" t="s">
        <v>140</v>
      </c>
      <c r="AG1049">
        <v>0.27</v>
      </c>
      <c r="AH1049">
        <v>2</v>
      </c>
      <c r="AI1049">
        <v>28927389</v>
      </c>
      <c r="AJ1049">
        <v>1025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0</v>
      </c>
      <c r="AR1049">
        <v>0</v>
      </c>
    </row>
    <row r="1050" spans="1:44" x14ac:dyDescent="0.2">
      <c r="A1050">
        <f>ROW(Source!A223)</f>
        <v>223</v>
      </c>
      <c r="B1050">
        <v>28927390</v>
      </c>
      <c r="C1050">
        <v>28927376</v>
      </c>
      <c r="D1050">
        <v>28249306</v>
      </c>
      <c r="E1050">
        <v>21</v>
      </c>
      <c r="F1050">
        <v>1</v>
      </c>
      <c r="G1050">
        <v>1</v>
      </c>
      <c r="H1050">
        <v>3</v>
      </c>
      <c r="I1050" t="s">
        <v>700</v>
      </c>
      <c r="J1050" t="s">
        <v>719</v>
      </c>
      <c r="K1050" t="s">
        <v>701</v>
      </c>
      <c r="L1050">
        <v>1339</v>
      </c>
      <c r="N1050">
        <v>1007</v>
      </c>
      <c r="O1050" t="s">
        <v>742</v>
      </c>
      <c r="P1050" t="s">
        <v>742</v>
      </c>
      <c r="Q1050">
        <v>1</v>
      </c>
      <c r="X1050">
        <v>8.0000000000000002E-3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 t="s">
        <v>719</v>
      </c>
      <c r="AG1050">
        <v>8.0000000000000002E-3</v>
      </c>
      <c r="AH1050">
        <v>3</v>
      </c>
      <c r="AI1050">
        <v>-1</v>
      </c>
      <c r="AJ1050" t="s">
        <v>719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0</v>
      </c>
      <c r="AR1050">
        <v>0</v>
      </c>
    </row>
    <row r="1051" spans="1:44" x14ac:dyDescent="0.2">
      <c r="A1051">
        <f>ROW(Source!A223)</f>
        <v>223</v>
      </c>
      <c r="B1051">
        <v>28927391</v>
      </c>
      <c r="C1051">
        <v>28927376</v>
      </c>
      <c r="D1051">
        <v>28249307</v>
      </c>
      <c r="E1051">
        <v>21</v>
      </c>
      <c r="F1051">
        <v>1</v>
      </c>
      <c r="G1051">
        <v>1</v>
      </c>
      <c r="H1051">
        <v>3</v>
      </c>
      <c r="I1051" t="s">
        <v>700</v>
      </c>
      <c r="J1051" t="s">
        <v>719</v>
      </c>
      <c r="K1051" t="s">
        <v>702</v>
      </c>
      <c r="L1051">
        <v>1348</v>
      </c>
      <c r="N1051">
        <v>1009</v>
      </c>
      <c r="O1051" t="s">
        <v>61</v>
      </c>
      <c r="P1051" t="s">
        <v>61</v>
      </c>
      <c r="Q1051">
        <v>1000</v>
      </c>
      <c r="X1051">
        <v>2.9000000000000001E-2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 t="s">
        <v>719</v>
      </c>
      <c r="AG1051">
        <v>2.9000000000000001E-2</v>
      </c>
      <c r="AH1051">
        <v>3</v>
      </c>
      <c r="AI1051">
        <v>-1</v>
      </c>
      <c r="AJ1051" t="s">
        <v>719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0</v>
      </c>
      <c r="AR1051">
        <v>0</v>
      </c>
    </row>
    <row r="1052" spans="1:44" x14ac:dyDescent="0.2">
      <c r="A1052">
        <f>ROW(Source!A223)</f>
        <v>223</v>
      </c>
      <c r="B1052">
        <v>28927392</v>
      </c>
      <c r="C1052">
        <v>28927376</v>
      </c>
      <c r="D1052">
        <v>28285122</v>
      </c>
      <c r="E1052">
        <v>1</v>
      </c>
      <c r="F1052">
        <v>1</v>
      </c>
      <c r="G1052">
        <v>1</v>
      </c>
      <c r="H1052">
        <v>3</v>
      </c>
      <c r="I1052" t="s">
        <v>650</v>
      </c>
      <c r="J1052" t="s">
        <v>651</v>
      </c>
      <c r="K1052" t="s">
        <v>652</v>
      </c>
      <c r="L1052">
        <v>1327</v>
      </c>
      <c r="N1052">
        <v>1005</v>
      </c>
      <c r="O1052" t="s">
        <v>225</v>
      </c>
      <c r="P1052" t="s">
        <v>225</v>
      </c>
      <c r="Q1052">
        <v>1</v>
      </c>
      <c r="X1052">
        <v>5.5</v>
      </c>
      <c r="Y1052">
        <v>45.79</v>
      </c>
      <c r="Z1052">
        <v>0</v>
      </c>
      <c r="AA1052">
        <v>0</v>
      </c>
      <c r="AB1052">
        <v>0</v>
      </c>
      <c r="AC1052">
        <v>0</v>
      </c>
      <c r="AD1052">
        <v>1</v>
      </c>
      <c r="AE1052">
        <v>0</v>
      </c>
      <c r="AF1052" t="s">
        <v>719</v>
      </c>
      <c r="AG1052">
        <v>5.5</v>
      </c>
      <c r="AH1052">
        <v>2</v>
      </c>
      <c r="AI1052">
        <v>28927392</v>
      </c>
      <c r="AJ1052">
        <v>1026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0</v>
      </c>
      <c r="AR1052">
        <v>0</v>
      </c>
    </row>
    <row r="1053" spans="1:44" x14ac:dyDescent="0.2">
      <c r="A1053">
        <f>ROW(Source!A228)</f>
        <v>228</v>
      </c>
      <c r="B1053">
        <v>28927396</v>
      </c>
      <c r="C1053">
        <v>28927395</v>
      </c>
      <c r="D1053">
        <v>28441916</v>
      </c>
      <c r="E1053">
        <v>1</v>
      </c>
      <c r="F1053">
        <v>1</v>
      </c>
      <c r="G1053">
        <v>1</v>
      </c>
      <c r="H1053">
        <v>1</v>
      </c>
      <c r="I1053" t="s">
        <v>653</v>
      </c>
      <c r="J1053" t="s">
        <v>719</v>
      </c>
      <c r="K1053" t="s">
        <v>654</v>
      </c>
      <c r="L1053">
        <v>1191</v>
      </c>
      <c r="N1053">
        <v>1013</v>
      </c>
      <c r="O1053" t="s">
        <v>360</v>
      </c>
      <c r="P1053" t="s">
        <v>360</v>
      </c>
      <c r="Q1053">
        <v>1</v>
      </c>
      <c r="X1053">
        <v>23.23</v>
      </c>
      <c r="Y1053">
        <v>0</v>
      </c>
      <c r="Z1053">
        <v>0</v>
      </c>
      <c r="AA1053">
        <v>0</v>
      </c>
      <c r="AB1053">
        <v>10.72</v>
      </c>
      <c r="AC1053">
        <v>0</v>
      </c>
      <c r="AD1053">
        <v>1</v>
      </c>
      <c r="AE1053">
        <v>1</v>
      </c>
      <c r="AF1053" t="s">
        <v>141</v>
      </c>
      <c r="AG1053">
        <v>32.057400000000001</v>
      </c>
      <c r="AH1053">
        <v>2</v>
      </c>
      <c r="AI1053">
        <v>28927396</v>
      </c>
      <c r="AJ1053">
        <v>1027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0</v>
      </c>
      <c r="AR1053">
        <v>0</v>
      </c>
    </row>
    <row r="1054" spans="1:44" x14ac:dyDescent="0.2">
      <c r="A1054">
        <f>ROW(Source!A228)</f>
        <v>228</v>
      </c>
      <c r="B1054">
        <v>28927397</v>
      </c>
      <c r="C1054">
        <v>28927395</v>
      </c>
      <c r="D1054">
        <v>28419515</v>
      </c>
      <c r="E1054">
        <v>1</v>
      </c>
      <c r="F1054">
        <v>1</v>
      </c>
      <c r="G1054">
        <v>1</v>
      </c>
      <c r="H1054">
        <v>1</v>
      </c>
      <c r="I1054" t="s">
        <v>361</v>
      </c>
      <c r="J1054" t="s">
        <v>719</v>
      </c>
      <c r="K1054" t="s">
        <v>362</v>
      </c>
      <c r="L1054">
        <v>1191</v>
      </c>
      <c r="N1054">
        <v>1013</v>
      </c>
      <c r="O1054" t="s">
        <v>360</v>
      </c>
      <c r="P1054" t="s">
        <v>360</v>
      </c>
      <c r="Q1054">
        <v>1</v>
      </c>
      <c r="X1054">
        <v>5.34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1</v>
      </c>
      <c r="AE1054">
        <v>2</v>
      </c>
      <c r="AF1054" t="s">
        <v>140</v>
      </c>
      <c r="AG1054">
        <v>8.01</v>
      </c>
      <c r="AH1054">
        <v>2</v>
      </c>
      <c r="AI1054">
        <v>28927397</v>
      </c>
      <c r="AJ1054">
        <v>1028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0</v>
      </c>
      <c r="AR1054">
        <v>0</v>
      </c>
    </row>
    <row r="1055" spans="1:44" x14ac:dyDescent="0.2">
      <c r="A1055">
        <f>ROW(Source!A228)</f>
        <v>228</v>
      </c>
      <c r="B1055">
        <v>28927398</v>
      </c>
      <c r="C1055">
        <v>28927395</v>
      </c>
      <c r="D1055">
        <v>28336629</v>
      </c>
      <c r="E1055">
        <v>1</v>
      </c>
      <c r="F1055">
        <v>1</v>
      </c>
      <c r="G1055">
        <v>1</v>
      </c>
      <c r="H1055">
        <v>2</v>
      </c>
      <c r="I1055" t="s">
        <v>655</v>
      </c>
      <c r="J1055" t="s">
        <v>656</v>
      </c>
      <c r="K1055" t="s">
        <v>657</v>
      </c>
      <c r="L1055">
        <v>1368</v>
      </c>
      <c r="N1055">
        <v>1011</v>
      </c>
      <c r="O1055" t="s">
        <v>366</v>
      </c>
      <c r="P1055" t="s">
        <v>366</v>
      </c>
      <c r="Q1055">
        <v>1</v>
      </c>
      <c r="X1055">
        <v>0.48</v>
      </c>
      <c r="Y1055">
        <v>0</v>
      </c>
      <c r="Z1055">
        <v>42.06</v>
      </c>
      <c r="AA1055">
        <v>10.130000000000001</v>
      </c>
      <c r="AB1055">
        <v>0</v>
      </c>
      <c r="AC1055">
        <v>0</v>
      </c>
      <c r="AD1055">
        <v>1</v>
      </c>
      <c r="AE1055">
        <v>0</v>
      </c>
      <c r="AF1055" t="s">
        <v>140</v>
      </c>
      <c r="AG1055">
        <v>0.72</v>
      </c>
      <c r="AH1055">
        <v>2</v>
      </c>
      <c r="AI1055">
        <v>28927398</v>
      </c>
      <c r="AJ1055">
        <v>1029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0</v>
      </c>
      <c r="AQ1055">
        <v>0</v>
      </c>
      <c r="AR1055">
        <v>0</v>
      </c>
    </row>
    <row r="1056" spans="1:44" x14ac:dyDescent="0.2">
      <c r="A1056">
        <f>ROW(Source!A228)</f>
        <v>228</v>
      </c>
      <c r="B1056">
        <v>28927399</v>
      </c>
      <c r="C1056">
        <v>28927395</v>
      </c>
      <c r="D1056">
        <v>28336819</v>
      </c>
      <c r="E1056">
        <v>1</v>
      </c>
      <c r="F1056">
        <v>1</v>
      </c>
      <c r="G1056">
        <v>1</v>
      </c>
      <c r="H1056">
        <v>2</v>
      </c>
      <c r="I1056" t="s">
        <v>363</v>
      </c>
      <c r="J1056" t="s">
        <v>364</v>
      </c>
      <c r="K1056" t="s">
        <v>365</v>
      </c>
      <c r="L1056">
        <v>1368</v>
      </c>
      <c r="N1056">
        <v>1011</v>
      </c>
      <c r="O1056" t="s">
        <v>366</v>
      </c>
      <c r="P1056" t="s">
        <v>366</v>
      </c>
      <c r="Q1056">
        <v>1</v>
      </c>
      <c r="X1056">
        <v>2.1800000000000002</v>
      </c>
      <c r="Y1056">
        <v>0</v>
      </c>
      <c r="Z1056">
        <v>66.16</v>
      </c>
      <c r="AA1056">
        <v>8.82</v>
      </c>
      <c r="AB1056">
        <v>0</v>
      </c>
      <c r="AC1056">
        <v>0</v>
      </c>
      <c r="AD1056">
        <v>1</v>
      </c>
      <c r="AE1056">
        <v>0</v>
      </c>
      <c r="AF1056" t="s">
        <v>140</v>
      </c>
      <c r="AG1056">
        <v>3.27</v>
      </c>
      <c r="AH1056">
        <v>2</v>
      </c>
      <c r="AI1056">
        <v>28927399</v>
      </c>
      <c r="AJ1056">
        <v>1030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0</v>
      </c>
      <c r="AR1056">
        <v>0</v>
      </c>
    </row>
    <row r="1057" spans="1:44" x14ac:dyDescent="0.2">
      <c r="A1057">
        <f>ROW(Source!A228)</f>
        <v>228</v>
      </c>
      <c r="B1057">
        <v>28927400</v>
      </c>
      <c r="C1057">
        <v>28927395</v>
      </c>
      <c r="D1057">
        <v>28336884</v>
      </c>
      <c r="E1057">
        <v>1</v>
      </c>
      <c r="F1057">
        <v>1</v>
      </c>
      <c r="G1057">
        <v>1</v>
      </c>
      <c r="H1057">
        <v>2</v>
      </c>
      <c r="I1057" t="s">
        <v>375</v>
      </c>
      <c r="J1057" t="s">
        <v>376</v>
      </c>
      <c r="K1057" t="s">
        <v>377</v>
      </c>
      <c r="L1057">
        <v>1368</v>
      </c>
      <c r="N1057">
        <v>1011</v>
      </c>
      <c r="O1057" t="s">
        <v>366</v>
      </c>
      <c r="P1057" t="s">
        <v>366</v>
      </c>
      <c r="Q1057">
        <v>1</v>
      </c>
      <c r="X1057">
        <v>0.21</v>
      </c>
      <c r="Y1057">
        <v>0</v>
      </c>
      <c r="Z1057">
        <v>93.73</v>
      </c>
      <c r="AA1057">
        <v>8.82</v>
      </c>
      <c r="AB1057">
        <v>0</v>
      </c>
      <c r="AC1057">
        <v>0</v>
      </c>
      <c r="AD1057">
        <v>1</v>
      </c>
      <c r="AE1057">
        <v>0</v>
      </c>
      <c r="AF1057" t="s">
        <v>140</v>
      </c>
      <c r="AG1057">
        <v>0.315</v>
      </c>
      <c r="AH1057">
        <v>2</v>
      </c>
      <c r="AI1057">
        <v>28927400</v>
      </c>
      <c r="AJ1057">
        <v>1031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0</v>
      </c>
      <c r="AR1057">
        <v>0</v>
      </c>
    </row>
    <row r="1058" spans="1:44" x14ac:dyDescent="0.2">
      <c r="A1058">
        <f>ROW(Source!A228)</f>
        <v>228</v>
      </c>
      <c r="B1058">
        <v>28927401</v>
      </c>
      <c r="C1058">
        <v>28927395</v>
      </c>
      <c r="D1058">
        <v>28336931</v>
      </c>
      <c r="E1058">
        <v>1</v>
      </c>
      <c r="F1058">
        <v>1</v>
      </c>
      <c r="G1058">
        <v>1</v>
      </c>
      <c r="H1058">
        <v>2</v>
      </c>
      <c r="I1058" t="s">
        <v>378</v>
      </c>
      <c r="J1058" t="s">
        <v>379</v>
      </c>
      <c r="K1058" t="s">
        <v>380</v>
      </c>
      <c r="L1058">
        <v>1368</v>
      </c>
      <c r="N1058">
        <v>1011</v>
      </c>
      <c r="O1058" t="s">
        <v>366</v>
      </c>
      <c r="P1058" t="s">
        <v>366</v>
      </c>
      <c r="Q1058">
        <v>1</v>
      </c>
      <c r="X1058">
        <v>0.21</v>
      </c>
      <c r="Y1058">
        <v>0</v>
      </c>
      <c r="Z1058">
        <v>91.79</v>
      </c>
      <c r="AA1058">
        <v>11.84</v>
      </c>
      <c r="AB1058">
        <v>0</v>
      </c>
      <c r="AC1058">
        <v>0</v>
      </c>
      <c r="AD1058">
        <v>1</v>
      </c>
      <c r="AE1058">
        <v>0</v>
      </c>
      <c r="AF1058" t="s">
        <v>140</v>
      </c>
      <c r="AG1058">
        <v>0.315</v>
      </c>
      <c r="AH1058">
        <v>2</v>
      </c>
      <c r="AI1058">
        <v>28927401</v>
      </c>
      <c r="AJ1058">
        <v>1032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0</v>
      </c>
      <c r="AR1058">
        <v>0</v>
      </c>
    </row>
    <row r="1059" spans="1:44" x14ac:dyDescent="0.2">
      <c r="A1059">
        <f>ROW(Source!A228)</f>
        <v>228</v>
      </c>
      <c r="B1059">
        <v>28927402</v>
      </c>
      <c r="C1059">
        <v>28927395</v>
      </c>
      <c r="D1059">
        <v>28336979</v>
      </c>
      <c r="E1059">
        <v>1</v>
      </c>
      <c r="F1059">
        <v>1</v>
      </c>
      <c r="G1059">
        <v>1</v>
      </c>
      <c r="H1059">
        <v>2</v>
      </c>
      <c r="I1059" t="s">
        <v>658</v>
      </c>
      <c r="J1059" t="s">
        <v>659</v>
      </c>
      <c r="K1059" t="s">
        <v>660</v>
      </c>
      <c r="L1059">
        <v>1368</v>
      </c>
      <c r="N1059">
        <v>1011</v>
      </c>
      <c r="O1059" t="s">
        <v>366</v>
      </c>
      <c r="P1059" t="s">
        <v>366</v>
      </c>
      <c r="Q1059">
        <v>1</v>
      </c>
      <c r="X1059">
        <v>0.72</v>
      </c>
      <c r="Y1059">
        <v>0</v>
      </c>
      <c r="Z1059">
        <v>5</v>
      </c>
      <c r="AA1059">
        <v>0</v>
      </c>
      <c r="AB1059">
        <v>0</v>
      </c>
      <c r="AC1059">
        <v>0</v>
      </c>
      <c r="AD1059">
        <v>1</v>
      </c>
      <c r="AE1059">
        <v>0</v>
      </c>
      <c r="AF1059" t="s">
        <v>140</v>
      </c>
      <c r="AG1059">
        <v>1.08</v>
      </c>
      <c r="AH1059">
        <v>2</v>
      </c>
      <c r="AI1059">
        <v>28927402</v>
      </c>
      <c r="AJ1059">
        <v>1033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0</v>
      </c>
      <c r="AR1059">
        <v>0</v>
      </c>
    </row>
    <row r="1060" spans="1:44" x14ac:dyDescent="0.2">
      <c r="A1060">
        <f>ROW(Source!A228)</f>
        <v>228</v>
      </c>
      <c r="B1060">
        <v>28927403</v>
      </c>
      <c r="C1060">
        <v>28927395</v>
      </c>
      <c r="D1060">
        <v>28337084</v>
      </c>
      <c r="E1060">
        <v>1</v>
      </c>
      <c r="F1060">
        <v>1</v>
      </c>
      <c r="G1060">
        <v>1</v>
      </c>
      <c r="H1060">
        <v>2</v>
      </c>
      <c r="I1060" t="s">
        <v>381</v>
      </c>
      <c r="J1060" t="s">
        <v>382</v>
      </c>
      <c r="K1060" t="s">
        <v>383</v>
      </c>
      <c r="L1060">
        <v>1368</v>
      </c>
      <c r="N1060">
        <v>1011</v>
      </c>
      <c r="O1060" t="s">
        <v>366</v>
      </c>
      <c r="P1060" t="s">
        <v>366</v>
      </c>
      <c r="Q1060">
        <v>1</v>
      </c>
      <c r="X1060">
        <v>0.16</v>
      </c>
      <c r="Y1060">
        <v>0</v>
      </c>
      <c r="Z1060">
        <v>4.1100000000000003</v>
      </c>
      <c r="AA1060">
        <v>0</v>
      </c>
      <c r="AB1060">
        <v>0</v>
      </c>
      <c r="AC1060">
        <v>0</v>
      </c>
      <c r="AD1060">
        <v>1</v>
      </c>
      <c r="AE1060">
        <v>0</v>
      </c>
      <c r="AF1060" t="s">
        <v>140</v>
      </c>
      <c r="AG1060">
        <v>0.24</v>
      </c>
      <c r="AH1060">
        <v>2</v>
      </c>
      <c r="AI1060">
        <v>28927403</v>
      </c>
      <c r="AJ1060">
        <v>1034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0</v>
      </c>
      <c r="AR1060">
        <v>0</v>
      </c>
    </row>
    <row r="1061" spans="1:44" x14ac:dyDescent="0.2">
      <c r="A1061">
        <f>ROW(Source!A228)</f>
        <v>228</v>
      </c>
      <c r="B1061">
        <v>28927404</v>
      </c>
      <c r="C1061">
        <v>28927395</v>
      </c>
      <c r="D1061">
        <v>28337842</v>
      </c>
      <c r="E1061">
        <v>1</v>
      </c>
      <c r="F1061">
        <v>1</v>
      </c>
      <c r="G1061">
        <v>1</v>
      </c>
      <c r="H1061">
        <v>2</v>
      </c>
      <c r="I1061" t="s">
        <v>384</v>
      </c>
      <c r="J1061" t="s">
        <v>385</v>
      </c>
      <c r="K1061" t="s">
        <v>386</v>
      </c>
      <c r="L1061">
        <v>1368</v>
      </c>
      <c r="N1061">
        <v>1011</v>
      </c>
      <c r="O1061" t="s">
        <v>366</v>
      </c>
      <c r="P1061" t="s">
        <v>366</v>
      </c>
      <c r="Q1061">
        <v>1</v>
      </c>
      <c r="X1061">
        <v>2.1800000000000002</v>
      </c>
      <c r="Y1061">
        <v>0</v>
      </c>
      <c r="Z1061">
        <v>102.48</v>
      </c>
      <c r="AA1061">
        <v>11.84</v>
      </c>
      <c r="AB1061">
        <v>0</v>
      </c>
      <c r="AC1061">
        <v>0</v>
      </c>
      <c r="AD1061">
        <v>1</v>
      </c>
      <c r="AE1061">
        <v>0</v>
      </c>
      <c r="AF1061" t="s">
        <v>140</v>
      </c>
      <c r="AG1061">
        <v>3.27</v>
      </c>
      <c r="AH1061">
        <v>2</v>
      </c>
      <c r="AI1061">
        <v>28927404</v>
      </c>
      <c r="AJ1061">
        <v>1035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0</v>
      </c>
      <c r="AR1061">
        <v>0</v>
      </c>
    </row>
    <row r="1062" spans="1:44" x14ac:dyDescent="0.2">
      <c r="A1062">
        <f>ROW(Source!A228)</f>
        <v>228</v>
      </c>
      <c r="B1062">
        <v>28927405</v>
      </c>
      <c r="C1062">
        <v>28927395</v>
      </c>
      <c r="D1062">
        <v>28338772</v>
      </c>
      <c r="E1062">
        <v>1</v>
      </c>
      <c r="F1062">
        <v>1</v>
      </c>
      <c r="G1062">
        <v>1</v>
      </c>
      <c r="H1062">
        <v>2</v>
      </c>
      <c r="I1062" t="s">
        <v>661</v>
      </c>
      <c r="J1062" t="s">
        <v>662</v>
      </c>
      <c r="K1062" t="s">
        <v>663</v>
      </c>
      <c r="L1062">
        <v>1368</v>
      </c>
      <c r="N1062">
        <v>1011</v>
      </c>
      <c r="O1062" t="s">
        <v>366</v>
      </c>
      <c r="P1062" t="s">
        <v>366</v>
      </c>
      <c r="Q1062">
        <v>1</v>
      </c>
      <c r="X1062">
        <v>0.08</v>
      </c>
      <c r="Y1062">
        <v>0</v>
      </c>
      <c r="Z1062">
        <v>18.46</v>
      </c>
      <c r="AA1062">
        <v>11.84</v>
      </c>
      <c r="AB1062">
        <v>0</v>
      </c>
      <c r="AC1062">
        <v>0</v>
      </c>
      <c r="AD1062">
        <v>1</v>
      </c>
      <c r="AE1062">
        <v>0</v>
      </c>
      <c r="AF1062" t="s">
        <v>140</v>
      </c>
      <c r="AG1062">
        <v>0.12</v>
      </c>
      <c r="AH1062">
        <v>2</v>
      </c>
      <c r="AI1062">
        <v>28927405</v>
      </c>
      <c r="AJ1062">
        <v>1036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0</v>
      </c>
      <c r="AR1062">
        <v>0</v>
      </c>
    </row>
    <row r="1063" spans="1:44" x14ac:dyDescent="0.2">
      <c r="A1063">
        <f>ROW(Source!A228)</f>
        <v>228</v>
      </c>
      <c r="B1063">
        <v>28927406</v>
      </c>
      <c r="C1063">
        <v>28927395</v>
      </c>
      <c r="D1063">
        <v>28253181</v>
      </c>
      <c r="E1063">
        <v>1</v>
      </c>
      <c r="F1063">
        <v>1</v>
      </c>
      <c r="G1063">
        <v>1</v>
      </c>
      <c r="H1063">
        <v>3</v>
      </c>
      <c r="I1063" t="s">
        <v>404</v>
      </c>
      <c r="J1063" t="s">
        <v>405</v>
      </c>
      <c r="K1063" t="s">
        <v>406</v>
      </c>
      <c r="L1063">
        <v>1339</v>
      </c>
      <c r="N1063">
        <v>1007</v>
      </c>
      <c r="O1063" t="s">
        <v>742</v>
      </c>
      <c r="P1063" t="s">
        <v>742</v>
      </c>
      <c r="Q1063">
        <v>1</v>
      </c>
      <c r="X1063">
        <v>3.4000000000000002E-2</v>
      </c>
      <c r="Y1063">
        <v>2.44</v>
      </c>
      <c r="Z1063">
        <v>0</v>
      </c>
      <c r="AA1063">
        <v>0</v>
      </c>
      <c r="AB1063">
        <v>0</v>
      </c>
      <c r="AC1063">
        <v>0</v>
      </c>
      <c r="AD1063">
        <v>1</v>
      </c>
      <c r="AE1063">
        <v>0</v>
      </c>
      <c r="AF1063" t="s">
        <v>719</v>
      </c>
      <c r="AG1063">
        <v>3.4000000000000002E-2</v>
      </c>
      <c r="AH1063">
        <v>2</v>
      </c>
      <c r="AI1063">
        <v>28927406</v>
      </c>
      <c r="AJ1063">
        <v>1037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0</v>
      </c>
      <c r="AR1063">
        <v>0</v>
      </c>
    </row>
    <row r="1064" spans="1:44" x14ac:dyDescent="0.2">
      <c r="A1064">
        <f>ROW(Source!A228)</f>
        <v>228</v>
      </c>
      <c r="B1064">
        <v>28927407</v>
      </c>
      <c r="C1064">
        <v>28927395</v>
      </c>
      <c r="D1064">
        <v>28249792</v>
      </c>
      <c r="E1064">
        <v>21</v>
      </c>
      <c r="F1064">
        <v>1</v>
      </c>
      <c r="G1064">
        <v>1</v>
      </c>
      <c r="H1064">
        <v>3</v>
      </c>
      <c r="I1064" t="s">
        <v>690</v>
      </c>
      <c r="J1064" t="s">
        <v>719</v>
      </c>
      <c r="K1064" t="s">
        <v>703</v>
      </c>
      <c r="L1064">
        <v>1348</v>
      </c>
      <c r="N1064">
        <v>1009</v>
      </c>
      <c r="O1064" t="s">
        <v>61</v>
      </c>
      <c r="P1064" t="s">
        <v>61</v>
      </c>
      <c r="Q1064">
        <v>1000</v>
      </c>
      <c r="X1064">
        <v>2.0499999999999998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 t="s">
        <v>719</v>
      </c>
      <c r="AG1064">
        <v>2.0499999999999998</v>
      </c>
      <c r="AH1064">
        <v>3</v>
      </c>
      <c r="AI1064">
        <v>-1</v>
      </c>
      <c r="AJ1064" t="s">
        <v>719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0</v>
      </c>
      <c r="AQ1064">
        <v>0</v>
      </c>
      <c r="AR1064">
        <v>0</v>
      </c>
    </row>
    <row r="1065" spans="1:44" x14ac:dyDescent="0.2">
      <c r="A1065">
        <f>ROW(Source!A228)</f>
        <v>228</v>
      </c>
      <c r="B1065">
        <v>28927408</v>
      </c>
      <c r="C1065">
        <v>28927395</v>
      </c>
      <c r="D1065">
        <v>28297139</v>
      </c>
      <c r="E1065">
        <v>1</v>
      </c>
      <c r="F1065">
        <v>1</v>
      </c>
      <c r="G1065">
        <v>1</v>
      </c>
      <c r="H1065">
        <v>3</v>
      </c>
      <c r="I1065" t="s">
        <v>664</v>
      </c>
      <c r="J1065" t="s">
        <v>665</v>
      </c>
      <c r="K1065" t="s">
        <v>666</v>
      </c>
      <c r="L1065">
        <v>1348</v>
      </c>
      <c r="N1065">
        <v>1009</v>
      </c>
      <c r="O1065" t="s">
        <v>61</v>
      </c>
      <c r="P1065" t="s">
        <v>61</v>
      </c>
      <c r="Q1065">
        <v>1000</v>
      </c>
      <c r="X1065">
        <v>0.11</v>
      </c>
      <c r="Y1065">
        <v>736.29</v>
      </c>
      <c r="Z1065">
        <v>0</v>
      </c>
      <c r="AA1065">
        <v>0</v>
      </c>
      <c r="AB1065">
        <v>0</v>
      </c>
      <c r="AC1065">
        <v>0</v>
      </c>
      <c r="AD1065">
        <v>1</v>
      </c>
      <c r="AE1065">
        <v>0</v>
      </c>
      <c r="AF1065" t="s">
        <v>719</v>
      </c>
      <c r="AG1065">
        <v>0.11</v>
      </c>
      <c r="AH1065">
        <v>2</v>
      </c>
      <c r="AI1065">
        <v>28927408</v>
      </c>
      <c r="AJ1065">
        <v>1038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0</v>
      </c>
      <c r="AQ1065">
        <v>0</v>
      </c>
      <c r="AR1065">
        <v>0</v>
      </c>
    </row>
    <row r="1066" spans="1:44" x14ac:dyDescent="0.2">
      <c r="A1066">
        <f>ROW(Source!A229)</f>
        <v>229</v>
      </c>
      <c r="B1066">
        <v>28927396</v>
      </c>
      <c r="C1066">
        <v>28927395</v>
      </c>
      <c r="D1066">
        <v>28441916</v>
      </c>
      <c r="E1066">
        <v>1</v>
      </c>
      <c r="F1066">
        <v>1</v>
      </c>
      <c r="G1066">
        <v>1</v>
      </c>
      <c r="H1066">
        <v>1</v>
      </c>
      <c r="I1066" t="s">
        <v>653</v>
      </c>
      <c r="J1066" t="s">
        <v>719</v>
      </c>
      <c r="K1066" t="s">
        <v>654</v>
      </c>
      <c r="L1066">
        <v>1191</v>
      </c>
      <c r="N1066">
        <v>1013</v>
      </c>
      <c r="O1066" t="s">
        <v>360</v>
      </c>
      <c r="P1066" t="s">
        <v>360</v>
      </c>
      <c r="Q1066">
        <v>1</v>
      </c>
      <c r="X1066">
        <v>23.23</v>
      </c>
      <c r="Y1066">
        <v>0</v>
      </c>
      <c r="Z1066">
        <v>0</v>
      </c>
      <c r="AA1066">
        <v>0</v>
      </c>
      <c r="AB1066">
        <v>10.72</v>
      </c>
      <c r="AC1066">
        <v>0</v>
      </c>
      <c r="AD1066">
        <v>1</v>
      </c>
      <c r="AE1066">
        <v>1</v>
      </c>
      <c r="AF1066" t="s">
        <v>141</v>
      </c>
      <c r="AG1066">
        <v>32.057400000000001</v>
      </c>
      <c r="AH1066">
        <v>2</v>
      </c>
      <c r="AI1066">
        <v>28927396</v>
      </c>
      <c r="AJ1066">
        <v>1039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0</v>
      </c>
      <c r="AR1066">
        <v>0</v>
      </c>
    </row>
    <row r="1067" spans="1:44" x14ac:dyDescent="0.2">
      <c r="A1067">
        <f>ROW(Source!A229)</f>
        <v>229</v>
      </c>
      <c r="B1067">
        <v>28927397</v>
      </c>
      <c r="C1067">
        <v>28927395</v>
      </c>
      <c r="D1067">
        <v>28419515</v>
      </c>
      <c r="E1067">
        <v>1</v>
      </c>
      <c r="F1067">
        <v>1</v>
      </c>
      <c r="G1067">
        <v>1</v>
      </c>
      <c r="H1067">
        <v>1</v>
      </c>
      <c r="I1067" t="s">
        <v>361</v>
      </c>
      <c r="J1067" t="s">
        <v>719</v>
      </c>
      <c r="K1067" t="s">
        <v>362</v>
      </c>
      <c r="L1067">
        <v>1191</v>
      </c>
      <c r="N1067">
        <v>1013</v>
      </c>
      <c r="O1067" t="s">
        <v>360</v>
      </c>
      <c r="P1067" t="s">
        <v>360</v>
      </c>
      <c r="Q1067">
        <v>1</v>
      </c>
      <c r="X1067">
        <v>5.34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1</v>
      </c>
      <c r="AE1067">
        <v>2</v>
      </c>
      <c r="AF1067" t="s">
        <v>140</v>
      </c>
      <c r="AG1067">
        <v>8.01</v>
      </c>
      <c r="AH1067">
        <v>2</v>
      </c>
      <c r="AI1067">
        <v>28927397</v>
      </c>
      <c r="AJ1067">
        <v>1040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0</v>
      </c>
      <c r="AR1067">
        <v>0</v>
      </c>
    </row>
    <row r="1068" spans="1:44" x14ac:dyDescent="0.2">
      <c r="A1068">
        <f>ROW(Source!A229)</f>
        <v>229</v>
      </c>
      <c r="B1068">
        <v>28927398</v>
      </c>
      <c r="C1068">
        <v>28927395</v>
      </c>
      <c r="D1068">
        <v>28336629</v>
      </c>
      <c r="E1068">
        <v>1</v>
      </c>
      <c r="F1068">
        <v>1</v>
      </c>
      <c r="G1068">
        <v>1</v>
      </c>
      <c r="H1068">
        <v>2</v>
      </c>
      <c r="I1068" t="s">
        <v>655</v>
      </c>
      <c r="J1068" t="s">
        <v>656</v>
      </c>
      <c r="K1068" t="s">
        <v>657</v>
      </c>
      <c r="L1068">
        <v>1368</v>
      </c>
      <c r="N1068">
        <v>1011</v>
      </c>
      <c r="O1068" t="s">
        <v>366</v>
      </c>
      <c r="P1068" t="s">
        <v>366</v>
      </c>
      <c r="Q1068">
        <v>1</v>
      </c>
      <c r="X1068">
        <v>0.48</v>
      </c>
      <c r="Y1068">
        <v>0</v>
      </c>
      <c r="Z1068">
        <v>42.06</v>
      </c>
      <c r="AA1068">
        <v>10.130000000000001</v>
      </c>
      <c r="AB1068">
        <v>0</v>
      </c>
      <c r="AC1068">
        <v>0</v>
      </c>
      <c r="AD1068">
        <v>1</v>
      </c>
      <c r="AE1068">
        <v>0</v>
      </c>
      <c r="AF1068" t="s">
        <v>140</v>
      </c>
      <c r="AG1068">
        <v>0.72</v>
      </c>
      <c r="AH1068">
        <v>2</v>
      </c>
      <c r="AI1068">
        <v>28927398</v>
      </c>
      <c r="AJ1068">
        <v>1041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</row>
    <row r="1069" spans="1:44" x14ac:dyDescent="0.2">
      <c r="A1069">
        <f>ROW(Source!A229)</f>
        <v>229</v>
      </c>
      <c r="B1069">
        <v>28927399</v>
      </c>
      <c r="C1069">
        <v>28927395</v>
      </c>
      <c r="D1069">
        <v>28336819</v>
      </c>
      <c r="E1069">
        <v>1</v>
      </c>
      <c r="F1069">
        <v>1</v>
      </c>
      <c r="G1069">
        <v>1</v>
      </c>
      <c r="H1069">
        <v>2</v>
      </c>
      <c r="I1069" t="s">
        <v>363</v>
      </c>
      <c r="J1069" t="s">
        <v>364</v>
      </c>
      <c r="K1069" t="s">
        <v>365</v>
      </c>
      <c r="L1069">
        <v>1368</v>
      </c>
      <c r="N1069">
        <v>1011</v>
      </c>
      <c r="O1069" t="s">
        <v>366</v>
      </c>
      <c r="P1069" t="s">
        <v>366</v>
      </c>
      <c r="Q1069">
        <v>1</v>
      </c>
      <c r="X1069">
        <v>2.1800000000000002</v>
      </c>
      <c r="Y1069">
        <v>0</v>
      </c>
      <c r="Z1069">
        <v>66.16</v>
      </c>
      <c r="AA1069">
        <v>8.82</v>
      </c>
      <c r="AB1069">
        <v>0</v>
      </c>
      <c r="AC1069">
        <v>0</v>
      </c>
      <c r="AD1069">
        <v>1</v>
      </c>
      <c r="AE1069">
        <v>0</v>
      </c>
      <c r="AF1069" t="s">
        <v>140</v>
      </c>
      <c r="AG1069">
        <v>3.27</v>
      </c>
      <c r="AH1069">
        <v>2</v>
      </c>
      <c r="AI1069">
        <v>28927399</v>
      </c>
      <c r="AJ1069">
        <v>1042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</row>
    <row r="1070" spans="1:44" x14ac:dyDescent="0.2">
      <c r="A1070">
        <f>ROW(Source!A229)</f>
        <v>229</v>
      </c>
      <c r="B1070">
        <v>28927400</v>
      </c>
      <c r="C1070">
        <v>28927395</v>
      </c>
      <c r="D1070">
        <v>28336884</v>
      </c>
      <c r="E1070">
        <v>1</v>
      </c>
      <c r="F1070">
        <v>1</v>
      </c>
      <c r="G1070">
        <v>1</v>
      </c>
      <c r="H1070">
        <v>2</v>
      </c>
      <c r="I1070" t="s">
        <v>375</v>
      </c>
      <c r="J1070" t="s">
        <v>376</v>
      </c>
      <c r="K1070" t="s">
        <v>377</v>
      </c>
      <c r="L1070">
        <v>1368</v>
      </c>
      <c r="N1070">
        <v>1011</v>
      </c>
      <c r="O1070" t="s">
        <v>366</v>
      </c>
      <c r="P1070" t="s">
        <v>366</v>
      </c>
      <c r="Q1070">
        <v>1</v>
      </c>
      <c r="X1070">
        <v>0.21</v>
      </c>
      <c r="Y1070">
        <v>0</v>
      </c>
      <c r="Z1070">
        <v>93.73</v>
      </c>
      <c r="AA1070">
        <v>8.82</v>
      </c>
      <c r="AB1070">
        <v>0</v>
      </c>
      <c r="AC1070">
        <v>0</v>
      </c>
      <c r="AD1070">
        <v>1</v>
      </c>
      <c r="AE1070">
        <v>0</v>
      </c>
      <c r="AF1070" t="s">
        <v>140</v>
      </c>
      <c r="AG1070">
        <v>0.315</v>
      </c>
      <c r="AH1070">
        <v>2</v>
      </c>
      <c r="AI1070">
        <v>28927400</v>
      </c>
      <c r="AJ1070">
        <v>1043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</row>
    <row r="1071" spans="1:44" x14ac:dyDescent="0.2">
      <c r="A1071">
        <f>ROW(Source!A229)</f>
        <v>229</v>
      </c>
      <c r="B1071">
        <v>28927401</v>
      </c>
      <c r="C1071">
        <v>28927395</v>
      </c>
      <c r="D1071">
        <v>28336931</v>
      </c>
      <c r="E1071">
        <v>1</v>
      </c>
      <c r="F1071">
        <v>1</v>
      </c>
      <c r="G1071">
        <v>1</v>
      </c>
      <c r="H1071">
        <v>2</v>
      </c>
      <c r="I1071" t="s">
        <v>378</v>
      </c>
      <c r="J1071" t="s">
        <v>379</v>
      </c>
      <c r="K1071" t="s">
        <v>380</v>
      </c>
      <c r="L1071">
        <v>1368</v>
      </c>
      <c r="N1071">
        <v>1011</v>
      </c>
      <c r="O1071" t="s">
        <v>366</v>
      </c>
      <c r="P1071" t="s">
        <v>366</v>
      </c>
      <c r="Q1071">
        <v>1</v>
      </c>
      <c r="X1071">
        <v>0.21</v>
      </c>
      <c r="Y1071">
        <v>0</v>
      </c>
      <c r="Z1071">
        <v>91.79</v>
      </c>
      <c r="AA1071">
        <v>11.84</v>
      </c>
      <c r="AB1071">
        <v>0</v>
      </c>
      <c r="AC1071">
        <v>0</v>
      </c>
      <c r="AD1071">
        <v>1</v>
      </c>
      <c r="AE1071">
        <v>0</v>
      </c>
      <c r="AF1071" t="s">
        <v>140</v>
      </c>
      <c r="AG1071">
        <v>0.315</v>
      </c>
      <c r="AH1071">
        <v>2</v>
      </c>
      <c r="AI1071">
        <v>28927401</v>
      </c>
      <c r="AJ1071">
        <v>1044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0</v>
      </c>
      <c r="AR1071">
        <v>0</v>
      </c>
    </row>
    <row r="1072" spans="1:44" x14ac:dyDescent="0.2">
      <c r="A1072">
        <f>ROW(Source!A229)</f>
        <v>229</v>
      </c>
      <c r="B1072">
        <v>28927402</v>
      </c>
      <c r="C1072">
        <v>28927395</v>
      </c>
      <c r="D1072">
        <v>28336979</v>
      </c>
      <c r="E1072">
        <v>1</v>
      </c>
      <c r="F1072">
        <v>1</v>
      </c>
      <c r="G1072">
        <v>1</v>
      </c>
      <c r="H1072">
        <v>2</v>
      </c>
      <c r="I1072" t="s">
        <v>658</v>
      </c>
      <c r="J1072" t="s">
        <v>659</v>
      </c>
      <c r="K1072" t="s">
        <v>660</v>
      </c>
      <c r="L1072">
        <v>1368</v>
      </c>
      <c r="N1072">
        <v>1011</v>
      </c>
      <c r="O1072" t="s">
        <v>366</v>
      </c>
      <c r="P1072" t="s">
        <v>366</v>
      </c>
      <c r="Q1072">
        <v>1</v>
      </c>
      <c r="X1072">
        <v>0.72</v>
      </c>
      <c r="Y1072">
        <v>0</v>
      </c>
      <c r="Z1072">
        <v>5</v>
      </c>
      <c r="AA1072">
        <v>0</v>
      </c>
      <c r="AB1072">
        <v>0</v>
      </c>
      <c r="AC1072">
        <v>0</v>
      </c>
      <c r="AD1072">
        <v>1</v>
      </c>
      <c r="AE1072">
        <v>0</v>
      </c>
      <c r="AF1072" t="s">
        <v>140</v>
      </c>
      <c r="AG1072">
        <v>1.08</v>
      </c>
      <c r="AH1072">
        <v>2</v>
      </c>
      <c r="AI1072">
        <v>28927402</v>
      </c>
      <c r="AJ1072">
        <v>1045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0</v>
      </c>
      <c r="AR1072">
        <v>0</v>
      </c>
    </row>
    <row r="1073" spans="1:44" x14ac:dyDescent="0.2">
      <c r="A1073">
        <f>ROW(Source!A229)</f>
        <v>229</v>
      </c>
      <c r="B1073">
        <v>28927403</v>
      </c>
      <c r="C1073">
        <v>28927395</v>
      </c>
      <c r="D1073">
        <v>28337084</v>
      </c>
      <c r="E1073">
        <v>1</v>
      </c>
      <c r="F1073">
        <v>1</v>
      </c>
      <c r="G1073">
        <v>1</v>
      </c>
      <c r="H1073">
        <v>2</v>
      </c>
      <c r="I1073" t="s">
        <v>381</v>
      </c>
      <c r="J1073" t="s">
        <v>382</v>
      </c>
      <c r="K1073" t="s">
        <v>383</v>
      </c>
      <c r="L1073">
        <v>1368</v>
      </c>
      <c r="N1073">
        <v>1011</v>
      </c>
      <c r="O1073" t="s">
        <v>366</v>
      </c>
      <c r="P1073" t="s">
        <v>366</v>
      </c>
      <c r="Q1073">
        <v>1</v>
      </c>
      <c r="X1073">
        <v>0.16</v>
      </c>
      <c r="Y1073">
        <v>0</v>
      </c>
      <c r="Z1073">
        <v>4.1100000000000003</v>
      </c>
      <c r="AA1073">
        <v>0</v>
      </c>
      <c r="AB1073">
        <v>0</v>
      </c>
      <c r="AC1073">
        <v>0</v>
      </c>
      <c r="AD1073">
        <v>1</v>
      </c>
      <c r="AE1073">
        <v>0</v>
      </c>
      <c r="AF1073" t="s">
        <v>140</v>
      </c>
      <c r="AG1073">
        <v>0.24</v>
      </c>
      <c r="AH1073">
        <v>2</v>
      </c>
      <c r="AI1073">
        <v>28927403</v>
      </c>
      <c r="AJ1073">
        <v>1046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</row>
    <row r="1074" spans="1:44" x14ac:dyDescent="0.2">
      <c r="A1074">
        <f>ROW(Source!A229)</f>
        <v>229</v>
      </c>
      <c r="B1074">
        <v>28927404</v>
      </c>
      <c r="C1074">
        <v>28927395</v>
      </c>
      <c r="D1074">
        <v>28337842</v>
      </c>
      <c r="E1074">
        <v>1</v>
      </c>
      <c r="F1074">
        <v>1</v>
      </c>
      <c r="G1074">
        <v>1</v>
      </c>
      <c r="H1074">
        <v>2</v>
      </c>
      <c r="I1074" t="s">
        <v>384</v>
      </c>
      <c r="J1074" t="s">
        <v>385</v>
      </c>
      <c r="K1074" t="s">
        <v>386</v>
      </c>
      <c r="L1074">
        <v>1368</v>
      </c>
      <c r="N1074">
        <v>1011</v>
      </c>
      <c r="O1074" t="s">
        <v>366</v>
      </c>
      <c r="P1074" t="s">
        <v>366</v>
      </c>
      <c r="Q1074">
        <v>1</v>
      </c>
      <c r="X1074">
        <v>2.1800000000000002</v>
      </c>
      <c r="Y1074">
        <v>0</v>
      </c>
      <c r="Z1074">
        <v>102.48</v>
      </c>
      <c r="AA1074">
        <v>11.84</v>
      </c>
      <c r="AB1074">
        <v>0</v>
      </c>
      <c r="AC1074">
        <v>0</v>
      </c>
      <c r="AD1074">
        <v>1</v>
      </c>
      <c r="AE1074">
        <v>0</v>
      </c>
      <c r="AF1074" t="s">
        <v>140</v>
      </c>
      <c r="AG1074">
        <v>3.27</v>
      </c>
      <c r="AH1074">
        <v>2</v>
      </c>
      <c r="AI1074">
        <v>28927404</v>
      </c>
      <c r="AJ1074">
        <v>1047</v>
      </c>
      <c r="AK1074">
        <v>0</v>
      </c>
      <c r="AL1074">
        <v>0</v>
      </c>
      <c r="AM1074">
        <v>0</v>
      </c>
      <c r="AN1074">
        <v>0</v>
      </c>
      <c r="AO1074">
        <v>0</v>
      </c>
      <c r="AP1074">
        <v>0</v>
      </c>
      <c r="AQ1074">
        <v>0</v>
      </c>
      <c r="AR1074">
        <v>0</v>
      </c>
    </row>
    <row r="1075" spans="1:44" x14ac:dyDescent="0.2">
      <c r="A1075">
        <f>ROW(Source!A229)</f>
        <v>229</v>
      </c>
      <c r="B1075">
        <v>28927405</v>
      </c>
      <c r="C1075">
        <v>28927395</v>
      </c>
      <c r="D1075">
        <v>28338772</v>
      </c>
      <c r="E1075">
        <v>1</v>
      </c>
      <c r="F1075">
        <v>1</v>
      </c>
      <c r="G1075">
        <v>1</v>
      </c>
      <c r="H1075">
        <v>2</v>
      </c>
      <c r="I1075" t="s">
        <v>661</v>
      </c>
      <c r="J1075" t="s">
        <v>662</v>
      </c>
      <c r="K1075" t="s">
        <v>663</v>
      </c>
      <c r="L1075">
        <v>1368</v>
      </c>
      <c r="N1075">
        <v>1011</v>
      </c>
      <c r="O1075" t="s">
        <v>366</v>
      </c>
      <c r="P1075" t="s">
        <v>366</v>
      </c>
      <c r="Q1075">
        <v>1</v>
      </c>
      <c r="X1075">
        <v>0.08</v>
      </c>
      <c r="Y1075">
        <v>0</v>
      </c>
      <c r="Z1075">
        <v>18.46</v>
      </c>
      <c r="AA1075">
        <v>11.84</v>
      </c>
      <c r="AB1075">
        <v>0</v>
      </c>
      <c r="AC1075">
        <v>0</v>
      </c>
      <c r="AD1075">
        <v>1</v>
      </c>
      <c r="AE1075">
        <v>0</v>
      </c>
      <c r="AF1075" t="s">
        <v>140</v>
      </c>
      <c r="AG1075">
        <v>0.12</v>
      </c>
      <c r="AH1075">
        <v>2</v>
      </c>
      <c r="AI1075">
        <v>28927405</v>
      </c>
      <c r="AJ1075">
        <v>1048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0</v>
      </c>
      <c r="AQ1075">
        <v>0</v>
      </c>
      <c r="AR1075">
        <v>0</v>
      </c>
    </row>
    <row r="1076" spans="1:44" x14ac:dyDescent="0.2">
      <c r="A1076">
        <f>ROW(Source!A229)</f>
        <v>229</v>
      </c>
      <c r="B1076">
        <v>28927406</v>
      </c>
      <c r="C1076">
        <v>28927395</v>
      </c>
      <c r="D1076">
        <v>28253181</v>
      </c>
      <c r="E1076">
        <v>1</v>
      </c>
      <c r="F1076">
        <v>1</v>
      </c>
      <c r="G1076">
        <v>1</v>
      </c>
      <c r="H1076">
        <v>3</v>
      </c>
      <c r="I1076" t="s">
        <v>404</v>
      </c>
      <c r="J1076" t="s">
        <v>405</v>
      </c>
      <c r="K1076" t="s">
        <v>406</v>
      </c>
      <c r="L1076">
        <v>1339</v>
      </c>
      <c r="N1076">
        <v>1007</v>
      </c>
      <c r="O1076" t="s">
        <v>742</v>
      </c>
      <c r="P1076" t="s">
        <v>742</v>
      </c>
      <c r="Q1076">
        <v>1</v>
      </c>
      <c r="X1076">
        <v>3.4000000000000002E-2</v>
      </c>
      <c r="Y1076">
        <v>2.44</v>
      </c>
      <c r="Z1076">
        <v>0</v>
      </c>
      <c r="AA1076">
        <v>0</v>
      </c>
      <c r="AB1076">
        <v>0</v>
      </c>
      <c r="AC1076">
        <v>0</v>
      </c>
      <c r="AD1076">
        <v>1</v>
      </c>
      <c r="AE1076">
        <v>0</v>
      </c>
      <c r="AF1076" t="s">
        <v>719</v>
      </c>
      <c r="AG1076">
        <v>3.4000000000000002E-2</v>
      </c>
      <c r="AH1076">
        <v>2</v>
      </c>
      <c r="AI1076">
        <v>28927406</v>
      </c>
      <c r="AJ1076">
        <v>1049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0</v>
      </c>
      <c r="AR1076">
        <v>0</v>
      </c>
    </row>
    <row r="1077" spans="1:44" x14ac:dyDescent="0.2">
      <c r="A1077">
        <f>ROW(Source!A229)</f>
        <v>229</v>
      </c>
      <c r="B1077">
        <v>28927407</v>
      </c>
      <c r="C1077">
        <v>28927395</v>
      </c>
      <c r="D1077">
        <v>28249792</v>
      </c>
      <c r="E1077">
        <v>21</v>
      </c>
      <c r="F1077">
        <v>1</v>
      </c>
      <c r="G1077">
        <v>1</v>
      </c>
      <c r="H1077">
        <v>3</v>
      </c>
      <c r="I1077" t="s">
        <v>690</v>
      </c>
      <c r="J1077" t="s">
        <v>719</v>
      </c>
      <c r="K1077" t="s">
        <v>703</v>
      </c>
      <c r="L1077">
        <v>1348</v>
      </c>
      <c r="N1077">
        <v>1009</v>
      </c>
      <c r="O1077" t="s">
        <v>61</v>
      </c>
      <c r="P1077" t="s">
        <v>61</v>
      </c>
      <c r="Q1077">
        <v>1000</v>
      </c>
      <c r="X1077">
        <v>2.0499999999999998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 t="s">
        <v>719</v>
      </c>
      <c r="AG1077">
        <v>2.0499999999999998</v>
      </c>
      <c r="AH1077">
        <v>3</v>
      </c>
      <c r="AI1077">
        <v>-1</v>
      </c>
      <c r="AJ1077" t="s">
        <v>719</v>
      </c>
      <c r="AK1077">
        <v>0</v>
      </c>
      <c r="AL1077">
        <v>0</v>
      </c>
      <c r="AM1077">
        <v>0</v>
      </c>
      <c r="AN1077">
        <v>0</v>
      </c>
      <c r="AO1077">
        <v>0</v>
      </c>
      <c r="AP1077">
        <v>0</v>
      </c>
      <c r="AQ1077">
        <v>0</v>
      </c>
      <c r="AR1077">
        <v>0</v>
      </c>
    </row>
    <row r="1078" spans="1:44" x14ac:dyDescent="0.2">
      <c r="A1078">
        <f>ROW(Source!A229)</f>
        <v>229</v>
      </c>
      <c r="B1078">
        <v>28927408</v>
      </c>
      <c r="C1078">
        <v>28927395</v>
      </c>
      <c r="D1078">
        <v>28297139</v>
      </c>
      <c r="E1078">
        <v>1</v>
      </c>
      <c r="F1078">
        <v>1</v>
      </c>
      <c r="G1078">
        <v>1</v>
      </c>
      <c r="H1078">
        <v>3</v>
      </c>
      <c r="I1078" t="s">
        <v>664</v>
      </c>
      <c r="J1078" t="s">
        <v>665</v>
      </c>
      <c r="K1078" t="s">
        <v>666</v>
      </c>
      <c r="L1078">
        <v>1348</v>
      </c>
      <c r="N1078">
        <v>1009</v>
      </c>
      <c r="O1078" t="s">
        <v>61</v>
      </c>
      <c r="P1078" t="s">
        <v>61</v>
      </c>
      <c r="Q1078">
        <v>1000</v>
      </c>
      <c r="X1078">
        <v>0.11</v>
      </c>
      <c r="Y1078">
        <v>736.29</v>
      </c>
      <c r="Z1078">
        <v>0</v>
      </c>
      <c r="AA1078">
        <v>0</v>
      </c>
      <c r="AB1078">
        <v>0</v>
      </c>
      <c r="AC1078">
        <v>0</v>
      </c>
      <c r="AD1078">
        <v>1</v>
      </c>
      <c r="AE1078">
        <v>0</v>
      </c>
      <c r="AF1078" t="s">
        <v>719</v>
      </c>
      <c r="AG1078">
        <v>0.11</v>
      </c>
      <c r="AH1078">
        <v>2</v>
      </c>
      <c r="AI1078">
        <v>28927408</v>
      </c>
      <c r="AJ1078">
        <v>1050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</row>
    <row r="1079" spans="1:44" x14ac:dyDescent="0.2">
      <c r="A1079">
        <f>ROW(Source!A232)</f>
        <v>232</v>
      </c>
      <c r="B1079">
        <v>28927419</v>
      </c>
      <c r="C1079">
        <v>28927418</v>
      </c>
      <c r="D1079">
        <v>28427647</v>
      </c>
      <c r="E1079">
        <v>1</v>
      </c>
      <c r="F1079">
        <v>1</v>
      </c>
      <c r="G1079">
        <v>1</v>
      </c>
      <c r="H1079">
        <v>1</v>
      </c>
      <c r="I1079" t="s">
        <v>667</v>
      </c>
      <c r="J1079" t="s">
        <v>719</v>
      </c>
      <c r="K1079" t="s">
        <v>668</v>
      </c>
      <c r="L1079">
        <v>1191</v>
      </c>
      <c r="N1079">
        <v>1013</v>
      </c>
      <c r="O1079" t="s">
        <v>360</v>
      </c>
      <c r="P1079" t="s">
        <v>360</v>
      </c>
      <c r="Q1079">
        <v>1</v>
      </c>
      <c r="X1079">
        <v>21.48</v>
      </c>
      <c r="Y1079">
        <v>0</v>
      </c>
      <c r="Z1079">
        <v>0</v>
      </c>
      <c r="AA1079">
        <v>0</v>
      </c>
      <c r="AB1079">
        <v>10.07</v>
      </c>
      <c r="AC1079">
        <v>0</v>
      </c>
      <c r="AD1079">
        <v>1</v>
      </c>
      <c r="AE1079">
        <v>1</v>
      </c>
      <c r="AF1079" t="s">
        <v>141</v>
      </c>
      <c r="AG1079">
        <v>29.642399999999999</v>
      </c>
      <c r="AH1079">
        <v>2</v>
      </c>
      <c r="AI1079">
        <v>28927419</v>
      </c>
      <c r="AJ1079">
        <v>1051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</row>
    <row r="1080" spans="1:44" x14ac:dyDescent="0.2">
      <c r="A1080">
        <f>ROW(Source!A232)</f>
        <v>232</v>
      </c>
      <c r="B1080">
        <v>28927420</v>
      </c>
      <c r="C1080">
        <v>28927418</v>
      </c>
      <c r="D1080">
        <v>28419515</v>
      </c>
      <c r="E1080">
        <v>1</v>
      </c>
      <c r="F1080">
        <v>1</v>
      </c>
      <c r="G1080">
        <v>1</v>
      </c>
      <c r="H1080">
        <v>1</v>
      </c>
      <c r="I1080" t="s">
        <v>361</v>
      </c>
      <c r="J1080" t="s">
        <v>719</v>
      </c>
      <c r="K1080" t="s">
        <v>362</v>
      </c>
      <c r="L1080">
        <v>1191</v>
      </c>
      <c r="N1080">
        <v>1013</v>
      </c>
      <c r="O1080" t="s">
        <v>360</v>
      </c>
      <c r="P1080" t="s">
        <v>360</v>
      </c>
      <c r="Q1080">
        <v>1</v>
      </c>
      <c r="X1080">
        <v>5.32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1</v>
      </c>
      <c r="AE1080">
        <v>2</v>
      </c>
      <c r="AF1080" t="s">
        <v>140</v>
      </c>
      <c r="AG1080">
        <v>7.98</v>
      </c>
      <c r="AH1080">
        <v>2</v>
      </c>
      <c r="AI1080">
        <v>28927420</v>
      </c>
      <c r="AJ1080">
        <v>1052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</row>
    <row r="1081" spans="1:44" x14ac:dyDescent="0.2">
      <c r="A1081">
        <f>ROW(Source!A232)</f>
        <v>232</v>
      </c>
      <c r="B1081">
        <v>28927421</v>
      </c>
      <c r="C1081">
        <v>28927418</v>
      </c>
      <c r="D1081">
        <v>28336629</v>
      </c>
      <c r="E1081">
        <v>1</v>
      </c>
      <c r="F1081">
        <v>1</v>
      </c>
      <c r="G1081">
        <v>1</v>
      </c>
      <c r="H1081">
        <v>2</v>
      </c>
      <c r="I1081" t="s">
        <v>655</v>
      </c>
      <c r="J1081" t="s">
        <v>656</v>
      </c>
      <c r="K1081" t="s">
        <v>657</v>
      </c>
      <c r="L1081">
        <v>1368</v>
      </c>
      <c r="N1081">
        <v>1011</v>
      </c>
      <c r="O1081" t="s">
        <v>366</v>
      </c>
      <c r="P1081" t="s">
        <v>366</v>
      </c>
      <c r="Q1081">
        <v>1</v>
      </c>
      <c r="X1081">
        <v>0.48</v>
      </c>
      <c r="Y1081">
        <v>0</v>
      </c>
      <c r="Z1081">
        <v>42.06</v>
      </c>
      <c r="AA1081">
        <v>10.130000000000001</v>
      </c>
      <c r="AB1081">
        <v>0</v>
      </c>
      <c r="AC1081">
        <v>0</v>
      </c>
      <c r="AD1081">
        <v>1</v>
      </c>
      <c r="AE1081">
        <v>0</v>
      </c>
      <c r="AF1081" t="s">
        <v>140</v>
      </c>
      <c r="AG1081">
        <v>0.72</v>
      </c>
      <c r="AH1081">
        <v>2</v>
      </c>
      <c r="AI1081">
        <v>28927421</v>
      </c>
      <c r="AJ1081">
        <v>1053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</row>
    <row r="1082" spans="1:44" x14ac:dyDescent="0.2">
      <c r="A1082">
        <f>ROW(Source!A232)</f>
        <v>232</v>
      </c>
      <c r="B1082">
        <v>28927422</v>
      </c>
      <c r="C1082">
        <v>28927418</v>
      </c>
      <c r="D1082">
        <v>28336819</v>
      </c>
      <c r="E1082">
        <v>1</v>
      </c>
      <c r="F1082">
        <v>1</v>
      </c>
      <c r="G1082">
        <v>1</v>
      </c>
      <c r="H1082">
        <v>2</v>
      </c>
      <c r="I1082" t="s">
        <v>363</v>
      </c>
      <c r="J1082" t="s">
        <v>364</v>
      </c>
      <c r="K1082" t="s">
        <v>365</v>
      </c>
      <c r="L1082">
        <v>1368</v>
      </c>
      <c r="N1082">
        <v>1011</v>
      </c>
      <c r="O1082" t="s">
        <v>366</v>
      </c>
      <c r="P1082" t="s">
        <v>366</v>
      </c>
      <c r="Q1082">
        <v>1</v>
      </c>
      <c r="X1082">
        <v>2.1800000000000002</v>
      </c>
      <c r="Y1082">
        <v>0</v>
      </c>
      <c r="Z1082">
        <v>66.16</v>
      </c>
      <c r="AA1082">
        <v>8.82</v>
      </c>
      <c r="AB1082">
        <v>0</v>
      </c>
      <c r="AC1082">
        <v>0</v>
      </c>
      <c r="AD1082">
        <v>1</v>
      </c>
      <c r="AE1082">
        <v>0</v>
      </c>
      <c r="AF1082" t="s">
        <v>140</v>
      </c>
      <c r="AG1082">
        <v>3.27</v>
      </c>
      <c r="AH1082">
        <v>2</v>
      </c>
      <c r="AI1082">
        <v>28927422</v>
      </c>
      <c r="AJ1082">
        <v>1054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</row>
    <row r="1083" spans="1:44" x14ac:dyDescent="0.2">
      <c r="A1083">
        <f>ROW(Source!A232)</f>
        <v>232</v>
      </c>
      <c r="B1083">
        <v>28927423</v>
      </c>
      <c r="C1083">
        <v>28927418</v>
      </c>
      <c r="D1083">
        <v>28336884</v>
      </c>
      <c r="E1083">
        <v>1</v>
      </c>
      <c r="F1083">
        <v>1</v>
      </c>
      <c r="G1083">
        <v>1</v>
      </c>
      <c r="H1083">
        <v>2</v>
      </c>
      <c r="I1083" t="s">
        <v>375</v>
      </c>
      <c r="J1083" t="s">
        <v>376</v>
      </c>
      <c r="K1083" t="s">
        <v>377</v>
      </c>
      <c r="L1083">
        <v>1368</v>
      </c>
      <c r="N1083">
        <v>1011</v>
      </c>
      <c r="O1083" t="s">
        <v>366</v>
      </c>
      <c r="P1083" t="s">
        <v>366</v>
      </c>
      <c r="Q1083">
        <v>1</v>
      </c>
      <c r="X1083">
        <v>0.21</v>
      </c>
      <c r="Y1083">
        <v>0</v>
      </c>
      <c r="Z1083">
        <v>93.73</v>
      </c>
      <c r="AA1083">
        <v>8.82</v>
      </c>
      <c r="AB1083">
        <v>0</v>
      </c>
      <c r="AC1083">
        <v>0</v>
      </c>
      <c r="AD1083">
        <v>1</v>
      </c>
      <c r="AE1083">
        <v>0</v>
      </c>
      <c r="AF1083" t="s">
        <v>140</v>
      </c>
      <c r="AG1083">
        <v>0.315</v>
      </c>
      <c r="AH1083">
        <v>2</v>
      </c>
      <c r="AI1083">
        <v>28927423</v>
      </c>
      <c r="AJ1083">
        <v>1055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</row>
    <row r="1084" spans="1:44" x14ac:dyDescent="0.2">
      <c r="A1084">
        <f>ROW(Source!A232)</f>
        <v>232</v>
      </c>
      <c r="B1084">
        <v>28927424</v>
      </c>
      <c r="C1084">
        <v>28927418</v>
      </c>
      <c r="D1084">
        <v>28336931</v>
      </c>
      <c r="E1084">
        <v>1</v>
      </c>
      <c r="F1084">
        <v>1</v>
      </c>
      <c r="G1084">
        <v>1</v>
      </c>
      <c r="H1084">
        <v>2</v>
      </c>
      <c r="I1084" t="s">
        <v>378</v>
      </c>
      <c r="J1084" t="s">
        <v>379</v>
      </c>
      <c r="K1084" t="s">
        <v>380</v>
      </c>
      <c r="L1084">
        <v>1368</v>
      </c>
      <c r="N1084">
        <v>1011</v>
      </c>
      <c r="O1084" t="s">
        <v>366</v>
      </c>
      <c r="P1084" t="s">
        <v>366</v>
      </c>
      <c r="Q1084">
        <v>1</v>
      </c>
      <c r="X1084">
        <v>0.21</v>
      </c>
      <c r="Y1084">
        <v>0</v>
      </c>
      <c r="Z1084">
        <v>91.79</v>
      </c>
      <c r="AA1084">
        <v>11.84</v>
      </c>
      <c r="AB1084">
        <v>0</v>
      </c>
      <c r="AC1084">
        <v>0</v>
      </c>
      <c r="AD1084">
        <v>1</v>
      </c>
      <c r="AE1084">
        <v>0</v>
      </c>
      <c r="AF1084" t="s">
        <v>140</v>
      </c>
      <c r="AG1084">
        <v>0.315</v>
      </c>
      <c r="AH1084">
        <v>2</v>
      </c>
      <c r="AI1084">
        <v>28927424</v>
      </c>
      <c r="AJ1084">
        <v>1056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</row>
    <row r="1085" spans="1:44" x14ac:dyDescent="0.2">
      <c r="A1085">
        <f>ROW(Source!A232)</f>
        <v>232</v>
      </c>
      <c r="B1085">
        <v>28927425</v>
      </c>
      <c r="C1085">
        <v>28927418</v>
      </c>
      <c r="D1085">
        <v>28336979</v>
      </c>
      <c r="E1085">
        <v>1</v>
      </c>
      <c r="F1085">
        <v>1</v>
      </c>
      <c r="G1085">
        <v>1</v>
      </c>
      <c r="H1085">
        <v>2</v>
      </c>
      <c r="I1085" t="s">
        <v>658</v>
      </c>
      <c r="J1085" t="s">
        <v>659</v>
      </c>
      <c r="K1085" t="s">
        <v>660</v>
      </c>
      <c r="L1085">
        <v>1368</v>
      </c>
      <c r="N1085">
        <v>1011</v>
      </c>
      <c r="O1085" t="s">
        <v>366</v>
      </c>
      <c r="P1085" t="s">
        <v>366</v>
      </c>
      <c r="Q1085">
        <v>1</v>
      </c>
      <c r="X1085">
        <v>0.02</v>
      </c>
      <c r="Y1085">
        <v>0</v>
      </c>
      <c r="Z1085">
        <v>5</v>
      </c>
      <c r="AA1085">
        <v>0</v>
      </c>
      <c r="AB1085">
        <v>0</v>
      </c>
      <c r="AC1085">
        <v>0</v>
      </c>
      <c r="AD1085">
        <v>1</v>
      </c>
      <c r="AE1085">
        <v>0</v>
      </c>
      <c r="AF1085" t="s">
        <v>140</v>
      </c>
      <c r="AG1085">
        <v>0.03</v>
      </c>
      <c r="AH1085">
        <v>2</v>
      </c>
      <c r="AI1085">
        <v>28927425</v>
      </c>
      <c r="AJ1085">
        <v>1057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</row>
    <row r="1086" spans="1:44" x14ac:dyDescent="0.2">
      <c r="A1086">
        <f>ROW(Source!A232)</f>
        <v>232</v>
      </c>
      <c r="B1086">
        <v>28927426</v>
      </c>
      <c r="C1086">
        <v>28927418</v>
      </c>
      <c r="D1086">
        <v>28337084</v>
      </c>
      <c r="E1086">
        <v>1</v>
      </c>
      <c r="F1086">
        <v>1</v>
      </c>
      <c r="G1086">
        <v>1</v>
      </c>
      <c r="H1086">
        <v>2</v>
      </c>
      <c r="I1086" t="s">
        <v>381</v>
      </c>
      <c r="J1086" t="s">
        <v>382</v>
      </c>
      <c r="K1086" t="s">
        <v>383</v>
      </c>
      <c r="L1086">
        <v>1368</v>
      </c>
      <c r="N1086">
        <v>1011</v>
      </c>
      <c r="O1086" t="s">
        <v>366</v>
      </c>
      <c r="P1086" t="s">
        <v>366</v>
      </c>
      <c r="Q1086">
        <v>1</v>
      </c>
      <c r="X1086">
        <v>0.16</v>
      </c>
      <c r="Y1086">
        <v>0</v>
      </c>
      <c r="Z1086">
        <v>4.1100000000000003</v>
      </c>
      <c r="AA1086">
        <v>0</v>
      </c>
      <c r="AB1086">
        <v>0</v>
      </c>
      <c r="AC1086">
        <v>0</v>
      </c>
      <c r="AD1086">
        <v>1</v>
      </c>
      <c r="AE1086">
        <v>0</v>
      </c>
      <c r="AF1086" t="s">
        <v>140</v>
      </c>
      <c r="AG1086">
        <v>0.24</v>
      </c>
      <c r="AH1086">
        <v>2</v>
      </c>
      <c r="AI1086">
        <v>28927426</v>
      </c>
      <c r="AJ1086">
        <v>1058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</row>
    <row r="1087" spans="1:44" x14ac:dyDescent="0.2">
      <c r="A1087">
        <f>ROW(Source!A232)</f>
        <v>232</v>
      </c>
      <c r="B1087">
        <v>28927427</v>
      </c>
      <c r="C1087">
        <v>28927418</v>
      </c>
      <c r="D1087">
        <v>28337842</v>
      </c>
      <c r="E1087">
        <v>1</v>
      </c>
      <c r="F1087">
        <v>1</v>
      </c>
      <c r="G1087">
        <v>1</v>
      </c>
      <c r="H1087">
        <v>2</v>
      </c>
      <c r="I1087" t="s">
        <v>384</v>
      </c>
      <c r="J1087" t="s">
        <v>385</v>
      </c>
      <c r="K1087" t="s">
        <v>386</v>
      </c>
      <c r="L1087">
        <v>1368</v>
      </c>
      <c r="N1087">
        <v>1011</v>
      </c>
      <c r="O1087" t="s">
        <v>366</v>
      </c>
      <c r="P1087" t="s">
        <v>366</v>
      </c>
      <c r="Q1087">
        <v>1</v>
      </c>
      <c r="X1087">
        <v>2.1800000000000002</v>
      </c>
      <c r="Y1087">
        <v>0</v>
      </c>
      <c r="Z1087">
        <v>102.48</v>
      </c>
      <c r="AA1087">
        <v>11.84</v>
      </c>
      <c r="AB1087">
        <v>0</v>
      </c>
      <c r="AC1087">
        <v>0</v>
      </c>
      <c r="AD1087">
        <v>1</v>
      </c>
      <c r="AE1087">
        <v>0</v>
      </c>
      <c r="AF1087" t="s">
        <v>140</v>
      </c>
      <c r="AG1087">
        <v>3.27</v>
      </c>
      <c r="AH1087">
        <v>2</v>
      </c>
      <c r="AI1087">
        <v>28927427</v>
      </c>
      <c r="AJ1087">
        <v>1059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</row>
    <row r="1088" spans="1:44" x14ac:dyDescent="0.2">
      <c r="A1088">
        <f>ROW(Source!A232)</f>
        <v>232</v>
      </c>
      <c r="B1088">
        <v>28927428</v>
      </c>
      <c r="C1088">
        <v>28927418</v>
      </c>
      <c r="D1088">
        <v>28338772</v>
      </c>
      <c r="E1088">
        <v>1</v>
      </c>
      <c r="F1088">
        <v>1</v>
      </c>
      <c r="G1088">
        <v>1</v>
      </c>
      <c r="H1088">
        <v>2</v>
      </c>
      <c r="I1088" t="s">
        <v>661</v>
      </c>
      <c r="J1088" t="s">
        <v>662</v>
      </c>
      <c r="K1088" t="s">
        <v>663</v>
      </c>
      <c r="L1088">
        <v>1368</v>
      </c>
      <c r="N1088">
        <v>1011</v>
      </c>
      <c r="O1088" t="s">
        <v>366</v>
      </c>
      <c r="P1088" t="s">
        <v>366</v>
      </c>
      <c r="Q1088">
        <v>1</v>
      </c>
      <c r="X1088">
        <v>0.06</v>
      </c>
      <c r="Y1088">
        <v>0</v>
      </c>
      <c r="Z1088">
        <v>18.46</v>
      </c>
      <c r="AA1088">
        <v>11.84</v>
      </c>
      <c r="AB1088">
        <v>0</v>
      </c>
      <c r="AC1088">
        <v>0</v>
      </c>
      <c r="AD1088">
        <v>1</v>
      </c>
      <c r="AE1088">
        <v>0</v>
      </c>
      <c r="AF1088" t="s">
        <v>140</v>
      </c>
      <c r="AG1088">
        <v>0.09</v>
      </c>
      <c r="AH1088">
        <v>2</v>
      </c>
      <c r="AI1088">
        <v>28927428</v>
      </c>
      <c r="AJ1088">
        <v>1060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</row>
    <row r="1089" spans="1:44" x14ac:dyDescent="0.2">
      <c r="A1089">
        <f>ROW(Source!A232)</f>
        <v>232</v>
      </c>
      <c r="B1089">
        <v>28927429</v>
      </c>
      <c r="C1089">
        <v>28927418</v>
      </c>
      <c r="D1089">
        <v>28253181</v>
      </c>
      <c r="E1089">
        <v>1</v>
      </c>
      <c r="F1089">
        <v>1</v>
      </c>
      <c r="G1089">
        <v>1</v>
      </c>
      <c r="H1089">
        <v>3</v>
      </c>
      <c r="I1089" t="s">
        <v>404</v>
      </c>
      <c r="J1089" t="s">
        <v>405</v>
      </c>
      <c r="K1089" t="s">
        <v>406</v>
      </c>
      <c r="L1089">
        <v>1339</v>
      </c>
      <c r="N1089">
        <v>1007</v>
      </c>
      <c r="O1089" t="s">
        <v>742</v>
      </c>
      <c r="P1089" t="s">
        <v>742</v>
      </c>
      <c r="Q1089">
        <v>1</v>
      </c>
      <c r="X1089">
        <v>4.2999999999999997E-2</v>
      </c>
      <c r="Y1089">
        <v>2.44</v>
      </c>
      <c r="Z1089">
        <v>0</v>
      </c>
      <c r="AA1089">
        <v>0</v>
      </c>
      <c r="AB1089">
        <v>0</v>
      </c>
      <c r="AC1089">
        <v>0</v>
      </c>
      <c r="AD1089">
        <v>1</v>
      </c>
      <c r="AE1089">
        <v>0</v>
      </c>
      <c r="AF1089" t="s">
        <v>719</v>
      </c>
      <c r="AG1089">
        <v>4.2999999999999997E-2</v>
      </c>
      <c r="AH1089">
        <v>2</v>
      </c>
      <c r="AI1089">
        <v>28927429</v>
      </c>
      <c r="AJ1089">
        <v>1061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</row>
    <row r="1090" spans="1:44" x14ac:dyDescent="0.2">
      <c r="A1090">
        <f>ROW(Source!A232)</f>
        <v>232</v>
      </c>
      <c r="B1090">
        <v>28927430</v>
      </c>
      <c r="C1090">
        <v>28927418</v>
      </c>
      <c r="D1090">
        <v>28249792</v>
      </c>
      <c r="E1090">
        <v>21</v>
      </c>
      <c r="F1090">
        <v>1</v>
      </c>
      <c r="G1090">
        <v>1</v>
      </c>
      <c r="H1090">
        <v>3</v>
      </c>
      <c r="I1090" t="s">
        <v>690</v>
      </c>
      <c r="J1090" t="s">
        <v>719</v>
      </c>
      <c r="K1090" t="s">
        <v>703</v>
      </c>
      <c r="L1090">
        <v>1348</v>
      </c>
      <c r="N1090">
        <v>1009</v>
      </c>
      <c r="O1090" t="s">
        <v>61</v>
      </c>
      <c r="P1090" t="s">
        <v>61</v>
      </c>
      <c r="Q1090">
        <v>1000</v>
      </c>
      <c r="X1090">
        <v>1.95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 t="s">
        <v>719</v>
      </c>
      <c r="AG1090">
        <v>1.95</v>
      </c>
      <c r="AH1090">
        <v>3</v>
      </c>
      <c r="AI1090">
        <v>-1</v>
      </c>
      <c r="AJ1090" t="s">
        <v>719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</row>
    <row r="1091" spans="1:44" x14ac:dyDescent="0.2">
      <c r="A1091">
        <f>ROW(Source!A232)</f>
        <v>232</v>
      </c>
      <c r="B1091">
        <v>28927431</v>
      </c>
      <c r="C1091">
        <v>28927418</v>
      </c>
      <c r="D1091">
        <v>28297139</v>
      </c>
      <c r="E1091">
        <v>1</v>
      </c>
      <c r="F1091">
        <v>1</v>
      </c>
      <c r="G1091">
        <v>1</v>
      </c>
      <c r="H1091">
        <v>3</v>
      </c>
      <c r="I1091" t="s">
        <v>664</v>
      </c>
      <c r="J1091" t="s">
        <v>665</v>
      </c>
      <c r="K1091" t="s">
        <v>666</v>
      </c>
      <c r="L1091">
        <v>1348</v>
      </c>
      <c r="N1091">
        <v>1009</v>
      </c>
      <c r="O1091" t="s">
        <v>61</v>
      </c>
      <c r="P1091" t="s">
        <v>61</v>
      </c>
      <c r="Q1091">
        <v>1000</v>
      </c>
      <c r="X1091">
        <v>0.14000000000000001</v>
      </c>
      <c r="Y1091">
        <v>736.29</v>
      </c>
      <c r="Z1091">
        <v>0</v>
      </c>
      <c r="AA1091">
        <v>0</v>
      </c>
      <c r="AB1091">
        <v>0</v>
      </c>
      <c r="AC1091">
        <v>0</v>
      </c>
      <c r="AD1091">
        <v>1</v>
      </c>
      <c r="AE1091">
        <v>0</v>
      </c>
      <c r="AF1091" t="s">
        <v>719</v>
      </c>
      <c r="AG1091">
        <v>0.14000000000000001</v>
      </c>
      <c r="AH1091">
        <v>2</v>
      </c>
      <c r="AI1091">
        <v>28927431</v>
      </c>
      <c r="AJ1091">
        <v>1062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</row>
    <row r="1092" spans="1:44" x14ac:dyDescent="0.2">
      <c r="A1092">
        <f>ROW(Source!A233)</f>
        <v>233</v>
      </c>
      <c r="B1092">
        <v>28927419</v>
      </c>
      <c r="C1092">
        <v>28927418</v>
      </c>
      <c r="D1092">
        <v>28427647</v>
      </c>
      <c r="E1092">
        <v>1</v>
      </c>
      <c r="F1092">
        <v>1</v>
      </c>
      <c r="G1092">
        <v>1</v>
      </c>
      <c r="H1092">
        <v>1</v>
      </c>
      <c r="I1092" t="s">
        <v>667</v>
      </c>
      <c r="J1092" t="s">
        <v>719</v>
      </c>
      <c r="K1092" t="s">
        <v>668</v>
      </c>
      <c r="L1092">
        <v>1191</v>
      </c>
      <c r="N1092">
        <v>1013</v>
      </c>
      <c r="O1092" t="s">
        <v>360</v>
      </c>
      <c r="P1092" t="s">
        <v>360</v>
      </c>
      <c r="Q1092">
        <v>1</v>
      </c>
      <c r="X1092">
        <v>21.48</v>
      </c>
      <c r="Y1092">
        <v>0</v>
      </c>
      <c r="Z1092">
        <v>0</v>
      </c>
      <c r="AA1092">
        <v>0</v>
      </c>
      <c r="AB1092">
        <v>10.07</v>
      </c>
      <c r="AC1092">
        <v>0</v>
      </c>
      <c r="AD1092">
        <v>1</v>
      </c>
      <c r="AE1092">
        <v>1</v>
      </c>
      <c r="AF1092" t="s">
        <v>141</v>
      </c>
      <c r="AG1092">
        <v>29.642399999999999</v>
      </c>
      <c r="AH1092">
        <v>2</v>
      </c>
      <c r="AI1092">
        <v>28927419</v>
      </c>
      <c r="AJ1092">
        <v>1063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</row>
    <row r="1093" spans="1:44" x14ac:dyDescent="0.2">
      <c r="A1093">
        <f>ROW(Source!A233)</f>
        <v>233</v>
      </c>
      <c r="B1093">
        <v>28927420</v>
      </c>
      <c r="C1093">
        <v>28927418</v>
      </c>
      <c r="D1093">
        <v>28419515</v>
      </c>
      <c r="E1093">
        <v>1</v>
      </c>
      <c r="F1093">
        <v>1</v>
      </c>
      <c r="G1093">
        <v>1</v>
      </c>
      <c r="H1093">
        <v>1</v>
      </c>
      <c r="I1093" t="s">
        <v>361</v>
      </c>
      <c r="J1093" t="s">
        <v>719</v>
      </c>
      <c r="K1093" t="s">
        <v>362</v>
      </c>
      <c r="L1093">
        <v>1191</v>
      </c>
      <c r="N1093">
        <v>1013</v>
      </c>
      <c r="O1093" t="s">
        <v>360</v>
      </c>
      <c r="P1093" t="s">
        <v>360</v>
      </c>
      <c r="Q1093">
        <v>1</v>
      </c>
      <c r="X1093">
        <v>5.32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1</v>
      </c>
      <c r="AE1093">
        <v>2</v>
      </c>
      <c r="AF1093" t="s">
        <v>140</v>
      </c>
      <c r="AG1093">
        <v>7.98</v>
      </c>
      <c r="AH1093">
        <v>2</v>
      </c>
      <c r="AI1093">
        <v>28927420</v>
      </c>
      <c r="AJ1093">
        <v>1064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</row>
    <row r="1094" spans="1:44" x14ac:dyDescent="0.2">
      <c r="A1094">
        <f>ROW(Source!A233)</f>
        <v>233</v>
      </c>
      <c r="B1094">
        <v>28927421</v>
      </c>
      <c r="C1094">
        <v>28927418</v>
      </c>
      <c r="D1094">
        <v>28336629</v>
      </c>
      <c r="E1094">
        <v>1</v>
      </c>
      <c r="F1094">
        <v>1</v>
      </c>
      <c r="G1094">
        <v>1</v>
      </c>
      <c r="H1094">
        <v>2</v>
      </c>
      <c r="I1094" t="s">
        <v>655</v>
      </c>
      <c r="J1094" t="s">
        <v>656</v>
      </c>
      <c r="K1094" t="s">
        <v>657</v>
      </c>
      <c r="L1094">
        <v>1368</v>
      </c>
      <c r="N1094">
        <v>1011</v>
      </c>
      <c r="O1094" t="s">
        <v>366</v>
      </c>
      <c r="P1094" t="s">
        <v>366</v>
      </c>
      <c r="Q1094">
        <v>1</v>
      </c>
      <c r="X1094">
        <v>0.48</v>
      </c>
      <c r="Y1094">
        <v>0</v>
      </c>
      <c r="Z1094">
        <v>42.06</v>
      </c>
      <c r="AA1094">
        <v>10.130000000000001</v>
      </c>
      <c r="AB1094">
        <v>0</v>
      </c>
      <c r="AC1094">
        <v>0</v>
      </c>
      <c r="AD1094">
        <v>1</v>
      </c>
      <c r="AE1094">
        <v>0</v>
      </c>
      <c r="AF1094" t="s">
        <v>140</v>
      </c>
      <c r="AG1094">
        <v>0.72</v>
      </c>
      <c r="AH1094">
        <v>2</v>
      </c>
      <c r="AI1094">
        <v>28927421</v>
      </c>
      <c r="AJ1094">
        <v>1065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</row>
    <row r="1095" spans="1:44" x14ac:dyDescent="0.2">
      <c r="A1095">
        <f>ROW(Source!A233)</f>
        <v>233</v>
      </c>
      <c r="B1095">
        <v>28927422</v>
      </c>
      <c r="C1095">
        <v>28927418</v>
      </c>
      <c r="D1095">
        <v>28336819</v>
      </c>
      <c r="E1095">
        <v>1</v>
      </c>
      <c r="F1095">
        <v>1</v>
      </c>
      <c r="G1095">
        <v>1</v>
      </c>
      <c r="H1095">
        <v>2</v>
      </c>
      <c r="I1095" t="s">
        <v>363</v>
      </c>
      <c r="J1095" t="s">
        <v>364</v>
      </c>
      <c r="K1095" t="s">
        <v>365</v>
      </c>
      <c r="L1095">
        <v>1368</v>
      </c>
      <c r="N1095">
        <v>1011</v>
      </c>
      <c r="O1095" t="s">
        <v>366</v>
      </c>
      <c r="P1095" t="s">
        <v>366</v>
      </c>
      <c r="Q1095">
        <v>1</v>
      </c>
      <c r="X1095">
        <v>2.1800000000000002</v>
      </c>
      <c r="Y1095">
        <v>0</v>
      </c>
      <c r="Z1095">
        <v>66.16</v>
      </c>
      <c r="AA1095">
        <v>8.82</v>
      </c>
      <c r="AB1095">
        <v>0</v>
      </c>
      <c r="AC1095">
        <v>0</v>
      </c>
      <c r="AD1095">
        <v>1</v>
      </c>
      <c r="AE1095">
        <v>0</v>
      </c>
      <c r="AF1095" t="s">
        <v>140</v>
      </c>
      <c r="AG1095">
        <v>3.27</v>
      </c>
      <c r="AH1095">
        <v>2</v>
      </c>
      <c r="AI1095">
        <v>28927422</v>
      </c>
      <c r="AJ1095">
        <v>1066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</row>
    <row r="1096" spans="1:44" x14ac:dyDescent="0.2">
      <c r="A1096">
        <f>ROW(Source!A233)</f>
        <v>233</v>
      </c>
      <c r="B1096">
        <v>28927423</v>
      </c>
      <c r="C1096">
        <v>28927418</v>
      </c>
      <c r="D1096">
        <v>28336884</v>
      </c>
      <c r="E1096">
        <v>1</v>
      </c>
      <c r="F1096">
        <v>1</v>
      </c>
      <c r="G1096">
        <v>1</v>
      </c>
      <c r="H1096">
        <v>2</v>
      </c>
      <c r="I1096" t="s">
        <v>375</v>
      </c>
      <c r="J1096" t="s">
        <v>376</v>
      </c>
      <c r="K1096" t="s">
        <v>377</v>
      </c>
      <c r="L1096">
        <v>1368</v>
      </c>
      <c r="N1096">
        <v>1011</v>
      </c>
      <c r="O1096" t="s">
        <v>366</v>
      </c>
      <c r="P1096" t="s">
        <v>366</v>
      </c>
      <c r="Q1096">
        <v>1</v>
      </c>
      <c r="X1096">
        <v>0.21</v>
      </c>
      <c r="Y1096">
        <v>0</v>
      </c>
      <c r="Z1096">
        <v>93.73</v>
      </c>
      <c r="AA1096">
        <v>8.82</v>
      </c>
      <c r="AB1096">
        <v>0</v>
      </c>
      <c r="AC1096">
        <v>0</v>
      </c>
      <c r="AD1096">
        <v>1</v>
      </c>
      <c r="AE1096">
        <v>0</v>
      </c>
      <c r="AF1096" t="s">
        <v>140</v>
      </c>
      <c r="AG1096">
        <v>0.315</v>
      </c>
      <c r="AH1096">
        <v>2</v>
      </c>
      <c r="AI1096">
        <v>28927423</v>
      </c>
      <c r="AJ1096">
        <v>1067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</row>
    <row r="1097" spans="1:44" x14ac:dyDescent="0.2">
      <c r="A1097">
        <f>ROW(Source!A233)</f>
        <v>233</v>
      </c>
      <c r="B1097">
        <v>28927424</v>
      </c>
      <c r="C1097">
        <v>28927418</v>
      </c>
      <c r="D1097">
        <v>28336931</v>
      </c>
      <c r="E1097">
        <v>1</v>
      </c>
      <c r="F1097">
        <v>1</v>
      </c>
      <c r="G1097">
        <v>1</v>
      </c>
      <c r="H1097">
        <v>2</v>
      </c>
      <c r="I1097" t="s">
        <v>378</v>
      </c>
      <c r="J1097" t="s">
        <v>379</v>
      </c>
      <c r="K1097" t="s">
        <v>380</v>
      </c>
      <c r="L1097">
        <v>1368</v>
      </c>
      <c r="N1097">
        <v>1011</v>
      </c>
      <c r="O1097" t="s">
        <v>366</v>
      </c>
      <c r="P1097" t="s">
        <v>366</v>
      </c>
      <c r="Q1097">
        <v>1</v>
      </c>
      <c r="X1097">
        <v>0.21</v>
      </c>
      <c r="Y1097">
        <v>0</v>
      </c>
      <c r="Z1097">
        <v>91.79</v>
      </c>
      <c r="AA1097">
        <v>11.84</v>
      </c>
      <c r="AB1097">
        <v>0</v>
      </c>
      <c r="AC1097">
        <v>0</v>
      </c>
      <c r="AD1097">
        <v>1</v>
      </c>
      <c r="AE1097">
        <v>0</v>
      </c>
      <c r="AF1097" t="s">
        <v>140</v>
      </c>
      <c r="AG1097">
        <v>0.315</v>
      </c>
      <c r="AH1097">
        <v>2</v>
      </c>
      <c r="AI1097">
        <v>28927424</v>
      </c>
      <c r="AJ1097">
        <v>1068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</row>
    <row r="1098" spans="1:44" x14ac:dyDescent="0.2">
      <c r="A1098">
        <f>ROW(Source!A233)</f>
        <v>233</v>
      </c>
      <c r="B1098">
        <v>28927425</v>
      </c>
      <c r="C1098">
        <v>28927418</v>
      </c>
      <c r="D1098">
        <v>28336979</v>
      </c>
      <c r="E1098">
        <v>1</v>
      </c>
      <c r="F1098">
        <v>1</v>
      </c>
      <c r="G1098">
        <v>1</v>
      </c>
      <c r="H1098">
        <v>2</v>
      </c>
      <c r="I1098" t="s">
        <v>658</v>
      </c>
      <c r="J1098" t="s">
        <v>659</v>
      </c>
      <c r="K1098" t="s">
        <v>660</v>
      </c>
      <c r="L1098">
        <v>1368</v>
      </c>
      <c r="N1098">
        <v>1011</v>
      </c>
      <c r="O1098" t="s">
        <v>366</v>
      </c>
      <c r="P1098" t="s">
        <v>366</v>
      </c>
      <c r="Q1098">
        <v>1</v>
      </c>
      <c r="X1098">
        <v>0.02</v>
      </c>
      <c r="Y1098">
        <v>0</v>
      </c>
      <c r="Z1098">
        <v>5</v>
      </c>
      <c r="AA1098">
        <v>0</v>
      </c>
      <c r="AB1098">
        <v>0</v>
      </c>
      <c r="AC1098">
        <v>0</v>
      </c>
      <c r="AD1098">
        <v>1</v>
      </c>
      <c r="AE1098">
        <v>0</v>
      </c>
      <c r="AF1098" t="s">
        <v>140</v>
      </c>
      <c r="AG1098">
        <v>0.03</v>
      </c>
      <c r="AH1098">
        <v>2</v>
      </c>
      <c r="AI1098">
        <v>28927425</v>
      </c>
      <c r="AJ1098">
        <v>1069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0</v>
      </c>
      <c r="AQ1098">
        <v>0</v>
      </c>
      <c r="AR1098">
        <v>0</v>
      </c>
    </row>
    <row r="1099" spans="1:44" x14ac:dyDescent="0.2">
      <c r="A1099">
        <f>ROW(Source!A233)</f>
        <v>233</v>
      </c>
      <c r="B1099">
        <v>28927426</v>
      </c>
      <c r="C1099">
        <v>28927418</v>
      </c>
      <c r="D1099">
        <v>28337084</v>
      </c>
      <c r="E1099">
        <v>1</v>
      </c>
      <c r="F1099">
        <v>1</v>
      </c>
      <c r="G1099">
        <v>1</v>
      </c>
      <c r="H1099">
        <v>2</v>
      </c>
      <c r="I1099" t="s">
        <v>381</v>
      </c>
      <c r="J1099" t="s">
        <v>382</v>
      </c>
      <c r="K1099" t="s">
        <v>383</v>
      </c>
      <c r="L1099">
        <v>1368</v>
      </c>
      <c r="N1099">
        <v>1011</v>
      </c>
      <c r="O1099" t="s">
        <v>366</v>
      </c>
      <c r="P1099" t="s">
        <v>366</v>
      </c>
      <c r="Q1099">
        <v>1</v>
      </c>
      <c r="X1099">
        <v>0.16</v>
      </c>
      <c r="Y1099">
        <v>0</v>
      </c>
      <c r="Z1099">
        <v>4.1100000000000003</v>
      </c>
      <c r="AA1099">
        <v>0</v>
      </c>
      <c r="AB1099">
        <v>0</v>
      </c>
      <c r="AC1099">
        <v>0</v>
      </c>
      <c r="AD1099">
        <v>1</v>
      </c>
      <c r="AE1099">
        <v>0</v>
      </c>
      <c r="AF1099" t="s">
        <v>140</v>
      </c>
      <c r="AG1099">
        <v>0.24</v>
      </c>
      <c r="AH1099">
        <v>2</v>
      </c>
      <c r="AI1099">
        <v>28927426</v>
      </c>
      <c r="AJ1099">
        <v>1070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</row>
    <row r="1100" spans="1:44" x14ac:dyDescent="0.2">
      <c r="A1100">
        <f>ROW(Source!A233)</f>
        <v>233</v>
      </c>
      <c r="B1100">
        <v>28927427</v>
      </c>
      <c r="C1100">
        <v>28927418</v>
      </c>
      <c r="D1100">
        <v>28337842</v>
      </c>
      <c r="E1100">
        <v>1</v>
      </c>
      <c r="F1100">
        <v>1</v>
      </c>
      <c r="G1100">
        <v>1</v>
      </c>
      <c r="H1100">
        <v>2</v>
      </c>
      <c r="I1100" t="s">
        <v>384</v>
      </c>
      <c r="J1100" t="s">
        <v>385</v>
      </c>
      <c r="K1100" t="s">
        <v>386</v>
      </c>
      <c r="L1100">
        <v>1368</v>
      </c>
      <c r="N1100">
        <v>1011</v>
      </c>
      <c r="O1100" t="s">
        <v>366</v>
      </c>
      <c r="P1100" t="s">
        <v>366</v>
      </c>
      <c r="Q1100">
        <v>1</v>
      </c>
      <c r="X1100">
        <v>2.1800000000000002</v>
      </c>
      <c r="Y1100">
        <v>0</v>
      </c>
      <c r="Z1100">
        <v>102.48</v>
      </c>
      <c r="AA1100">
        <v>11.84</v>
      </c>
      <c r="AB1100">
        <v>0</v>
      </c>
      <c r="AC1100">
        <v>0</v>
      </c>
      <c r="AD1100">
        <v>1</v>
      </c>
      <c r="AE1100">
        <v>0</v>
      </c>
      <c r="AF1100" t="s">
        <v>140</v>
      </c>
      <c r="AG1100">
        <v>3.27</v>
      </c>
      <c r="AH1100">
        <v>2</v>
      </c>
      <c r="AI1100">
        <v>28927427</v>
      </c>
      <c r="AJ1100">
        <v>1071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</row>
    <row r="1101" spans="1:44" x14ac:dyDescent="0.2">
      <c r="A1101">
        <f>ROW(Source!A233)</f>
        <v>233</v>
      </c>
      <c r="B1101">
        <v>28927428</v>
      </c>
      <c r="C1101">
        <v>28927418</v>
      </c>
      <c r="D1101">
        <v>28338772</v>
      </c>
      <c r="E1101">
        <v>1</v>
      </c>
      <c r="F1101">
        <v>1</v>
      </c>
      <c r="G1101">
        <v>1</v>
      </c>
      <c r="H1101">
        <v>2</v>
      </c>
      <c r="I1101" t="s">
        <v>661</v>
      </c>
      <c r="J1101" t="s">
        <v>662</v>
      </c>
      <c r="K1101" t="s">
        <v>663</v>
      </c>
      <c r="L1101">
        <v>1368</v>
      </c>
      <c r="N1101">
        <v>1011</v>
      </c>
      <c r="O1101" t="s">
        <v>366</v>
      </c>
      <c r="P1101" t="s">
        <v>366</v>
      </c>
      <c r="Q1101">
        <v>1</v>
      </c>
      <c r="X1101">
        <v>0.06</v>
      </c>
      <c r="Y1101">
        <v>0</v>
      </c>
      <c r="Z1101">
        <v>18.46</v>
      </c>
      <c r="AA1101">
        <v>11.84</v>
      </c>
      <c r="AB1101">
        <v>0</v>
      </c>
      <c r="AC1101">
        <v>0</v>
      </c>
      <c r="AD1101">
        <v>1</v>
      </c>
      <c r="AE1101">
        <v>0</v>
      </c>
      <c r="AF1101" t="s">
        <v>140</v>
      </c>
      <c r="AG1101">
        <v>0.09</v>
      </c>
      <c r="AH1101">
        <v>2</v>
      </c>
      <c r="AI1101">
        <v>28927428</v>
      </c>
      <c r="AJ1101">
        <v>1072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</row>
    <row r="1102" spans="1:44" x14ac:dyDescent="0.2">
      <c r="A1102">
        <f>ROW(Source!A233)</f>
        <v>233</v>
      </c>
      <c r="B1102">
        <v>28927429</v>
      </c>
      <c r="C1102">
        <v>28927418</v>
      </c>
      <c r="D1102">
        <v>28253181</v>
      </c>
      <c r="E1102">
        <v>1</v>
      </c>
      <c r="F1102">
        <v>1</v>
      </c>
      <c r="G1102">
        <v>1</v>
      </c>
      <c r="H1102">
        <v>3</v>
      </c>
      <c r="I1102" t="s">
        <v>404</v>
      </c>
      <c r="J1102" t="s">
        <v>405</v>
      </c>
      <c r="K1102" t="s">
        <v>406</v>
      </c>
      <c r="L1102">
        <v>1339</v>
      </c>
      <c r="N1102">
        <v>1007</v>
      </c>
      <c r="O1102" t="s">
        <v>742</v>
      </c>
      <c r="P1102" t="s">
        <v>742</v>
      </c>
      <c r="Q1102">
        <v>1</v>
      </c>
      <c r="X1102">
        <v>4.2999999999999997E-2</v>
      </c>
      <c r="Y1102">
        <v>2.44</v>
      </c>
      <c r="Z1102">
        <v>0</v>
      </c>
      <c r="AA1102">
        <v>0</v>
      </c>
      <c r="AB1102">
        <v>0</v>
      </c>
      <c r="AC1102">
        <v>0</v>
      </c>
      <c r="AD1102">
        <v>1</v>
      </c>
      <c r="AE1102">
        <v>0</v>
      </c>
      <c r="AF1102" t="s">
        <v>719</v>
      </c>
      <c r="AG1102">
        <v>4.2999999999999997E-2</v>
      </c>
      <c r="AH1102">
        <v>2</v>
      </c>
      <c r="AI1102">
        <v>28927429</v>
      </c>
      <c r="AJ1102">
        <v>1073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</row>
    <row r="1103" spans="1:44" x14ac:dyDescent="0.2">
      <c r="A1103">
        <f>ROW(Source!A233)</f>
        <v>233</v>
      </c>
      <c r="B1103">
        <v>28927430</v>
      </c>
      <c r="C1103">
        <v>28927418</v>
      </c>
      <c r="D1103">
        <v>28249792</v>
      </c>
      <c r="E1103">
        <v>21</v>
      </c>
      <c r="F1103">
        <v>1</v>
      </c>
      <c r="G1103">
        <v>1</v>
      </c>
      <c r="H1103">
        <v>3</v>
      </c>
      <c r="I1103" t="s">
        <v>690</v>
      </c>
      <c r="J1103" t="s">
        <v>719</v>
      </c>
      <c r="K1103" t="s">
        <v>703</v>
      </c>
      <c r="L1103">
        <v>1348</v>
      </c>
      <c r="N1103">
        <v>1009</v>
      </c>
      <c r="O1103" t="s">
        <v>61</v>
      </c>
      <c r="P1103" t="s">
        <v>61</v>
      </c>
      <c r="Q1103">
        <v>1000</v>
      </c>
      <c r="X1103">
        <v>1.95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 t="s">
        <v>719</v>
      </c>
      <c r="AG1103">
        <v>1.95</v>
      </c>
      <c r="AH1103">
        <v>3</v>
      </c>
      <c r="AI1103">
        <v>-1</v>
      </c>
      <c r="AJ1103" t="s">
        <v>719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0</v>
      </c>
      <c r="AR1103">
        <v>0</v>
      </c>
    </row>
    <row r="1104" spans="1:44" x14ac:dyDescent="0.2">
      <c r="A1104">
        <f>ROW(Source!A233)</f>
        <v>233</v>
      </c>
      <c r="B1104">
        <v>28927431</v>
      </c>
      <c r="C1104">
        <v>28927418</v>
      </c>
      <c r="D1104">
        <v>28297139</v>
      </c>
      <c r="E1104">
        <v>1</v>
      </c>
      <c r="F1104">
        <v>1</v>
      </c>
      <c r="G1104">
        <v>1</v>
      </c>
      <c r="H1104">
        <v>3</v>
      </c>
      <c r="I1104" t="s">
        <v>664</v>
      </c>
      <c r="J1104" t="s">
        <v>665</v>
      </c>
      <c r="K1104" t="s">
        <v>666</v>
      </c>
      <c r="L1104">
        <v>1348</v>
      </c>
      <c r="N1104">
        <v>1009</v>
      </c>
      <c r="O1104" t="s">
        <v>61</v>
      </c>
      <c r="P1104" t="s">
        <v>61</v>
      </c>
      <c r="Q1104">
        <v>1000</v>
      </c>
      <c r="X1104">
        <v>0.14000000000000001</v>
      </c>
      <c r="Y1104">
        <v>736.29</v>
      </c>
      <c r="Z1104">
        <v>0</v>
      </c>
      <c r="AA1104">
        <v>0</v>
      </c>
      <c r="AB1104">
        <v>0</v>
      </c>
      <c r="AC1104">
        <v>0</v>
      </c>
      <c r="AD1104">
        <v>1</v>
      </c>
      <c r="AE1104">
        <v>0</v>
      </c>
      <c r="AF1104" t="s">
        <v>719</v>
      </c>
      <c r="AG1104">
        <v>0.14000000000000001</v>
      </c>
      <c r="AH1104">
        <v>2</v>
      </c>
      <c r="AI1104">
        <v>28927431</v>
      </c>
      <c r="AJ1104">
        <v>1074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</row>
    <row r="1105" spans="1:44" x14ac:dyDescent="0.2">
      <c r="A1105">
        <f>ROW(Source!A236)</f>
        <v>236</v>
      </c>
      <c r="B1105">
        <v>28927476</v>
      </c>
      <c r="C1105">
        <v>28927475</v>
      </c>
      <c r="D1105">
        <v>28424803</v>
      </c>
      <c r="E1105">
        <v>1</v>
      </c>
      <c r="F1105">
        <v>1</v>
      </c>
      <c r="G1105">
        <v>1</v>
      </c>
      <c r="H1105">
        <v>1</v>
      </c>
      <c r="I1105" t="s">
        <v>373</v>
      </c>
      <c r="J1105" t="s">
        <v>719</v>
      </c>
      <c r="K1105" t="s">
        <v>374</v>
      </c>
      <c r="L1105">
        <v>1191</v>
      </c>
      <c r="N1105">
        <v>1013</v>
      </c>
      <c r="O1105" t="s">
        <v>360</v>
      </c>
      <c r="P1105" t="s">
        <v>360</v>
      </c>
      <c r="Q1105">
        <v>1</v>
      </c>
      <c r="X1105">
        <v>19.37</v>
      </c>
      <c r="Y1105">
        <v>0</v>
      </c>
      <c r="Z1105">
        <v>0</v>
      </c>
      <c r="AA1105">
        <v>0</v>
      </c>
      <c r="AB1105">
        <v>8.2899999999999991</v>
      </c>
      <c r="AC1105">
        <v>0</v>
      </c>
      <c r="AD1105">
        <v>1</v>
      </c>
      <c r="AE1105">
        <v>1</v>
      </c>
      <c r="AF1105" t="s">
        <v>141</v>
      </c>
      <c r="AG1105">
        <v>26.730599999999999</v>
      </c>
      <c r="AH1105">
        <v>2</v>
      </c>
      <c r="AI1105">
        <v>28927476</v>
      </c>
      <c r="AJ1105">
        <v>1075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0</v>
      </c>
      <c r="AR1105">
        <v>0</v>
      </c>
    </row>
    <row r="1106" spans="1:44" x14ac:dyDescent="0.2">
      <c r="A1106">
        <f>ROW(Source!A236)</f>
        <v>236</v>
      </c>
      <c r="B1106">
        <v>28927477</v>
      </c>
      <c r="C1106">
        <v>28927475</v>
      </c>
      <c r="D1106">
        <v>28419515</v>
      </c>
      <c r="E1106">
        <v>1</v>
      </c>
      <c r="F1106">
        <v>1</v>
      </c>
      <c r="G1106">
        <v>1</v>
      </c>
      <c r="H1106">
        <v>1</v>
      </c>
      <c r="I1106" t="s">
        <v>361</v>
      </c>
      <c r="J1106" t="s">
        <v>719</v>
      </c>
      <c r="K1106" t="s">
        <v>362</v>
      </c>
      <c r="L1106">
        <v>1191</v>
      </c>
      <c r="N1106">
        <v>1013</v>
      </c>
      <c r="O1106" t="s">
        <v>360</v>
      </c>
      <c r="P1106" t="s">
        <v>360</v>
      </c>
      <c r="Q1106">
        <v>1</v>
      </c>
      <c r="X1106">
        <v>3.83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1</v>
      </c>
      <c r="AE1106">
        <v>2</v>
      </c>
      <c r="AF1106" t="s">
        <v>140</v>
      </c>
      <c r="AG1106">
        <v>5.7450000000000001</v>
      </c>
      <c r="AH1106">
        <v>2</v>
      </c>
      <c r="AI1106">
        <v>28927477</v>
      </c>
      <c r="AJ1106">
        <v>1076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</row>
    <row r="1107" spans="1:44" x14ac:dyDescent="0.2">
      <c r="A1107">
        <f>ROW(Source!A236)</f>
        <v>236</v>
      </c>
      <c r="B1107">
        <v>28927478</v>
      </c>
      <c r="C1107">
        <v>28927475</v>
      </c>
      <c r="D1107">
        <v>28336884</v>
      </c>
      <c r="E1107">
        <v>1</v>
      </c>
      <c r="F1107">
        <v>1</v>
      </c>
      <c r="G1107">
        <v>1</v>
      </c>
      <c r="H1107">
        <v>2</v>
      </c>
      <c r="I1107" t="s">
        <v>375</v>
      </c>
      <c r="J1107" t="s">
        <v>376</v>
      </c>
      <c r="K1107" t="s">
        <v>377</v>
      </c>
      <c r="L1107">
        <v>1368</v>
      </c>
      <c r="N1107">
        <v>1011</v>
      </c>
      <c r="O1107" t="s">
        <v>366</v>
      </c>
      <c r="P1107" t="s">
        <v>366</v>
      </c>
      <c r="Q1107">
        <v>1</v>
      </c>
      <c r="X1107">
        <v>0.13</v>
      </c>
      <c r="Y1107">
        <v>0</v>
      </c>
      <c r="Z1107">
        <v>93.73</v>
      </c>
      <c r="AA1107">
        <v>8.82</v>
      </c>
      <c r="AB1107">
        <v>0</v>
      </c>
      <c r="AC1107">
        <v>0</v>
      </c>
      <c r="AD1107">
        <v>1</v>
      </c>
      <c r="AE1107">
        <v>0</v>
      </c>
      <c r="AF1107" t="s">
        <v>140</v>
      </c>
      <c r="AG1107">
        <v>0.19500000000000001</v>
      </c>
      <c r="AH1107">
        <v>2</v>
      </c>
      <c r="AI1107">
        <v>28927478</v>
      </c>
      <c r="AJ1107">
        <v>1077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</row>
    <row r="1108" spans="1:44" x14ac:dyDescent="0.2">
      <c r="A1108">
        <f>ROW(Source!A236)</f>
        <v>236</v>
      </c>
      <c r="B1108">
        <v>28927479</v>
      </c>
      <c r="C1108">
        <v>28927475</v>
      </c>
      <c r="D1108">
        <v>28336931</v>
      </c>
      <c r="E1108">
        <v>1</v>
      </c>
      <c r="F1108">
        <v>1</v>
      </c>
      <c r="G1108">
        <v>1</v>
      </c>
      <c r="H1108">
        <v>2</v>
      </c>
      <c r="I1108" t="s">
        <v>378</v>
      </c>
      <c r="J1108" t="s">
        <v>379</v>
      </c>
      <c r="K1108" t="s">
        <v>380</v>
      </c>
      <c r="L1108">
        <v>1368</v>
      </c>
      <c r="N1108">
        <v>1011</v>
      </c>
      <c r="O1108" t="s">
        <v>366</v>
      </c>
      <c r="P1108" t="s">
        <v>366</v>
      </c>
      <c r="Q1108">
        <v>1</v>
      </c>
      <c r="X1108">
        <v>2.2799999999999998</v>
      </c>
      <c r="Y1108">
        <v>0</v>
      </c>
      <c r="Z1108">
        <v>91.79</v>
      </c>
      <c r="AA1108">
        <v>11.84</v>
      </c>
      <c r="AB1108">
        <v>0</v>
      </c>
      <c r="AC1108">
        <v>0</v>
      </c>
      <c r="AD1108">
        <v>1</v>
      </c>
      <c r="AE1108">
        <v>0</v>
      </c>
      <c r="AF1108" t="s">
        <v>140</v>
      </c>
      <c r="AG1108">
        <v>3.42</v>
      </c>
      <c r="AH1108">
        <v>2</v>
      </c>
      <c r="AI1108">
        <v>28927479</v>
      </c>
      <c r="AJ1108">
        <v>1078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</row>
    <row r="1109" spans="1:44" x14ac:dyDescent="0.2">
      <c r="A1109">
        <f>ROW(Source!A236)</f>
        <v>236</v>
      </c>
      <c r="B1109">
        <v>28927480</v>
      </c>
      <c r="C1109">
        <v>28927475</v>
      </c>
      <c r="D1109">
        <v>28337084</v>
      </c>
      <c r="E1109">
        <v>1</v>
      </c>
      <c r="F1109">
        <v>1</v>
      </c>
      <c r="G1109">
        <v>1</v>
      </c>
      <c r="H1109">
        <v>2</v>
      </c>
      <c r="I1109" t="s">
        <v>381</v>
      </c>
      <c r="J1109" t="s">
        <v>382</v>
      </c>
      <c r="K1109" t="s">
        <v>383</v>
      </c>
      <c r="L1109">
        <v>1368</v>
      </c>
      <c r="N1109">
        <v>1011</v>
      </c>
      <c r="O1109" t="s">
        <v>366</v>
      </c>
      <c r="P1109" t="s">
        <v>366</v>
      </c>
      <c r="Q1109">
        <v>1</v>
      </c>
      <c r="X1109">
        <v>0.19</v>
      </c>
      <c r="Y1109">
        <v>0</v>
      </c>
      <c r="Z1109">
        <v>4.1100000000000003</v>
      </c>
      <c r="AA1109">
        <v>0</v>
      </c>
      <c r="AB1109">
        <v>0</v>
      </c>
      <c r="AC1109">
        <v>0</v>
      </c>
      <c r="AD1109">
        <v>1</v>
      </c>
      <c r="AE1109">
        <v>0</v>
      </c>
      <c r="AF1109" t="s">
        <v>140</v>
      </c>
      <c r="AG1109">
        <v>0.28499999999999998</v>
      </c>
      <c r="AH1109">
        <v>2</v>
      </c>
      <c r="AI1109">
        <v>28927480</v>
      </c>
      <c r="AJ1109">
        <v>1079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</row>
    <row r="1110" spans="1:44" x14ac:dyDescent="0.2">
      <c r="A1110">
        <f>ROW(Source!A236)</f>
        <v>236</v>
      </c>
      <c r="B1110">
        <v>28927481</v>
      </c>
      <c r="C1110">
        <v>28927475</v>
      </c>
      <c r="D1110">
        <v>28337842</v>
      </c>
      <c r="E1110">
        <v>1</v>
      </c>
      <c r="F1110">
        <v>1</v>
      </c>
      <c r="G1110">
        <v>1</v>
      </c>
      <c r="H1110">
        <v>2</v>
      </c>
      <c r="I1110" t="s">
        <v>384</v>
      </c>
      <c r="J1110" t="s">
        <v>385</v>
      </c>
      <c r="K1110" t="s">
        <v>386</v>
      </c>
      <c r="L1110">
        <v>1368</v>
      </c>
      <c r="N1110">
        <v>1011</v>
      </c>
      <c r="O1110" t="s">
        <v>366</v>
      </c>
      <c r="P1110" t="s">
        <v>366</v>
      </c>
      <c r="Q1110">
        <v>1</v>
      </c>
      <c r="X1110">
        <v>1.42</v>
      </c>
      <c r="Y1110">
        <v>0</v>
      </c>
      <c r="Z1110">
        <v>102.48</v>
      </c>
      <c r="AA1110">
        <v>11.84</v>
      </c>
      <c r="AB1110">
        <v>0</v>
      </c>
      <c r="AC1110">
        <v>0</v>
      </c>
      <c r="AD1110">
        <v>1</v>
      </c>
      <c r="AE1110">
        <v>0</v>
      </c>
      <c r="AF1110" t="s">
        <v>140</v>
      </c>
      <c r="AG1110">
        <v>2.13</v>
      </c>
      <c r="AH1110">
        <v>2</v>
      </c>
      <c r="AI1110">
        <v>28927481</v>
      </c>
      <c r="AJ1110">
        <v>1080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</row>
    <row r="1111" spans="1:44" x14ac:dyDescent="0.2">
      <c r="A1111">
        <f>ROW(Source!A236)</f>
        <v>236</v>
      </c>
      <c r="B1111">
        <v>28927482</v>
      </c>
      <c r="C1111">
        <v>28927475</v>
      </c>
      <c r="D1111">
        <v>28292579</v>
      </c>
      <c r="E1111">
        <v>1</v>
      </c>
      <c r="F1111">
        <v>1</v>
      </c>
      <c r="G1111">
        <v>1</v>
      </c>
      <c r="H1111">
        <v>3</v>
      </c>
      <c r="I1111" t="s">
        <v>387</v>
      </c>
      <c r="J1111" t="s">
        <v>388</v>
      </c>
      <c r="K1111" t="s">
        <v>389</v>
      </c>
      <c r="L1111">
        <v>1339</v>
      </c>
      <c r="N1111">
        <v>1007</v>
      </c>
      <c r="O1111" t="s">
        <v>742</v>
      </c>
      <c r="P1111" t="s">
        <v>742</v>
      </c>
      <c r="Q1111">
        <v>1</v>
      </c>
      <c r="X1111">
        <v>0.1</v>
      </c>
      <c r="Y1111">
        <v>2893.86</v>
      </c>
      <c r="Z1111">
        <v>0</v>
      </c>
      <c r="AA1111">
        <v>0</v>
      </c>
      <c r="AB1111">
        <v>0</v>
      </c>
      <c r="AC1111">
        <v>0</v>
      </c>
      <c r="AD1111">
        <v>1</v>
      </c>
      <c r="AE1111">
        <v>0</v>
      </c>
      <c r="AF1111" t="s">
        <v>719</v>
      </c>
      <c r="AG1111">
        <v>0.1</v>
      </c>
      <c r="AH1111">
        <v>2</v>
      </c>
      <c r="AI1111">
        <v>28927482</v>
      </c>
      <c r="AJ1111">
        <v>1081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</row>
    <row r="1112" spans="1:44" x14ac:dyDescent="0.2">
      <c r="A1112">
        <f>ROW(Source!A236)</f>
        <v>236</v>
      </c>
      <c r="B1112">
        <v>28927483</v>
      </c>
      <c r="C1112">
        <v>28927475</v>
      </c>
      <c r="D1112">
        <v>28294400</v>
      </c>
      <c r="E1112">
        <v>1</v>
      </c>
      <c r="F1112">
        <v>1</v>
      </c>
      <c r="G1112">
        <v>1</v>
      </c>
      <c r="H1112">
        <v>3</v>
      </c>
      <c r="I1112" t="s">
        <v>390</v>
      </c>
      <c r="J1112" t="s">
        <v>391</v>
      </c>
      <c r="K1112" t="s">
        <v>392</v>
      </c>
      <c r="L1112">
        <v>1348</v>
      </c>
      <c r="N1112">
        <v>1009</v>
      </c>
      <c r="O1112" t="s">
        <v>61</v>
      </c>
      <c r="P1112" t="s">
        <v>61</v>
      </c>
      <c r="Q1112">
        <v>1000</v>
      </c>
      <c r="X1112">
        <v>0.02</v>
      </c>
      <c r="Y1112">
        <v>11972.17</v>
      </c>
      <c r="Z1112">
        <v>0</v>
      </c>
      <c r="AA1112">
        <v>0</v>
      </c>
      <c r="AB1112">
        <v>0</v>
      </c>
      <c r="AC1112">
        <v>0</v>
      </c>
      <c r="AD1112">
        <v>1</v>
      </c>
      <c r="AE1112">
        <v>0</v>
      </c>
      <c r="AF1112" t="s">
        <v>719</v>
      </c>
      <c r="AG1112">
        <v>0.02</v>
      </c>
      <c r="AH1112">
        <v>2</v>
      </c>
      <c r="AI1112">
        <v>28927483</v>
      </c>
      <c r="AJ1112">
        <v>1083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</row>
    <row r="1113" spans="1:44" x14ac:dyDescent="0.2">
      <c r="A1113">
        <f>ROW(Source!A236)</f>
        <v>236</v>
      </c>
      <c r="B1113">
        <v>28927484</v>
      </c>
      <c r="C1113">
        <v>28927475</v>
      </c>
      <c r="D1113">
        <v>28249795</v>
      </c>
      <c r="E1113">
        <v>21</v>
      </c>
      <c r="F1113">
        <v>1</v>
      </c>
      <c r="G1113">
        <v>1</v>
      </c>
      <c r="H1113">
        <v>3</v>
      </c>
      <c r="I1113" t="s">
        <v>690</v>
      </c>
      <c r="J1113" t="s">
        <v>719</v>
      </c>
      <c r="K1113" t="s">
        <v>691</v>
      </c>
      <c r="L1113">
        <v>1339</v>
      </c>
      <c r="N1113">
        <v>1007</v>
      </c>
      <c r="O1113" t="s">
        <v>742</v>
      </c>
      <c r="P1113" t="s">
        <v>742</v>
      </c>
      <c r="Q1113">
        <v>1</v>
      </c>
      <c r="X1113">
        <v>0.93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 t="s">
        <v>719</v>
      </c>
      <c r="AG1113">
        <v>0.93</v>
      </c>
      <c r="AH1113">
        <v>3</v>
      </c>
      <c r="AI1113">
        <v>-1</v>
      </c>
      <c r="AJ1113" t="s">
        <v>719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</row>
    <row r="1114" spans="1:44" x14ac:dyDescent="0.2">
      <c r="A1114">
        <f>ROW(Source!A237)</f>
        <v>237</v>
      </c>
      <c r="B1114">
        <v>28927476</v>
      </c>
      <c r="C1114">
        <v>28927475</v>
      </c>
      <c r="D1114">
        <v>28424803</v>
      </c>
      <c r="E1114">
        <v>1</v>
      </c>
      <c r="F1114">
        <v>1</v>
      </c>
      <c r="G1114">
        <v>1</v>
      </c>
      <c r="H1114">
        <v>1</v>
      </c>
      <c r="I1114" t="s">
        <v>373</v>
      </c>
      <c r="J1114" t="s">
        <v>719</v>
      </c>
      <c r="K1114" t="s">
        <v>374</v>
      </c>
      <c r="L1114">
        <v>1191</v>
      </c>
      <c r="N1114">
        <v>1013</v>
      </c>
      <c r="O1114" t="s">
        <v>360</v>
      </c>
      <c r="P1114" t="s">
        <v>360</v>
      </c>
      <c r="Q1114">
        <v>1</v>
      </c>
      <c r="X1114">
        <v>19.37</v>
      </c>
      <c r="Y1114">
        <v>0</v>
      </c>
      <c r="Z1114">
        <v>0</v>
      </c>
      <c r="AA1114">
        <v>0</v>
      </c>
      <c r="AB1114">
        <v>8.2899999999999991</v>
      </c>
      <c r="AC1114">
        <v>0</v>
      </c>
      <c r="AD1114">
        <v>1</v>
      </c>
      <c r="AE1114">
        <v>1</v>
      </c>
      <c r="AF1114" t="s">
        <v>141</v>
      </c>
      <c r="AG1114">
        <v>26.730599999999999</v>
      </c>
      <c r="AH1114">
        <v>2</v>
      </c>
      <c r="AI1114">
        <v>28927476</v>
      </c>
      <c r="AJ1114">
        <v>1084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</row>
    <row r="1115" spans="1:44" x14ac:dyDescent="0.2">
      <c r="A1115">
        <f>ROW(Source!A237)</f>
        <v>237</v>
      </c>
      <c r="B1115">
        <v>28927477</v>
      </c>
      <c r="C1115">
        <v>28927475</v>
      </c>
      <c r="D1115">
        <v>28419515</v>
      </c>
      <c r="E1115">
        <v>1</v>
      </c>
      <c r="F1115">
        <v>1</v>
      </c>
      <c r="G1115">
        <v>1</v>
      </c>
      <c r="H1115">
        <v>1</v>
      </c>
      <c r="I1115" t="s">
        <v>361</v>
      </c>
      <c r="J1115" t="s">
        <v>719</v>
      </c>
      <c r="K1115" t="s">
        <v>362</v>
      </c>
      <c r="L1115">
        <v>1191</v>
      </c>
      <c r="N1115">
        <v>1013</v>
      </c>
      <c r="O1115" t="s">
        <v>360</v>
      </c>
      <c r="P1115" t="s">
        <v>360</v>
      </c>
      <c r="Q1115">
        <v>1</v>
      </c>
      <c r="X1115">
        <v>3.83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1</v>
      </c>
      <c r="AE1115">
        <v>2</v>
      </c>
      <c r="AF1115" t="s">
        <v>140</v>
      </c>
      <c r="AG1115">
        <v>5.7450000000000001</v>
      </c>
      <c r="AH1115">
        <v>2</v>
      </c>
      <c r="AI1115">
        <v>28927477</v>
      </c>
      <c r="AJ1115">
        <v>1085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</row>
    <row r="1116" spans="1:44" x14ac:dyDescent="0.2">
      <c r="A1116">
        <f>ROW(Source!A237)</f>
        <v>237</v>
      </c>
      <c r="B1116">
        <v>28927478</v>
      </c>
      <c r="C1116">
        <v>28927475</v>
      </c>
      <c r="D1116">
        <v>28336884</v>
      </c>
      <c r="E1116">
        <v>1</v>
      </c>
      <c r="F1116">
        <v>1</v>
      </c>
      <c r="G1116">
        <v>1</v>
      </c>
      <c r="H1116">
        <v>2</v>
      </c>
      <c r="I1116" t="s">
        <v>375</v>
      </c>
      <c r="J1116" t="s">
        <v>376</v>
      </c>
      <c r="K1116" t="s">
        <v>377</v>
      </c>
      <c r="L1116">
        <v>1368</v>
      </c>
      <c r="N1116">
        <v>1011</v>
      </c>
      <c r="O1116" t="s">
        <v>366</v>
      </c>
      <c r="P1116" t="s">
        <v>366</v>
      </c>
      <c r="Q1116">
        <v>1</v>
      </c>
      <c r="X1116">
        <v>0.13</v>
      </c>
      <c r="Y1116">
        <v>0</v>
      </c>
      <c r="Z1116">
        <v>93.73</v>
      </c>
      <c r="AA1116">
        <v>8.82</v>
      </c>
      <c r="AB1116">
        <v>0</v>
      </c>
      <c r="AC1116">
        <v>0</v>
      </c>
      <c r="AD1116">
        <v>1</v>
      </c>
      <c r="AE1116">
        <v>0</v>
      </c>
      <c r="AF1116" t="s">
        <v>140</v>
      </c>
      <c r="AG1116">
        <v>0.19500000000000001</v>
      </c>
      <c r="AH1116">
        <v>2</v>
      </c>
      <c r="AI1116">
        <v>28927478</v>
      </c>
      <c r="AJ1116">
        <v>1086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</row>
    <row r="1117" spans="1:44" x14ac:dyDescent="0.2">
      <c r="A1117">
        <f>ROW(Source!A237)</f>
        <v>237</v>
      </c>
      <c r="B1117">
        <v>28927479</v>
      </c>
      <c r="C1117">
        <v>28927475</v>
      </c>
      <c r="D1117">
        <v>28336931</v>
      </c>
      <c r="E1117">
        <v>1</v>
      </c>
      <c r="F1117">
        <v>1</v>
      </c>
      <c r="G1117">
        <v>1</v>
      </c>
      <c r="H1117">
        <v>2</v>
      </c>
      <c r="I1117" t="s">
        <v>378</v>
      </c>
      <c r="J1117" t="s">
        <v>379</v>
      </c>
      <c r="K1117" t="s">
        <v>380</v>
      </c>
      <c r="L1117">
        <v>1368</v>
      </c>
      <c r="N1117">
        <v>1011</v>
      </c>
      <c r="O1117" t="s">
        <v>366</v>
      </c>
      <c r="P1117" t="s">
        <v>366</v>
      </c>
      <c r="Q1117">
        <v>1</v>
      </c>
      <c r="X1117">
        <v>2.2799999999999998</v>
      </c>
      <c r="Y1117">
        <v>0</v>
      </c>
      <c r="Z1117">
        <v>91.79</v>
      </c>
      <c r="AA1117">
        <v>11.84</v>
      </c>
      <c r="AB1117">
        <v>0</v>
      </c>
      <c r="AC1117">
        <v>0</v>
      </c>
      <c r="AD1117">
        <v>1</v>
      </c>
      <c r="AE1117">
        <v>0</v>
      </c>
      <c r="AF1117" t="s">
        <v>140</v>
      </c>
      <c r="AG1117">
        <v>3.42</v>
      </c>
      <c r="AH1117">
        <v>2</v>
      </c>
      <c r="AI1117">
        <v>28927479</v>
      </c>
      <c r="AJ1117">
        <v>1087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</row>
    <row r="1118" spans="1:44" x14ac:dyDescent="0.2">
      <c r="A1118">
        <f>ROW(Source!A237)</f>
        <v>237</v>
      </c>
      <c r="B1118">
        <v>28927480</v>
      </c>
      <c r="C1118">
        <v>28927475</v>
      </c>
      <c r="D1118">
        <v>28337084</v>
      </c>
      <c r="E1118">
        <v>1</v>
      </c>
      <c r="F1118">
        <v>1</v>
      </c>
      <c r="G1118">
        <v>1</v>
      </c>
      <c r="H1118">
        <v>2</v>
      </c>
      <c r="I1118" t="s">
        <v>381</v>
      </c>
      <c r="J1118" t="s">
        <v>382</v>
      </c>
      <c r="K1118" t="s">
        <v>383</v>
      </c>
      <c r="L1118">
        <v>1368</v>
      </c>
      <c r="N1118">
        <v>1011</v>
      </c>
      <c r="O1118" t="s">
        <v>366</v>
      </c>
      <c r="P1118" t="s">
        <v>366</v>
      </c>
      <c r="Q1118">
        <v>1</v>
      </c>
      <c r="X1118">
        <v>0.19</v>
      </c>
      <c r="Y1118">
        <v>0</v>
      </c>
      <c r="Z1118">
        <v>4.1100000000000003</v>
      </c>
      <c r="AA1118">
        <v>0</v>
      </c>
      <c r="AB1118">
        <v>0</v>
      </c>
      <c r="AC1118">
        <v>0</v>
      </c>
      <c r="AD1118">
        <v>1</v>
      </c>
      <c r="AE1118">
        <v>0</v>
      </c>
      <c r="AF1118" t="s">
        <v>140</v>
      </c>
      <c r="AG1118">
        <v>0.28499999999999998</v>
      </c>
      <c r="AH1118">
        <v>2</v>
      </c>
      <c r="AI1118">
        <v>28927480</v>
      </c>
      <c r="AJ1118">
        <v>1088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</row>
    <row r="1119" spans="1:44" x14ac:dyDescent="0.2">
      <c r="A1119">
        <f>ROW(Source!A237)</f>
        <v>237</v>
      </c>
      <c r="B1119">
        <v>28927481</v>
      </c>
      <c r="C1119">
        <v>28927475</v>
      </c>
      <c r="D1119">
        <v>28337842</v>
      </c>
      <c r="E1119">
        <v>1</v>
      </c>
      <c r="F1119">
        <v>1</v>
      </c>
      <c r="G1119">
        <v>1</v>
      </c>
      <c r="H1119">
        <v>2</v>
      </c>
      <c r="I1119" t="s">
        <v>384</v>
      </c>
      <c r="J1119" t="s">
        <v>385</v>
      </c>
      <c r="K1119" t="s">
        <v>386</v>
      </c>
      <c r="L1119">
        <v>1368</v>
      </c>
      <c r="N1119">
        <v>1011</v>
      </c>
      <c r="O1119" t="s">
        <v>366</v>
      </c>
      <c r="P1119" t="s">
        <v>366</v>
      </c>
      <c r="Q1119">
        <v>1</v>
      </c>
      <c r="X1119">
        <v>1.42</v>
      </c>
      <c r="Y1119">
        <v>0</v>
      </c>
      <c r="Z1119">
        <v>102.48</v>
      </c>
      <c r="AA1119">
        <v>11.84</v>
      </c>
      <c r="AB1119">
        <v>0</v>
      </c>
      <c r="AC1119">
        <v>0</v>
      </c>
      <c r="AD1119">
        <v>1</v>
      </c>
      <c r="AE1119">
        <v>0</v>
      </c>
      <c r="AF1119" t="s">
        <v>140</v>
      </c>
      <c r="AG1119">
        <v>2.13</v>
      </c>
      <c r="AH1119">
        <v>2</v>
      </c>
      <c r="AI1119">
        <v>28927481</v>
      </c>
      <c r="AJ1119">
        <v>1089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</row>
    <row r="1120" spans="1:44" x14ac:dyDescent="0.2">
      <c r="A1120">
        <f>ROW(Source!A237)</f>
        <v>237</v>
      </c>
      <c r="B1120">
        <v>28927482</v>
      </c>
      <c r="C1120">
        <v>28927475</v>
      </c>
      <c r="D1120">
        <v>28292579</v>
      </c>
      <c r="E1120">
        <v>1</v>
      </c>
      <c r="F1120">
        <v>1</v>
      </c>
      <c r="G1120">
        <v>1</v>
      </c>
      <c r="H1120">
        <v>3</v>
      </c>
      <c r="I1120" t="s">
        <v>387</v>
      </c>
      <c r="J1120" t="s">
        <v>388</v>
      </c>
      <c r="K1120" t="s">
        <v>389</v>
      </c>
      <c r="L1120">
        <v>1339</v>
      </c>
      <c r="N1120">
        <v>1007</v>
      </c>
      <c r="O1120" t="s">
        <v>742</v>
      </c>
      <c r="P1120" t="s">
        <v>742</v>
      </c>
      <c r="Q1120">
        <v>1</v>
      </c>
      <c r="X1120">
        <v>0.1</v>
      </c>
      <c r="Y1120">
        <v>2893.86</v>
      </c>
      <c r="Z1120">
        <v>0</v>
      </c>
      <c r="AA1120">
        <v>0</v>
      </c>
      <c r="AB1120">
        <v>0</v>
      </c>
      <c r="AC1120">
        <v>0</v>
      </c>
      <c r="AD1120">
        <v>1</v>
      </c>
      <c r="AE1120">
        <v>0</v>
      </c>
      <c r="AF1120" t="s">
        <v>719</v>
      </c>
      <c r="AG1120">
        <v>0.1</v>
      </c>
      <c r="AH1120">
        <v>2</v>
      </c>
      <c r="AI1120">
        <v>28927482</v>
      </c>
      <c r="AJ1120">
        <v>1090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</row>
    <row r="1121" spans="1:44" x14ac:dyDescent="0.2">
      <c r="A1121">
        <f>ROW(Source!A237)</f>
        <v>237</v>
      </c>
      <c r="B1121">
        <v>28927483</v>
      </c>
      <c r="C1121">
        <v>28927475</v>
      </c>
      <c r="D1121">
        <v>28294400</v>
      </c>
      <c r="E1121">
        <v>1</v>
      </c>
      <c r="F1121">
        <v>1</v>
      </c>
      <c r="G1121">
        <v>1</v>
      </c>
      <c r="H1121">
        <v>3</v>
      </c>
      <c r="I1121" t="s">
        <v>390</v>
      </c>
      <c r="J1121" t="s">
        <v>391</v>
      </c>
      <c r="K1121" t="s">
        <v>392</v>
      </c>
      <c r="L1121">
        <v>1348</v>
      </c>
      <c r="N1121">
        <v>1009</v>
      </c>
      <c r="O1121" t="s">
        <v>61</v>
      </c>
      <c r="P1121" t="s">
        <v>61</v>
      </c>
      <c r="Q1121">
        <v>1000</v>
      </c>
      <c r="X1121">
        <v>0.02</v>
      </c>
      <c r="Y1121">
        <v>11972.17</v>
      </c>
      <c r="Z1121">
        <v>0</v>
      </c>
      <c r="AA1121">
        <v>0</v>
      </c>
      <c r="AB1121">
        <v>0</v>
      </c>
      <c r="AC1121">
        <v>0</v>
      </c>
      <c r="AD1121">
        <v>1</v>
      </c>
      <c r="AE1121">
        <v>0</v>
      </c>
      <c r="AF1121" t="s">
        <v>719</v>
      </c>
      <c r="AG1121">
        <v>0.02</v>
      </c>
      <c r="AH1121">
        <v>2</v>
      </c>
      <c r="AI1121">
        <v>28927483</v>
      </c>
      <c r="AJ1121">
        <v>1092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</row>
    <row r="1122" spans="1:44" x14ac:dyDescent="0.2">
      <c r="A1122">
        <f>ROW(Source!A237)</f>
        <v>237</v>
      </c>
      <c r="B1122">
        <v>28927484</v>
      </c>
      <c r="C1122">
        <v>28927475</v>
      </c>
      <c r="D1122">
        <v>28249795</v>
      </c>
      <c r="E1122">
        <v>21</v>
      </c>
      <c r="F1122">
        <v>1</v>
      </c>
      <c r="G1122">
        <v>1</v>
      </c>
      <c r="H1122">
        <v>3</v>
      </c>
      <c r="I1122" t="s">
        <v>690</v>
      </c>
      <c r="J1122" t="s">
        <v>719</v>
      </c>
      <c r="K1122" t="s">
        <v>691</v>
      </c>
      <c r="L1122">
        <v>1339</v>
      </c>
      <c r="N1122">
        <v>1007</v>
      </c>
      <c r="O1122" t="s">
        <v>742</v>
      </c>
      <c r="P1122" t="s">
        <v>742</v>
      </c>
      <c r="Q1122">
        <v>1</v>
      </c>
      <c r="X1122">
        <v>0.93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 t="s">
        <v>719</v>
      </c>
      <c r="AG1122">
        <v>0.93</v>
      </c>
      <c r="AH1122">
        <v>3</v>
      </c>
      <c r="AI1122">
        <v>-1</v>
      </c>
      <c r="AJ1122" t="s">
        <v>719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</row>
    <row r="1123" spans="1:44" x14ac:dyDescent="0.2">
      <c r="A1123">
        <f>ROW(Source!A240)</f>
        <v>240</v>
      </c>
      <c r="B1123">
        <v>28927505</v>
      </c>
      <c r="C1123">
        <v>28927492</v>
      </c>
      <c r="D1123">
        <v>28435420</v>
      </c>
      <c r="E1123">
        <v>1</v>
      </c>
      <c r="F1123">
        <v>1</v>
      </c>
      <c r="G1123">
        <v>1</v>
      </c>
      <c r="H1123">
        <v>1</v>
      </c>
      <c r="I1123" t="s">
        <v>393</v>
      </c>
      <c r="J1123" t="s">
        <v>719</v>
      </c>
      <c r="K1123" t="s">
        <v>394</v>
      </c>
      <c r="L1123">
        <v>1191</v>
      </c>
      <c r="N1123">
        <v>1013</v>
      </c>
      <c r="O1123" t="s">
        <v>360</v>
      </c>
      <c r="P1123" t="s">
        <v>360</v>
      </c>
      <c r="Q1123">
        <v>1</v>
      </c>
      <c r="X1123">
        <v>45.14</v>
      </c>
      <c r="Y1123">
        <v>0</v>
      </c>
      <c r="Z1123">
        <v>0</v>
      </c>
      <c r="AA1123">
        <v>0</v>
      </c>
      <c r="AB1123">
        <v>8.85</v>
      </c>
      <c r="AC1123">
        <v>0</v>
      </c>
      <c r="AD1123">
        <v>1</v>
      </c>
      <c r="AE1123">
        <v>1</v>
      </c>
      <c r="AF1123" t="s">
        <v>141</v>
      </c>
      <c r="AG1123">
        <v>62.293199999999992</v>
      </c>
      <c r="AH1123">
        <v>2</v>
      </c>
      <c r="AI1123">
        <v>28927493</v>
      </c>
      <c r="AJ1123">
        <v>1093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</row>
    <row r="1124" spans="1:44" x14ac:dyDescent="0.2">
      <c r="A1124">
        <f>ROW(Source!A240)</f>
        <v>240</v>
      </c>
      <c r="B1124">
        <v>28927506</v>
      </c>
      <c r="C1124">
        <v>28927492</v>
      </c>
      <c r="D1124">
        <v>28419515</v>
      </c>
      <c r="E1124">
        <v>1</v>
      </c>
      <c r="F1124">
        <v>1</v>
      </c>
      <c r="G1124">
        <v>1</v>
      </c>
      <c r="H1124">
        <v>1</v>
      </c>
      <c r="I1124" t="s">
        <v>361</v>
      </c>
      <c r="J1124" t="s">
        <v>719</v>
      </c>
      <c r="K1124" t="s">
        <v>362</v>
      </c>
      <c r="L1124">
        <v>1191</v>
      </c>
      <c r="N1124">
        <v>1013</v>
      </c>
      <c r="O1124" t="s">
        <v>360</v>
      </c>
      <c r="P1124" t="s">
        <v>360</v>
      </c>
      <c r="Q1124">
        <v>1</v>
      </c>
      <c r="X1124">
        <v>8.7899999999999991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1</v>
      </c>
      <c r="AE1124">
        <v>2</v>
      </c>
      <c r="AF1124" t="s">
        <v>140</v>
      </c>
      <c r="AG1124">
        <v>13.185</v>
      </c>
      <c r="AH1124">
        <v>2</v>
      </c>
      <c r="AI1124">
        <v>28927494</v>
      </c>
      <c r="AJ1124">
        <v>1094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</row>
    <row r="1125" spans="1:44" x14ac:dyDescent="0.2">
      <c r="A1125">
        <f>ROW(Source!A240)</f>
        <v>240</v>
      </c>
      <c r="B1125">
        <v>28927507</v>
      </c>
      <c r="C1125">
        <v>28927492</v>
      </c>
      <c r="D1125">
        <v>28336884</v>
      </c>
      <c r="E1125">
        <v>1</v>
      </c>
      <c r="F1125">
        <v>1</v>
      </c>
      <c r="G1125">
        <v>1</v>
      </c>
      <c r="H1125">
        <v>2</v>
      </c>
      <c r="I1125" t="s">
        <v>375</v>
      </c>
      <c r="J1125" t="s">
        <v>376</v>
      </c>
      <c r="K1125" t="s">
        <v>377</v>
      </c>
      <c r="L1125">
        <v>1368</v>
      </c>
      <c r="N1125">
        <v>1011</v>
      </c>
      <c r="O1125" t="s">
        <v>366</v>
      </c>
      <c r="P1125" t="s">
        <v>366</v>
      </c>
      <c r="Q1125">
        <v>1</v>
      </c>
      <c r="X1125">
        <v>0.13</v>
      </c>
      <c r="Y1125">
        <v>0</v>
      </c>
      <c r="Z1125">
        <v>93.73</v>
      </c>
      <c r="AA1125">
        <v>8.82</v>
      </c>
      <c r="AB1125">
        <v>0</v>
      </c>
      <c r="AC1125">
        <v>0</v>
      </c>
      <c r="AD1125">
        <v>1</v>
      </c>
      <c r="AE1125">
        <v>0</v>
      </c>
      <c r="AF1125" t="s">
        <v>140</v>
      </c>
      <c r="AG1125">
        <v>0.19500000000000001</v>
      </c>
      <c r="AH1125">
        <v>2</v>
      </c>
      <c r="AI1125">
        <v>28927495</v>
      </c>
      <c r="AJ1125">
        <v>1095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</row>
    <row r="1126" spans="1:44" x14ac:dyDescent="0.2">
      <c r="A1126">
        <f>ROW(Source!A240)</f>
        <v>240</v>
      </c>
      <c r="B1126">
        <v>28927508</v>
      </c>
      <c r="C1126">
        <v>28927492</v>
      </c>
      <c r="D1126">
        <v>28336931</v>
      </c>
      <c r="E1126">
        <v>1</v>
      </c>
      <c r="F1126">
        <v>1</v>
      </c>
      <c r="G1126">
        <v>1</v>
      </c>
      <c r="H1126">
        <v>2</v>
      </c>
      <c r="I1126" t="s">
        <v>378</v>
      </c>
      <c r="J1126" t="s">
        <v>379</v>
      </c>
      <c r="K1126" t="s">
        <v>380</v>
      </c>
      <c r="L1126">
        <v>1368</v>
      </c>
      <c r="N1126">
        <v>1011</v>
      </c>
      <c r="O1126" t="s">
        <v>366</v>
      </c>
      <c r="P1126" t="s">
        <v>366</v>
      </c>
      <c r="Q1126">
        <v>1</v>
      </c>
      <c r="X1126">
        <v>2.2799999999999998</v>
      </c>
      <c r="Y1126">
        <v>0</v>
      </c>
      <c r="Z1126">
        <v>91.79</v>
      </c>
      <c r="AA1126">
        <v>11.84</v>
      </c>
      <c r="AB1126">
        <v>0</v>
      </c>
      <c r="AC1126">
        <v>0</v>
      </c>
      <c r="AD1126">
        <v>1</v>
      </c>
      <c r="AE1126">
        <v>0</v>
      </c>
      <c r="AF1126" t="s">
        <v>140</v>
      </c>
      <c r="AG1126">
        <v>3.42</v>
      </c>
      <c r="AH1126">
        <v>2</v>
      </c>
      <c r="AI1126">
        <v>28927496</v>
      </c>
      <c r="AJ1126">
        <v>1096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0</v>
      </c>
      <c r="AR1126">
        <v>0</v>
      </c>
    </row>
    <row r="1127" spans="1:44" x14ac:dyDescent="0.2">
      <c r="A1127">
        <f>ROW(Source!A240)</f>
        <v>240</v>
      </c>
      <c r="B1127">
        <v>28927509</v>
      </c>
      <c r="C1127">
        <v>28927492</v>
      </c>
      <c r="D1127">
        <v>28337029</v>
      </c>
      <c r="E1127">
        <v>1</v>
      </c>
      <c r="F1127">
        <v>1</v>
      </c>
      <c r="G1127">
        <v>1</v>
      </c>
      <c r="H1127">
        <v>2</v>
      </c>
      <c r="I1127" t="s">
        <v>395</v>
      </c>
      <c r="J1127" t="s">
        <v>396</v>
      </c>
      <c r="K1127" t="s">
        <v>397</v>
      </c>
      <c r="L1127">
        <v>1368</v>
      </c>
      <c r="N1127">
        <v>1011</v>
      </c>
      <c r="O1127" t="s">
        <v>366</v>
      </c>
      <c r="P1127" t="s">
        <v>366</v>
      </c>
      <c r="Q1127">
        <v>1</v>
      </c>
      <c r="X1127">
        <v>4.6399999999999997</v>
      </c>
      <c r="Y1127">
        <v>0</v>
      </c>
      <c r="Z1127">
        <v>16.649999999999999</v>
      </c>
      <c r="AA1127">
        <v>8.82</v>
      </c>
      <c r="AB1127">
        <v>0</v>
      </c>
      <c r="AC1127">
        <v>0</v>
      </c>
      <c r="AD1127">
        <v>1</v>
      </c>
      <c r="AE1127">
        <v>0</v>
      </c>
      <c r="AF1127" t="s">
        <v>140</v>
      </c>
      <c r="AG1127">
        <v>6.96</v>
      </c>
      <c r="AH1127">
        <v>2</v>
      </c>
      <c r="AI1127">
        <v>28927497</v>
      </c>
      <c r="AJ1127">
        <v>1097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</row>
    <row r="1128" spans="1:44" x14ac:dyDescent="0.2">
      <c r="A1128">
        <f>ROW(Source!A240)</f>
        <v>240</v>
      </c>
      <c r="B1128">
        <v>28927510</v>
      </c>
      <c r="C1128">
        <v>28927492</v>
      </c>
      <c r="D1128">
        <v>28337847</v>
      </c>
      <c r="E1128">
        <v>1</v>
      </c>
      <c r="F1128">
        <v>1</v>
      </c>
      <c r="G1128">
        <v>1</v>
      </c>
      <c r="H1128">
        <v>2</v>
      </c>
      <c r="I1128" t="s">
        <v>398</v>
      </c>
      <c r="J1128" t="s">
        <v>399</v>
      </c>
      <c r="K1128" t="s">
        <v>400</v>
      </c>
      <c r="L1128">
        <v>1368</v>
      </c>
      <c r="N1128">
        <v>1011</v>
      </c>
      <c r="O1128" t="s">
        <v>366</v>
      </c>
      <c r="P1128" t="s">
        <v>366</v>
      </c>
      <c r="Q1128">
        <v>1</v>
      </c>
      <c r="X1128">
        <v>1.74</v>
      </c>
      <c r="Y1128">
        <v>0</v>
      </c>
      <c r="Z1128">
        <v>109.24</v>
      </c>
      <c r="AA1128">
        <v>11.84</v>
      </c>
      <c r="AB1128">
        <v>0</v>
      </c>
      <c r="AC1128">
        <v>0</v>
      </c>
      <c r="AD1128">
        <v>1</v>
      </c>
      <c r="AE1128">
        <v>0</v>
      </c>
      <c r="AF1128" t="s">
        <v>140</v>
      </c>
      <c r="AG1128">
        <v>2.61</v>
      </c>
      <c r="AH1128">
        <v>2</v>
      </c>
      <c r="AI1128">
        <v>28927498</v>
      </c>
      <c r="AJ1128">
        <v>1098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</row>
    <row r="1129" spans="1:44" x14ac:dyDescent="0.2">
      <c r="A1129">
        <f>ROW(Source!A240)</f>
        <v>240</v>
      </c>
      <c r="B1129">
        <v>28927511</v>
      </c>
      <c r="C1129">
        <v>28927492</v>
      </c>
      <c r="D1129">
        <v>28338136</v>
      </c>
      <c r="E1129">
        <v>1</v>
      </c>
      <c r="F1129">
        <v>1</v>
      </c>
      <c r="G1129">
        <v>1</v>
      </c>
      <c r="H1129">
        <v>2</v>
      </c>
      <c r="I1129" t="s">
        <v>401</v>
      </c>
      <c r="J1129" t="s">
        <v>402</v>
      </c>
      <c r="K1129" t="s">
        <v>403</v>
      </c>
      <c r="L1129">
        <v>1368</v>
      </c>
      <c r="N1129">
        <v>1011</v>
      </c>
      <c r="O1129" t="s">
        <v>366</v>
      </c>
      <c r="P1129" t="s">
        <v>366</v>
      </c>
      <c r="Q1129">
        <v>1</v>
      </c>
      <c r="X1129">
        <v>4.21</v>
      </c>
      <c r="Y1129">
        <v>0</v>
      </c>
      <c r="Z1129">
        <v>8.68</v>
      </c>
      <c r="AA1129">
        <v>0</v>
      </c>
      <c r="AB1129">
        <v>0</v>
      </c>
      <c r="AC1129">
        <v>0</v>
      </c>
      <c r="AD1129">
        <v>1</v>
      </c>
      <c r="AE1129">
        <v>0</v>
      </c>
      <c r="AF1129" t="s">
        <v>140</v>
      </c>
      <c r="AG1129">
        <v>6.3150000000000004</v>
      </c>
      <c r="AH1129">
        <v>2</v>
      </c>
      <c r="AI1129">
        <v>28927499</v>
      </c>
      <c r="AJ1129">
        <v>1099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</row>
    <row r="1130" spans="1:44" x14ac:dyDescent="0.2">
      <c r="A1130">
        <f>ROW(Source!A240)</f>
        <v>240</v>
      </c>
      <c r="B1130">
        <v>28927512</v>
      </c>
      <c r="C1130">
        <v>28927492</v>
      </c>
      <c r="D1130">
        <v>28253181</v>
      </c>
      <c r="E1130">
        <v>1</v>
      </c>
      <c r="F1130">
        <v>1</v>
      </c>
      <c r="G1130">
        <v>1</v>
      </c>
      <c r="H1130">
        <v>3</v>
      </c>
      <c r="I1130" t="s">
        <v>404</v>
      </c>
      <c r="J1130" t="s">
        <v>405</v>
      </c>
      <c r="K1130" t="s">
        <v>406</v>
      </c>
      <c r="L1130">
        <v>1339</v>
      </c>
      <c r="N1130">
        <v>1007</v>
      </c>
      <c r="O1130" t="s">
        <v>742</v>
      </c>
      <c r="P1130" t="s">
        <v>742</v>
      </c>
      <c r="Q1130">
        <v>1</v>
      </c>
      <c r="X1130">
        <v>0.14000000000000001</v>
      </c>
      <c r="Y1130">
        <v>2.44</v>
      </c>
      <c r="Z1130">
        <v>0</v>
      </c>
      <c r="AA1130">
        <v>0</v>
      </c>
      <c r="AB1130">
        <v>0</v>
      </c>
      <c r="AC1130">
        <v>0</v>
      </c>
      <c r="AD1130">
        <v>1</v>
      </c>
      <c r="AE1130">
        <v>0</v>
      </c>
      <c r="AF1130" t="s">
        <v>719</v>
      </c>
      <c r="AG1130">
        <v>0.14000000000000001</v>
      </c>
      <c r="AH1130">
        <v>2</v>
      </c>
      <c r="AI1130">
        <v>28927500</v>
      </c>
      <c r="AJ1130">
        <v>1100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</row>
    <row r="1131" spans="1:44" x14ac:dyDescent="0.2">
      <c r="A1131">
        <f>ROW(Source!A240)</f>
        <v>240</v>
      </c>
      <c r="B1131">
        <v>28927513</v>
      </c>
      <c r="C1131">
        <v>28927492</v>
      </c>
      <c r="D1131">
        <v>28254702</v>
      </c>
      <c r="E1131">
        <v>1</v>
      </c>
      <c r="F1131">
        <v>1</v>
      </c>
      <c r="G1131">
        <v>1</v>
      </c>
      <c r="H1131">
        <v>3</v>
      </c>
      <c r="I1131" t="s">
        <v>407</v>
      </c>
      <c r="J1131" t="s">
        <v>408</v>
      </c>
      <c r="K1131" t="s">
        <v>409</v>
      </c>
      <c r="L1131">
        <v>1348</v>
      </c>
      <c r="N1131">
        <v>1009</v>
      </c>
      <c r="O1131" t="s">
        <v>61</v>
      </c>
      <c r="P1131" t="s">
        <v>61</v>
      </c>
      <c r="Q1131">
        <v>1000</v>
      </c>
      <c r="X1131">
        <v>8.9999999999999998E-4</v>
      </c>
      <c r="Y1131">
        <v>13157.91</v>
      </c>
      <c r="Z1131">
        <v>0</v>
      </c>
      <c r="AA1131">
        <v>0</v>
      </c>
      <c r="AB1131">
        <v>0</v>
      </c>
      <c r="AC1131">
        <v>0</v>
      </c>
      <c r="AD1131">
        <v>1</v>
      </c>
      <c r="AE1131">
        <v>0</v>
      </c>
      <c r="AF1131" t="s">
        <v>719</v>
      </c>
      <c r="AG1131">
        <v>8.9999999999999998E-4</v>
      </c>
      <c r="AH1131">
        <v>2</v>
      </c>
      <c r="AI1131">
        <v>28927501</v>
      </c>
      <c r="AJ1131">
        <v>1101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</row>
    <row r="1132" spans="1:44" x14ac:dyDescent="0.2">
      <c r="A1132">
        <f>ROW(Source!A240)</f>
        <v>240</v>
      </c>
      <c r="B1132">
        <v>28927514</v>
      </c>
      <c r="C1132">
        <v>28927492</v>
      </c>
      <c r="D1132">
        <v>28277694</v>
      </c>
      <c r="E1132">
        <v>1</v>
      </c>
      <c r="F1132">
        <v>1</v>
      </c>
      <c r="G1132">
        <v>1</v>
      </c>
      <c r="H1132">
        <v>3</v>
      </c>
      <c r="I1132" t="s">
        <v>410</v>
      </c>
      <c r="J1132" t="s">
        <v>411</v>
      </c>
      <c r="K1132" t="s">
        <v>412</v>
      </c>
      <c r="L1132">
        <v>1327</v>
      </c>
      <c r="N1132">
        <v>1005</v>
      </c>
      <c r="O1132" t="s">
        <v>225</v>
      </c>
      <c r="P1132" t="s">
        <v>225</v>
      </c>
      <c r="Q1132">
        <v>1</v>
      </c>
      <c r="X1132">
        <v>32</v>
      </c>
      <c r="Y1132">
        <v>20.239999999999998</v>
      </c>
      <c r="Z1132">
        <v>0</v>
      </c>
      <c r="AA1132">
        <v>0</v>
      </c>
      <c r="AB1132">
        <v>0</v>
      </c>
      <c r="AC1132">
        <v>0</v>
      </c>
      <c r="AD1132">
        <v>1</v>
      </c>
      <c r="AE1132">
        <v>0</v>
      </c>
      <c r="AF1132" t="s">
        <v>719</v>
      </c>
      <c r="AG1132">
        <v>32</v>
      </c>
      <c r="AH1132">
        <v>2</v>
      </c>
      <c r="AI1132">
        <v>28927502</v>
      </c>
      <c r="AJ1132">
        <v>1102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</row>
    <row r="1133" spans="1:44" x14ac:dyDescent="0.2">
      <c r="A1133">
        <f>ROW(Source!A240)</f>
        <v>240</v>
      </c>
      <c r="B1133">
        <v>28927515</v>
      </c>
      <c r="C1133">
        <v>28927492</v>
      </c>
      <c r="D1133">
        <v>28278974</v>
      </c>
      <c r="E1133">
        <v>1</v>
      </c>
      <c r="F1133">
        <v>1</v>
      </c>
      <c r="G1133">
        <v>1</v>
      </c>
      <c r="H1133">
        <v>3</v>
      </c>
      <c r="I1133" t="s">
        <v>413</v>
      </c>
      <c r="J1133" t="s">
        <v>414</v>
      </c>
      <c r="K1133" t="s">
        <v>415</v>
      </c>
      <c r="L1133">
        <v>1348</v>
      </c>
      <c r="N1133">
        <v>1009</v>
      </c>
      <c r="O1133" t="s">
        <v>61</v>
      </c>
      <c r="P1133" t="s">
        <v>61</v>
      </c>
      <c r="Q1133">
        <v>1000</v>
      </c>
      <c r="X1133">
        <v>6.5000000000000002E-2</v>
      </c>
      <c r="Y1133">
        <v>12036.99</v>
      </c>
      <c r="Z1133">
        <v>0</v>
      </c>
      <c r="AA1133">
        <v>0</v>
      </c>
      <c r="AB1133">
        <v>0</v>
      </c>
      <c r="AC1133">
        <v>0</v>
      </c>
      <c r="AD1133">
        <v>1</v>
      </c>
      <c r="AE1133">
        <v>0</v>
      </c>
      <c r="AF1133" t="s">
        <v>719</v>
      </c>
      <c r="AG1133">
        <v>6.5000000000000002E-2</v>
      </c>
      <c r="AH1133">
        <v>2</v>
      </c>
      <c r="AI1133">
        <v>28927503</v>
      </c>
      <c r="AJ1133">
        <v>1103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</row>
    <row r="1134" spans="1:44" x14ac:dyDescent="0.2">
      <c r="A1134">
        <f>ROW(Source!A240)</f>
        <v>240</v>
      </c>
      <c r="B1134">
        <v>28927516</v>
      </c>
      <c r="C1134">
        <v>28927492</v>
      </c>
      <c r="D1134">
        <v>28296957</v>
      </c>
      <c r="E1134">
        <v>1</v>
      </c>
      <c r="F1134">
        <v>1</v>
      </c>
      <c r="G1134">
        <v>1</v>
      </c>
      <c r="H1134">
        <v>3</v>
      </c>
      <c r="I1134" t="s">
        <v>416</v>
      </c>
      <c r="J1134" t="s">
        <v>417</v>
      </c>
      <c r="K1134" t="s">
        <v>418</v>
      </c>
      <c r="L1134">
        <v>1348</v>
      </c>
      <c r="N1134">
        <v>1009</v>
      </c>
      <c r="O1134" t="s">
        <v>61</v>
      </c>
      <c r="P1134" t="s">
        <v>61</v>
      </c>
      <c r="Q1134">
        <v>1000</v>
      </c>
      <c r="X1134">
        <v>2.1</v>
      </c>
      <c r="Y1134">
        <v>5701.53</v>
      </c>
      <c r="Z1134">
        <v>0</v>
      </c>
      <c r="AA1134">
        <v>0</v>
      </c>
      <c r="AB1134">
        <v>0</v>
      </c>
      <c r="AC1134">
        <v>0</v>
      </c>
      <c r="AD1134">
        <v>1</v>
      </c>
      <c r="AE1134">
        <v>0</v>
      </c>
      <c r="AF1134" t="s">
        <v>719</v>
      </c>
      <c r="AG1134">
        <v>2.1</v>
      </c>
      <c r="AH1134">
        <v>2</v>
      </c>
      <c r="AI1134">
        <v>28927504</v>
      </c>
      <c r="AJ1134">
        <v>1104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</row>
    <row r="1135" spans="1:44" x14ac:dyDescent="0.2">
      <c r="A1135">
        <f>ROW(Source!A241)</f>
        <v>241</v>
      </c>
      <c r="B1135">
        <v>28927505</v>
      </c>
      <c r="C1135">
        <v>28927492</v>
      </c>
      <c r="D1135">
        <v>28435420</v>
      </c>
      <c r="E1135">
        <v>1</v>
      </c>
      <c r="F1135">
        <v>1</v>
      </c>
      <c r="G1135">
        <v>1</v>
      </c>
      <c r="H1135">
        <v>1</v>
      </c>
      <c r="I1135" t="s">
        <v>393</v>
      </c>
      <c r="J1135" t="s">
        <v>719</v>
      </c>
      <c r="K1135" t="s">
        <v>394</v>
      </c>
      <c r="L1135">
        <v>1191</v>
      </c>
      <c r="N1135">
        <v>1013</v>
      </c>
      <c r="O1135" t="s">
        <v>360</v>
      </c>
      <c r="P1135" t="s">
        <v>360</v>
      </c>
      <c r="Q1135">
        <v>1</v>
      </c>
      <c r="X1135">
        <v>45.14</v>
      </c>
      <c r="Y1135">
        <v>0</v>
      </c>
      <c r="Z1135">
        <v>0</v>
      </c>
      <c r="AA1135">
        <v>0</v>
      </c>
      <c r="AB1135">
        <v>8.85</v>
      </c>
      <c r="AC1135">
        <v>0</v>
      </c>
      <c r="AD1135">
        <v>1</v>
      </c>
      <c r="AE1135">
        <v>1</v>
      </c>
      <c r="AF1135" t="s">
        <v>141</v>
      </c>
      <c r="AG1135">
        <v>62.293199999999992</v>
      </c>
      <c r="AH1135">
        <v>2</v>
      </c>
      <c r="AI1135">
        <v>28927493</v>
      </c>
      <c r="AJ1135">
        <v>1105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</row>
    <row r="1136" spans="1:44" x14ac:dyDescent="0.2">
      <c r="A1136">
        <f>ROW(Source!A241)</f>
        <v>241</v>
      </c>
      <c r="B1136">
        <v>28927506</v>
      </c>
      <c r="C1136">
        <v>28927492</v>
      </c>
      <c r="D1136">
        <v>28419515</v>
      </c>
      <c r="E1136">
        <v>1</v>
      </c>
      <c r="F1136">
        <v>1</v>
      </c>
      <c r="G1136">
        <v>1</v>
      </c>
      <c r="H1136">
        <v>1</v>
      </c>
      <c r="I1136" t="s">
        <v>361</v>
      </c>
      <c r="J1136" t="s">
        <v>719</v>
      </c>
      <c r="K1136" t="s">
        <v>362</v>
      </c>
      <c r="L1136">
        <v>1191</v>
      </c>
      <c r="N1136">
        <v>1013</v>
      </c>
      <c r="O1136" t="s">
        <v>360</v>
      </c>
      <c r="P1136" t="s">
        <v>360</v>
      </c>
      <c r="Q1136">
        <v>1</v>
      </c>
      <c r="X1136">
        <v>8.7899999999999991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1</v>
      </c>
      <c r="AE1136">
        <v>2</v>
      </c>
      <c r="AF1136" t="s">
        <v>140</v>
      </c>
      <c r="AG1136">
        <v>13.185</v>
      </c>
      <c r="AH1136">
        <v>2</v>
      </c>
      <c r="AI1136">
        <v>28927494</v>
      </c>
      <c r="AJ1136">
        <v>1106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</row>
    <row r="1137" spans="1:44" x14ac:dyDescent="0.2">
      <c r="A1137">
        <f>ROW(Source!A241)</f>
        <v>241</v>
      </c>
      <c r="B1137">
        <v>28927507</v>
      </c>
      <c r="C1137">
        <v>28927492</v>
      </c>
      <c r="D1137">
        <v>28336884</v>
      </c>
      <c r="E1137">
        <v>1</v>
      </c>
      <c r="F1137">
        <v>1</v>
      </c>
      <c r="G1137">
        <v>1</v>
      </c>
      <c r="H1137">
        <v>2</v>
      </c>
      <c r="I1137" t="s">
        <v>375</v>
      </c>
      <c r="J1137" t="s">
        <v>376</v>
      </c>
      <c r="K1137" t="s">
        <v>377</v>
      </c>
      <c r="L1137">
        <v>1368</v>
      </c>
      <c r="N1137">
        <v>1011</v>
      </c>
      <c r="O1137" t="s">
        <v>366</v>
      </c>
      <c r="P1137" t="s">
        <v>366</v>
      </c>
      <c r="Q1137">
        <v>1</v>
      </c>
      <c r="X1137">
        <v>0.13</v>
      </c>
      <c r="Y1137">
        <v>0</v>
      </c>
      <c r="Z1137">
        <v>93.73</v>
      </c>
      <c r="AA1137">
        <v>8.82</v>
      </c>
      <c r="AB1137">
        <v>0</v>
      </c>
      <c r="AC1137">
        <v>0</v>
      </c>
      <c r="AD1137">
        <v>1</v>
      </c>
      <c r="AE1137">
        <v>0</v>
      </c>
      <c r="AF1137" t="s">
        <v>140</v>
      </c>
      <c r="AG1137">
        <v>0.19500000000000001</v>
      </c>
      <c r="AH1137">
        <v>2</v>
      </c>
      <c r="AI1137">
        <v>28927495</v>
      </c>
      <c r="AJ1137">
        <v>1107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</row>
    <row r="1138" spans="1:44" x14ac:dyDescent="0.2">
      <c r="A1138">
        <f>ROW(Source!A241)</f>
        <v>241</v>
      </c>
      <c r="B1138">
        <v>28927508</v>
      </c>
      <c r="C1138">
        <v>28927492</v>
      </c>
      <c r="D1138">
        <v>28336931</v>
      </c>
      <c r="E1138">
        <v>1</v>
      </c>
      <c r="F1138">
        <v>1</v>
      </c>
      <c r="G1138">
        <v>1</v>
      </c>
      <c r="H1138">
        <v>2</v>
      </c>
      <c r="I1138" t="s">
        <v>378</v>
      </c>
      <c r="J1138" t="s">
        <v>379</v>
      </c>
      <c r="K1138" t="s">
        <v>380</v>
      </c>
      <c r="L1138">
        <v>1368</v>
      </c>
      <c r="N1138">
        <v>1011</v>
      </c>
      <c r="O1138" t="s">
        <v>366</v>
      </c>
      <c r="P1138" t="s">
        <v>366</v>
      </c>
      <c r="Q1138">
        <v>1</v>
      </c>
      <c r="X1138">
        <v>2.2799999999999998</v>
      </c>
      <c r="Y1138">
        <v>0</v>
      </c>
      <c r="Z1138">
        <v>91.79</v>
      </c>
      <c r="AA1138">
        <v>11.84</v>
      </c>
      <c r="AB1138">
        <v>0</v>
      </c>
      <c r="AC1138">
        <v>0</v>
      </c>
      <c r="AD1138">
        <v>1</v>
      </c>
      <c r="AE1138">
        <v>0</v>
      </c>
      <c r="AF1138" t="s">
        <v>140</v>
      </c>
      <c r="AG1138">
        <v>3.42</v>
      </c>
      <c r="AH1138">
        <v>2</v>
      </c>
      <c r="AI1138">
        <v>28927496</v>
      </c>
      <c r="AJ1138">
        <v>1108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</row>
    <row r="1139" spans="1:44" x14ac:dyDescent="0.2">
      <c r="A1139">
        <f>ROW(Source!A241)</f>
        <v>241</v>
      </c>
      <c r="B1139">
        <v>28927509</v>
      </c>
      <c r="C1139">
        <v>28927492</v>
      </c>
      <c r="D1139">
        <v>28337029</v>
      </c>
      <c r="E1139">
        <v>1</v>
      </c>
      <c r="F1139">
        <v>1</v>
      </c>
      <c r="G1139">
        <v>1</v>
      </c>
      <c r="H1139">
        <v>2</v>
      </c>
      <c r="I1139" t="s">
        <v>395</v>
      </c>
      <c r="J1139" t="s">
        <v>396</v>
      </c>
      <c r="K1139" t="s">
        <v>397</v>
      </c>
      <c r="L1139">
        <v>1368</v>
      </c>
      <c r="N1139">
        <v>1011</v>
      </c>
      <c r="O1139" t="s">
        <v>366</v>
      </c>
      <c r="P1139" t="s">
        <v>366</v>
      </c>
      <c r="Q1139">
        <v>1</v>
      </c>
      <c r="X1139">
        <v>4.6399999999999997</v>
      </c>
      <c r="Y1139">
        <v>0</v>
      </c>
      <c r="Z1139">
        <v>16.649999999999999</v>
      </c>
      <c r="AA1139">
        <v>8.82</v>
      </c>
      <c r="AB1139">
        <v>0</v>
      </c>
      <c r="AC1139">
        <v>0</v>
      </c>
      <c r="AD1139">
        <v>1</v>
      </c>
      <c r="AE1139">
        <v>0</v>
      </c>
      <c r="AF1139" t="s">
        <v>140</v>
      </c>
      <c r="AG1139">
        <v>6.96</v>
      </c>
      <c r="AH1139">
        <v>2</v>
      </c>
      <c r="AI1139">
        <v>28927497</v>
      </c>
      <c r="AJ1139">
        <v>1109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</row>
    <row r="1140" spans="1:44" x14ac:dyDescent="0.2">
      <c r="A1140">
        <f>ROW(Source!A241)</f>
        <v>241</v>
      </c>
      <c r="B1140">
        <v>28927510</v>
      </c>
      <c r="C1140">
        <v>28927492</v>
      </c>
      <c r="D1140">
        <v>28337847</v>
      </c>
      <c r="E1140">
        <v>1</v>
      </c>
      <c r="F1140">
        <v>1</v>
      </c>
      <c r="G1140">
        <v>1</v>
      </c>
      <c r="H1140">
        <v>2</v>
      </c>
      <c r="I1140" t="s">
        <v>398</v>
      </c>
      <c r="J1140" t="s">
        <v>399</v>
      </c>
      <c r="K1140" t="s">
        <v>400</v>
      </c>
      <c r="L1140">
        <v>1368</v>
      </c>
      <c r="N1140">
        <v>1011</v>
      </c>
      <c r="O1140" t="s">
        <v>366</v>
      </c>
      <c r="P1140" t="s">
        <v>366</v>
      </c>
      <c r="Q1140">
        <v>1</v>
      </c>
      <c r="X1140">
        <v>1.74</v>
      </c>
      <c r="Y1140">
        <v>0</v>
      </c>
      <c r="Z1140">
        <v>109.24</v>
      </c>
      <c r="AA1140">
        <v>11.84</v>
      </c>
      <c r="AB1140">
        <v>0</v>
      </c>
      <c r="AC1140">
        <v>0</v>
      </c>
      <c r="AD1140">
        <v>1</v>
      </c>
      <c r="AE1140">
        <v>0</v>
      </c>
      <c r="AF1140" t="s">
        <v>140</v>
      </c>
      <c r="AG1140">
        <v>2.61</v>
      </c>
      <c r="AH1140">
        <v>2</v>
      </c>
      <c r="AI1140">
        <v>28927498</v>
      </c>
      <c r="AJ1140">
        <v>1110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</row>
    <row r="1141" spans="1:44" x14ac:dyDescent="0.2">
      <c r="A1141">
        <f>ROW(Source!A241)</f>
        <v>241</v>
      </c>
      <c r="B1141">
        <v>28927511</v>
      </c>
      <c r="C1141">
        <v>28927492</v>
      </c>
      <c r="D1141">
        <v>28338136</v>
      </c>
      <c r="E1141">
        <v>1</v>
      </c>
      <c r="F1141">
        <v>1</v>
      </c>
      <c r="G1141">
        <v>1</v>
      </c>
      <c r="H1141">
        <v>2</v>
      </c>
      <c r="I1141" t="s">
        <v>401</v>
      </c>
      <c r="J1141" t="s">
        <v>402</v>
      </c>
      <c r="K1141" t="s">
        <v>403</v>
      </c>
      <c r="L1141">
        <v>1368</v>
      </c>
      <c r="N1141">
        <v>1011</v>
      </c>
      <c r="O1141" t="s">
        <v>366</v>
      </c>
      <c r="P1141" t="s">
        <v>366</v>
      </c>
      <c r="Q1141">
        <v>1</v>
      </c>
      <c r="X1141">
        <v>4.21</v>
      </c>
      <c r="Y1141">
        <v>0</v>
      </c>
      <c r="Z1141">
        <v>8.68</v>
      </c>
      <c r="AA1141">
        <v>0</v>
      </c>
      <c r="AB1141">
        <v>0</v>
      </c>
      <c r="AC1141">
        <v>0</v>
      </c>
      <c r="AD1141">
        <v>1</v>
      </c>
      <c r="AE1141">
        <v>0</v>
      </c>
      <c r="AF1141" t="s">
        <v>140</v>
      </c>
      <c r="AG1141">
        <v>6.3150000000000004</v>
      </c>
      <c r="AH1141">
        <v>2</v>
      </c>
      <c r="AI1141">
        <v>28927499</v>
      </c>
      <c r="AJ1141">
        <v>1111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</row>
    <row r="1142" spans="1:44" x14ac:dyDescent="0.2">
      <c r="A1142">
        <f>ROW(Source!A241)</f>
        <v>241</v>
      </c>
      <c r="B1142">
        <v>28927512</v>
      </c>
      <c r="C1142">
        <v>28927492</v>
      </c>
      <c r="D1142">
        <v>28253181</v>
      </c>
      <c r="E1142">
        <v>1</v>
      </c>
      <c r="F1142">
        <v>1</v>
      </c>
      <c r="G1142">
        <v>1</v>
      </c>
      <c r="H1142">
        <v>3</v>
      </c>
      <c r="I1142" t="s">
        <v>404</v>
      </c>
      <c r="J1142" t="s">
        <v>405</v>
      </c>
      <c r="K1142" t="s">
        <v>406</v>
      </c>
      <c r="L1142">
        <v>1339</v>
      </c>
      <c r="N1142">
        <v>1007</v>
      </c>
      <c r="O1142" t="s">
        <v>742</v>
      </c>
      <c r="P1142" t="s">
        <v>742</v>
      </c>
      <c r="Q1142">
        <v>1</v>
      </c>
      <c r="X1142">
        <v>0.14000000000000001</v>
      </c>
      <c r="Y1142">
        <v>2.44</v>
      </c>
      <c r="Z1142">
        <v>0</v>
      </c>
      <c r="AA1142">
        <v>0</v>
      </c>
      <c r="AB1142">
        <v>0</v>
      </c>
      <c r="AC1142">
        <v>0</v>
      </c>
      <c r="AD1142">
        <v>1</v>
      </c>
      <c r="AE1142">
        <v>0</v>
      </c>
      <c r="AF1142" t="s">
        <v>719</v>
      </c>
      <c r="AG1142">
        <v>0.14000000000000001</v>
      </c>
      <c r="AH1142">
        <v>2</v>
      </c>
      <c r="AI1142">
        <v>28927500</v>
      </c>
      <c r="AJ1142">
        <v>1112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0</v>
      </c>
      <c r="AR1142">
        <v>0</v>
      </c>
    </row>
    <row r="1143" spans="1:44" x14ac:dyDescent="0.2">
      <c r="A1143">
        <f>ROW(Source!A241)</f>
        <v>241</v>
      </c>
      <c r="B1143">
        <v>28927513</v>
      </c>
      <c r="C1143">
        <v>28927492</v>
      </c>
      <c r="D1143">
        <v>28254702</v>
      </c>
      <c r="E1143">
        <v>1</v>
      </c>
      <c r="F1143">
        <v>1</v>
      </c>
      <c r="G1143">
        <v>1</v>
      </c>
      <c r="H1143">
        <v>3</v>
      </c>
      <c r="I1143" t="s">
        <v>407</v>
      </c>
      <c r="J1143" t="s">
        <v>408</v>
      </c>
      <c r="K1143" t="s">
        <v>409</v>
      </c>
      <c r="L1143">
        <v>1348</v>
      </c>
      <c r="N1143">
        <v>1009</v>
      </c>
      <c r="O1143" t="s">
        <v>61</v>
      </c>
      <c r="P1143" t="s">
        <v>61</v>
      </c>
      <c r="Q1143">
        <v>1000</v>
      </c>
      <c r="X1143">
        <v>8.9999999999999998E-4</v>
      </c>
      <c r="Y1143">
        <v>13157.91</v>
      </c>
      <c r="Z1143">
        <v>0</v>
      </c>
      <c r="AA1143">
        <v>0</v>
      </c>
      <c r="AB1143">
        <v>0</v>
      </c>
      <c r="AC1143">
        <v>0</v>
      </c>
      <c r="AD1143">
        <v>1</v>
      </c>
      <c r="AE1143">
        <v>0</v>
      </c>
      <c r="AF1143" t="s">
        <v>719</v>
      </c>
      <c r="AG1143">
        <v>8.9999999999999998E-4</v>
      </c>
      <c r="AH1143">
        <v>2</v>
      </c>
      <c r="AI1143">
        <v>28927501</v>
      </c>
      <c r="AJ1143">
        <v>1113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</row>
    <row r="1144" spans="1:44" x14ac:dyDescent="0.2">
      <c r="A1144">
        <f>ROW(Source!A241)</f>
        <v>241</v>
      </c>
      <c r="B1144">
        <v>28927514</v>
      </c>
      <c r="C1144">
        <v>28927492</v>
      </c>
      <c r="D1144">
        <v>28277694</v>
      </c>
      <c r="E1144">
        <v>1</v>
      </c>
      <c r="F1144">
        <v>1</v>
      </c>
      <c r="G1144">
        <v>1</v>
      </c>
      <c r="H1144">
        <v>3</v>
      </c>
      <c r="I1144" t="s">
        <v>410</v>
      </c>
      <c r="J1144" t="s">
        <v>411</v>
      </c>
      <c r="K1144" t="s">
        <v>412</v>
      </c>
      <c r="L1144">
        <v>1327</v>
      </c>
      <c r="N1144">
        <v>1005</v>
      </c>
      <c r="O1144" t="s">
        <v>225</v>
      </c>
      <c r="P1144" t="s">
        <v>225</v>
      </c>
      <c r="Q1144">
        <v>1</v>
      </c>
      <c r="X1144">
        <v>32</v>
      </c>
      <c r="Y1144">
        <v>20.239999999999998</v>
      </c>
      <c r="Z1144">
        <v>0</v>
      </c>
      <c r="AA1144">
        <v>0</v>
      </c>
      <c r="AB1144">
        <v>0</v>
      </c>
      <c r="AC1144">
        <v>0</v>
      </c>
      <c r="AD1144">
        <v>1</v>
      </c>
      <c r="AE1144">
        <v>0</v>
      </c>
      <c r="AF1144" t="s">
        <v>719</v>
      </c>
      <c r="AG1144">
        <v>32</v>
      </c>
      <c r="AH1144">
        <v>2</v>
      </c>
      <c r="AI1144">
        <v>28927502</v>
      </c>
      <c r="AJ1144">
        <v>1114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</row>
    <row r="1145" spans="1:44" x14ac:dyDescent="0.2">
      <c r="A1145">
        <f>ROW(Source!A241)</f>
        <v>241</v>
      </c>
      <c r="B1145">
        <v>28927515</v>
      </c>
      <c r="C1145">
        <v>28927492</v>
      </c>
      <c r="D1145">
        <v>28278974</v>
      </c>
      <c r="E1145">
        <v>1</v>
      </c>
      <c r="F1145">
        <v>1</v>
      </c>
      <c r="G1145">
        <v>1</v>
      </c>
      <c r="H1145">
        <v>3</v>
      </c>
      <c r="I1145" t="s">
        <v>413</v>
      </c>
      <c r="J1145" t="s">
        <v>414</v>
      </c>
      <c r="K1145" t="s">
        <v>415</v>
      </c>
      <c r="L1145">
        <v>1348</v>
      </c>
      <c r="N1145">
        <v>1009</v>
      </c>
      <c r="O1145" t="s">
        <v>61</v>
      </c>
      <c r="P1145" t="s">
        <v>61</v>
      </c>
      <c r="Q1145">
        <v>1000</v>
      </c>
      <c r="X1145">
        <v>6.5000000000000002E-2</v>
      </c>
      <c r="Y1145">
        <v>12036.99</v>
      </c>
      <c r="Z1145">
        <v>0</v>
      </c>
      <c r="AA1145">
        <v>0</v>
      </c>
      <c r="AB1145">
        <v>0</v>
      </c>
      <c r="AC1145">
        <v>0</v>
      </c>
      <c r="AD1145">
        <v>1</v>
      </c>
      <c r="AE1145">
        <v>0</v>
      </c>
      <c r="AF1145" t="s">
        <v>719</v>
      </c>
      <c r="AG1145">
        <v>6.5000000000000002E-2</v>
      </c>
      <c r="AH1145">
        <v>2</v>
      </c>
      <c r="AI1145">
        <v>28927503</v>
      </c>
      <c r="AJ1145">
        <v>1115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</row>
    <row r="1146" spans="1:44" x14ac:dyDescent="0.2">
      <c r="A1146">
        <f>ROW(Source!A241)</f>
        <v>241</v>
      </c>
      <c r="B1146">
        <v>28927516</v>
      </c>
      <c r="C1146">
        <v>28927492</v>
      </c>
      <c r="D1146">
        <v>28296957</v>
      </c>
      <c r="E1146">
        <v>1</v>
      </c>
      <c r="F1146">
        <v>1</v>
      </c>
      <c r="G1146">
        <v>1</v>
      </c>
      <c r="H1146">
        <v>3</v>
      </c>
      <c r="I1146" t="s">
        <v>416</v>
      </c>
      <c r="J1146" t="s">
        <v>417</v>
      </c>
      <c r="K1146" t="s">
        <v>418</v>
      </c>
      <c r="L1146">
        <v>1348</v>
      </c>
      <c r="N1146">
        <v>1009</v>
      </c>
      <c r="O1146" t="s">
        <v>61</v>
      </c>
      <c r="P1146" t="s">
        <v>61</v>
      </c>
      <c r="Q1146">
        <v>1000</v>
      </c>
      <c r="X1146">
        <v>2.1</v>
      </c>
      <c r="Y1146">
        <v>5701.53</v>
      </c>
      <c r="Z1146">
        <v>0</v>
      </c>
      <c r="AA1146">
        <v>0</v>
      </c>
      <c r="AB1146">
        <v>0</v>
      </c>
      <c r="AC1146">
        <v>0</v>
      </c>
      <c r="AD1146">
        <v>1</v>
      </c>
      <c r="AE1146">
        <v>0</v>
      </c>
      <c r="AF1146" t="s">
        <v>719</v>
      </c>
      <c r="AG1146">
        <v>2.1</v>
      </c>
      <c r="AH1146">
        <v>2</v>
      </c>
      <c r="AI1146">
        <v>28927504</v>
      </c>
      <c r="AJ1146">
        <v>1116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</row>
    <row r="1147" spans="1:44" x14ac:dyDescent="0.2">
      <c r="A1147">
        <f>ROW(Source!A242)</f>
        <v>242</v>
      </c>
      <c r="B1147">
        <v>28927530</v>
      </c>
      <c r="C1147">
        <v>28927517</v>
      </c>
      <c r="D1147">
        <v>28430167</v>
      </c>
      <c r="E1147">
        <v>1</v>
      </c>
      <c r="F1147">
        <v>1</v>
      </c>
      <c r="G1147">
        <v>1</v>
      </c>
      <c r="H1147">
        <v>1</v>
      </c>
      <c r="I1147" t="s">
        <v>419</v>
      </c>
      <c r="J1147" t="s">
        <v>719</v>
      </c>
      <c r="K1147" t="s">
        <v>420</v>
      </c>
      <c r="L1147">
        <v>1191</v>
      </c>
      <c r="N1147">
        <v>1013</v>
      </c>
      <c r="O1147" t="s">
        <v>360</v>
      </c>
      <c r="P1147" t="s">
        <v>360</v>
      </c>
      <c r="Q1147">
        <v>1</v>
      </c>
      <c r="X1147">
        <v>32.630000000000003</v>
      </c>
      <c r="Y1147">
        <v>0</v>
      </c>
      <c r="Z1147">
        <v>0</v>
      </c>
      <c r="AA1147">
        <v>0</v>
      </c>
      <c r="AB1147">
        <v>8.98</v>
      </c>
      <c r="AC1147">
        <v>0</v>
      </c>
      <c r="AD1147">
        <v>1</v>
      </c>
      <c r="AE1147">
        <v>1</v>
      </c>
      <c r="AF1147" t="s">
        <v>141</v>
      </c>
      <c r="AG1147">
        <v>45.029399999999995</v>
      </c>
      <c r="AH1147">
        <v>2</v>
      </c>
      <c r="AI1147">
        <v>28927518</v>
      </c>
      <c r="AJ1147">
        <v>1117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</row>
    <row r="1148" spans="1:44" x14ac:dyDescent="0.2">
      <c r="A1148">
        <f>ROW(Source!A242)</f>
        <v>242</v>
      </c>
      <c r="B1148">
        <v>28927531</v>
      </c>
      <c r="C1148">
        <v>28927517</v>
      </c>
      <c r="D1148">
        <v>28419515</v>
      </c>
      <c r="E1148">
        <v>1</v>
      </c>
      <c r="F1148">
        <v>1</v>
      </c>
      <c r="G1148">
        <v>1</v>
      </c>
      <c r="H1148">
        <v>1</v>
      </c>
      <c r="I1148" t="s">
        <v>361</v>
      </c>
      <c r="J1148" t="s">
        <v>719</v>
      </c>
      <c r="K1148" t="s">
        <v>362</v>
      </c>
      <c r="L1148">
        <v>1191</v>
      </c>
      <c r="N1148">
        <v>1013</v>
      </c>
      <c r="O1148" t="s">
        <v>360</v>
      </c>
      <c r="P1148" t="s">
        <v>360</v>
      </c>
      <c r="Q1148">
        <v>1</v>
      </c>
      <c r="X1148">
        <v>40.49</v>
      </c>
      <c r="Y1148">
        <v>0</v>
      </c>
      <c r="Z1148">
        <v>0</v>
      </c>
      <c r="AA1148">
        <v>0</v>
      </c>
      <c r="AB1148">
        <v>0</v>
      </c>
      <c r="AC1148">
        <v>0</v>
      </c>
      <c r="AD1148">
        <v>1</v>
      </c>
      <c r="AE1148">
        <v>2</v>
      </c>
      <c r="AF1148" t="s">
        <v>140</v>
      </c>
      <c r="AG1148">
        <v>60.734999999999999</v>
      </c>
      <c r="AH1148">
        <v>2</v>
      </c>
      <c r="AI1148">
        <v>28927519</v>
      </c>
      <c r="AJ1148">
        <v>1118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</row>
    <row r="1149" spans="1:44" x14ac:dyDescent="0.2">
      <c r="A1149">
        <f>ROW(Source!A242)</f>
        <v>242</v>
      </c>
      <c r="B1149">
        <v>28927532</v>
      </c>
      <c r="C1149">
        <v>28927517</v>
      </c>
      <c r="D1149">
        <v>28336884</v>
      </c>
      <c r="E1149">
        <v>1</v>
      </c>
      <c r="F1149">
        <v>1</v>
      </c>
      <c r="G1149">
        <v>1</v>
      </c>
      <c r="H1149">
        <v>2</v>
      </c>
      <c r="I1149" t="s">
        <v>375</v>
      </c>
      <c r="J1149" t="s">
        <v>376</v>
      </c>
      <c r="K1149" t="s">
        <v>377</v>
      </c>
      <c r="L1149">
        <v>1368</v>
      </c>
      <c r="N1149">
        <v>1011</v>
      </c>
      <c r="O1149" t="s">
        <v>366</v>
      </c>
      <c r="P1149" t="s">
        <v>366</v>
      </c>
      <c r="Q1149">
        <v>1</v>
      </c>
      <c r="X1149">
        <v>0.33</v>
      </c>
      <c r="Y1149">
        <v>0</v>
      </c>
      <c r="Z1149">
        <v>93.73</v>
      </c>
      <c r="AA1149">
        <v>8.82</v>
      </c>
      <c r="AB1149">
        <v>0</v>
      </c>
      <c r="AC1149">
        <v>0</v>
      </c>
      <c r="AD1149">
        <v>1</v>
      </c>
      <c r="AE1149">
        <v>0</v>
      </c>
      <c r="AF1149" t="s">
        <v>140</v>
      </c>
      <c r="AG1149">
        <v>0.495</v>
      </c>
      <c r="AH1149">
        <v>2</v>
      </c>
      <c r="AI1149">
        <v>28927520</v>
      </c>
      <c r="AJ1149">
        <v>1119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</row>
    <row r="1150" spans="1:44" x14ac:dyDescent="0.2">
      <c r="A1150">
        <f>ROW(Source!A242)</f>
        <v>242</v>
      </c>
      <c r="B1150">
        <v>28927533</v>
      </c>
      <c r="C1150">
        <v>28927517</v>
      </c>
      <c r="D1150">
        <v>28337084</v>
      </c>
      <c r="E1150">
        <v>1</v>
      </c>
      <c r="F1150">
        <v>1</v>
      </c>
      <c r="G1150">
        <v>1</v>
      </c>
      <c r="H1150">
        <v>2</v>
      </c>
      <c r="I1150" t="s">
        <v>381</v>
      </c>
      <c r="J1150" t="s">
        <v>382</v>
      </c>
      <c r="K1150" t="s">
        <v>383</v>
      </c>
      <c r="L1150">
        <v>1368</v>
      </c>
      <c r="N1150">
        <v>1011</v>
      </c>
      <c r="O1150" t="s">
        <v>366</v>
      </c>
      <c r="P1150" t="s">
        <v>366</v>
      </c>
      <c r="Q1150">
        <v>1</v>
      </c>
      <c r="X1150">
        <v>2.9</v>
      </c>
      <c r="Y1150">
        <v>0</v>
      </c>
      <c r="Z1150">
        <v>4.1100000000000003</v>
      </c>
      <c r="AA1150">
        <v>0</v>
      </c>
      <c r="AB1150">
        <v>0</v>
      </c>
      <c r="AC1150">
        <v>0</v>
      </c>
      <c r="AD1150">
        <v>1</v>
      </c>
      <c r="AE1150">
        <v>0</v>
      </c>
      <c r="AF1150" t="s">
        <v>140</v>
      </c>
      <c r="AG1150">
        <v>4.3499999999999996</v>
      </c>
      <c r="AH1150">
        <v>2</v>
      </c>
      <c r="AI1150">
        <v>28927521</v>
      </c>
      <c r="AJ1150">
        <v>1120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</row>
    <row r="1151" spans="1:44" x14ac:dyDescent="0.2">
      <c r="A1151">
        <f>ROW(Source!A242)</f>
        <v>242</v>
      </c>
      <c r="B1151">
        <v>28927534</v>
      </c>
      <c r="C1151">
        <v>28927517</v>
      </c>
      <c r="D1151">
        <v>28337112</v>
      </c>
      <c r="E1151">
        <v>1</v>
      </c>
      <c r="F1151">
        <v>1</v>
      </c>
      <c r="G1151">
        <v>1</v>
      </c>
      <c r="H1151">
        <v>2</v>
      </c>
      <c r="I1151" t="s">
        <v>421</v>
      </c>
      <c r="J1151" t="s">
        <v>422</v>
      </c>
      <c r="K1151" t="s">
        <v>423</v>
      </c>
      <c r="L1151">
        <v>1368</v>
      </c>
      <c r="N1151">
        <v>1011</v>
      </c>
      <c r="O1151" t="s">
        <v>366</v>
      </c>
      <c r="P1151" t="s">
        <v>366</v>
      </c>
      <c r="Q1151">
        <v>1</v>
      </c>
      <c r="X1151">
        <v>19.37</v>
      </c>
      <c r="Y1151">
        <v>0</v>
      </c>
      <c r="Z1151">
        <v>12.79</v>
      </c>
      <c r="AA1151">
        <v>6.58</v>
      </c>
      <c r="AB1151">
        <v>0</v>
      </c>
      <c r="AC1151">
        <v>0</v>
      </c>
      <c r="AD1151">
        <v>1</v>
      </c>
      <c r="AE1151">
        <v>0</v>
      </c>
      <c r="AF1151" t="s">
        <v>140</v>
      </c>
      <c r="AG1151">
        <v>29.055</v>
      </c>
      <c r="AH1151">
        <v>2</v>
      </c>
      <c r="AI1151">
        <v>28927522</v>
      </c>
      <c r="AJ1151">
        <v>1121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</row>
    <row r="1152" spans="1:44" x14ac:dyDescent="0.2">
      <c r="A1152">
        <f>ROW(Source!A242)</f>
        <v>242</v>
      </c>
      <c r="B1152">
        <v>28927535</v>
      </c>
      <c r="C1152">
        <v>28927517</v>
      </c>
      <c r="D1152">
        <v>28337842</v>
      </c>
      <c r="E1152">
        <v>1</v>
      </c>
      <c r="F1152">
        <v>1</v>
      </c>
      <c r="G1152">
        <v>1</v>
      </c>
      <c r="H1152">
        <v>2</v>
      </c>
      <c r="I1152" t="s">
        <v>384</v>
      </c>
      <c r="J1152" t="s">
        <v>385</v>
      </c>
      <c r="K1152" t="s">
        <v>386</v>
      </c>
      <c r="L1152">
        <v>1368</v>
      </c>
      <c r="N1152">
        <v>1011</v>
      </c>
      <c r="O1152" t="s">
        <v>366</v>
      </c>
      <c r="P1152" t="s">
        <v>366</v>
      </c>
      <c r="Q1152">
        <v>1</v>
      </c>
      <c r="X1152">
        <v>1.42</v>
      </c>
      <c r="Y1152">
        <v>0</v>
      </c>
      <c r="Z1152">
        <v>102.48</v>
      </c>
      <c r="AA1152">
        <v>11.84</v>
      </c>
      <c r="AB1152">
        <v>0</v>
      </c>
      <c r="AC1152">
        <v>0</v>
      </c>
      <c r="AD1152">
        <v>1</v>
      </c>
      <c r="AE1152">
        <v>0</v>
      </c>
      <c r="AF1152" t="s">
        <v>140</v>
      </c>
      <c r="AG1152">
        <v>2.13</v>
      </c>
      <c r="AH1152">
        <v>2</v>
      </c>
      <c r="AI1152">
        <v>28927523</v>
      </c>
      <c r="AJ1152">
        <v>1122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</row>
    <row r="1153" spans="1:44" x14ac:dyDescent="0.2">
      <c r="A1153">
        <f>ROW(Source!A242)</f>
        <v>242</v>
      </c>
      <c r="B1153">
        <v>28927536</v>
      </c>
      <c r="C1153">
        <v>28927517</v>
      </c>
      <c r="D1153">
        <v>28338136</v>
      </c>
      <c r="E1153">
        <v>1</v>
      </c>
      <c r="F1153">
        <v>1</v>
      </c>
      <c r="G1153">
        <v>1</v>
      </c>
      <c r="H1153">
        <v>2</v>
      </c>
      <c r="I1153" t="s">
        <v>401</v>
      </c>
      <c r="J1153" t="s">
        <v>402</v>
      </c>
      <c r="K1153" t="s">
        <v>403</v>
      </c>
      <c r="L1153">
        <v>1368</v>
      </c>
      <c r="N1153">
        <v>1011</v>
      </c>
      <c r="O1153" t="s">
        <v>366</v>
      </c>
      <c r="P1153" t="s">
        <v>366</v>
      </c>
      <c r="Q1153">
        <v>1</v>
      </c>
      <c r="X1153">
        <v>1.8</v>
      </c>
      <c r="Y1153">
        <v>0</v>
      </c>
      <c r="Z1153">
        <v>8.68</v>
      </c>
      <c r="AA1153">
        <v>0</v>
      </c>
      <c r="AB1153">
        <v>0</v>
      </c>
      <c r="AC1153">
        <v>0</v>
      </c>
      <c r="AD1153">
        <v>1</v>
      </c>
      <c r="AE1153">
        <v>0</v>
      </c>
      <c r="AF1153" t="s">
        <v>140</v>
      </c>
      <c r="AG1153">
        <v>2.7</v>
      </c>
      <c r="AH1153">
        <v>2</v>
      </c>
      <c r="AI1153">
        <v>28927524</v>
      </c>
      <c r="AJ1153">
        <v>1123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</row>
    <row r="1154" spans="1:44" x14ac:dyDescent="0.2">
      <c r="A1154">
        <f>ROW(Source!A242)</f>
        <v>242</v>
      </c>
      <c r="B1154">
        <v>28927537</v>
      </c>
      <c r="C1154">
        <v>28927517</v>
      </c>
      <c r="D1154">
        <v>28338156</v>
      </c>
      <c r="E1154">
        <v>1</v>
      </c>
      <c r="F1154">
        <v>1</v>
      </c>
      <c r="G1154">
        <v>1</v>
      </c>
      <c r="H1154">
        <v>2</v>
      </c>
      <c r="I1154" t="s">
        <v>367</v>
      </c>
      <c r="J1154" t="s">
        <v>368</v>
      </c>
      <c r="K1154" t="s">
        <v>369</v>
      </c>
      <c r="L1154">
        <v>1368</v>
      </c>
      <c r="N1154">
        <v>1011</v>
      </c>
      <c r="O1154" t="s">
        <v>366</v>
      </c>
      <c r="P1154" t="s">
        <v>366</v>
      </c>
      <c r="Q1154">
        <v>1</v>
      </c>
      <c r="X1154">
        <v>19.37</v>
      </c>
      <c r="Y1154">
        <v>0</v>
      </c>
      <c r="Z1154">
        <v>156.47</v>
      </c>
      <c r="AA1154">
        <v>10.130000000000001</v>
      </c>
      <c r="AB1154">
        <v>0</v>
      </c>
      <c r="AC1154">
        <v>0</v>
      </c>
      <c r="AD1154">
        <v>1</v>
      </c>
      <c r="AE1154">
        <v>0</v>
      </c>
      <c r="AF1154" t="s">
        <v>140</v>
      </c>
      <c r="AG1154">
        <v>29.055</v>
      </c>
      <c r="AH1154">
        <v>2</v>
      </c>
      <c r="AI1154">
        <v>28927525</v>
      </c>
      <c r="AJ1154">
        <v>1124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0</v>
      </c>
      <c r="AR1154">
        <v>0</v>
      </c>
    </row>
    <row r="1155" spans="1:44" x14ac:dyDescent="0.2">
      <c r="A1155">
        <f>ROW(Source!A242)</f>
        <v>242</v>
      </c>
      <c r="B1155">
        <v>28927538</v>
      </c>
      <c r="C1155">
        <v>28927517</v>
      </c>
      <c r="D1155">
        <v>28253181</v>
      </c>
      <c r="E1155">
        <v>1</v>
      </c>
      <c r="F1155">
        <v>1</v>
      </c>
      <c r="G1155">
        <v>1</v>
      </c>
      <c r="H1155">
        <v>3</v>
      </c>
      <c r="I1155" t="s">
        <v>404</v>
      </c>
      <c r="J1155" t="s">
        <v>405</v>
      </c>
      <c r="K1155" t="s">
        <v>406</v>
      </c>
      <c r="L1155">
        <v>1339</v>
      </c>
      <c r="N1155">
        <v>1007</v>
      </c>
      <c r="O1155" t="s">
        <v>742</v>
      </c>
      <c r="P1155" t="s">
        <v>742</v>
      </c>
      <c r="Q1155">
        <v>1</v>
      </c>
      <c r="X1155">
        <v>0.4</v>
      </c>
      <c r="Y1155">
        <v>2.44</v>
      </c>
      <c r="Z1155">
        <v>0</v>
      </c>
      <c r="AA1155">
        <v>0</v>
      </c>
      <c r="AB1155">
        <v>0</v>
      </c>
      <c r="AC1155">
        <v>0</v>
      </c>
      <c r="AD1155">
        <v>1</v>
      </c>
      <c r="AE1155">
        <v>0</v>
      </c>
      <c r="AF1155" t="s">
        <v>719</v>
      </c>
      <c r="AG1155">
        <v>0.4</v>
      </c>
      <c r="AH1155">
        <v>2</v>
      </c>
      <c r="AI1155">
        <v>28927526</v>
      </c>
      <c r="AJ1155">
        <v>1125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</row>
    <row r="1156" spans="1:44" x14ac:dyDescent="0.2">
      <c r="A1156">
        <f>ROW(Source!A242)</f>
        <v>242</v>
      </c>
      <c r="B1156">
        <v>28927539</v>
      </c>
      <c r="C1156">
        <v>28927517</v>
      </c>
      <c r="D1156">
        <v>28254710</v>
      </c>
      <c r="E1156">
        <v>1</v>
      </c>
      <c r="F1156">
        <v>1</v>
      </c>
      <c r="G1156">
        <v>1</v>
      </c>
      <c r="H1156">
        <v>3</v>
      </c>
      <c r="I1156" t="s">
        <v>424</v>
      </c>
      <c r="J1156" t="s">
        <v>425</v>
      </c>
      <c r="K1156" t="s">
        <v>426</v>
      </c>
      <c r="L1156">
        <v>1348</v>
      </c>
      <c r="N1156">
        <v>1009</v>
      </c>
      <c r="O1156" t="s">
        <v>61</v>
      </c>
      <c r="P1156" t="s">
        <v>61</v>
      </c>
      <c r="Q1156">
        <v>1000</v>
      </c>
      <c r="X1156">
        <v>4.0000000000000002E-4</v>
      </c>
      <c r="Y1156">
        <v>10689.18</v>
      </c>
      <c r="Z1156">
        <v>0</v>
      </c>
      <c r="AA1156">
        <v>0</v>
      </c>
      <c r="AB1156">
        <v>0</v>
      </c>
      <c r="AC1156">
        <v>0</v>
      </c>
      <c r="AD1156">
        <v>1</v>
      </c>
      <c r="AE1156">
        <v>0</v>
      </c>
      <c r="AF1156" t="s">
        <v>719</v>
      </c>
      <c r="AG1156">
        <v>4.0000000000000002E-4</v>
      </c>
      <c r="AH1156">
        <v>2</v>
      </c>
      <c r="AI1156">
        <v>28927527</v>
      </c>
      <c r="AJ1156">
        <v>1126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</row>
    <row r="1157" spans="1:44" x14ac:dyDescent="0.2">
      <c r="A1157">
        <f>ROW(Source!A242)</f>
        <v>242</v>
      </c>
      <c r="B1157">
        <v>28927540</v>
      </c>
      <c r="C1157">
        <v>28927517</v>
      </c>
      <c r="D1157">
        <v>28279018</v>
      </c>
      <c r="E1157">
        <v>1</v>
      </c>
      <c r="F1157">
        <v>1</v>
      </c>
      <c r="G1157">
        <v>1</v>
      </c>
      <c r="H1157">
        <v>3</v>
      </c>
      <c r="I1157" t="s">
        <v>427</v>
      </c>
      <c r="J1157" t="s">
        <v>428</v>
      </c>
      <c r="K1157" t="s">
        <v>429</v>
      </c>
      <c r="L1157">
        <v>1348</v>
      </c>
      <c r="N1157">
        <v>1009</v>
      </c>
      <c r="O1157" t="s">
        <v>61</v>
      </c>
      <c r="P1157" t="s">
        <v>61</v>
      </c>
      <c r="Q1157">
        <v>1000</v>
      </c>
      <c r="X1157">
        <v>9.8000000000000004E-2</v>
      </c>
      <c r="Y1157">
        <v>10744.44</v>
      </c>
      <c r="Z1157">
        <v>0</v>
      </c>
      <c r="AA1157">
        <v>0</v>
      </c>
      <c r="AB1157">
        <v>0</v>
      </c>
      <c r="AC1157">
        <v>0</v>
      </c>
      <c r="AD1157">
        <v>1</v>
      </c>
      <c r="AE1157">
        <v>0</v>
      </c>
      <c r="AF1157" t="s">
        <v>719</v>
      </c>
      <c r="AG1157">
        <v>9.8000000000000004E-2</v>
      </c>
      <c r="AH1157">
        <v>2</v>
      </c>
      <c r="AI1157">
        <v>28927528</v>
      </c>
      <c r="AJ1157">
        <v>1127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</row>
    <row r="1158" spans="1:44" x14ac:dyDescent="0.2">
      <c r="A1158">
        <f>ROW(Source!A242)</f>
        <v>242</v>
      </c>
      <c r="B1158">
        <v>28927541</v>
      </c>
      <c r="C1158">
        <v>28927517</v>
      </c>
      <c r="D1158">
        <v>28296958</v>
      </c>
      <c r="E1158">
        <v>1</v>
      </c>
      <c r="F1158">
        <v>1</v>
      </c>
      <c r="G1158">
        <v>1</v>
      </c>
      <c r="H1158">
        <v>3</v>
      </c>
      <c r="I1158" t="s">
        <v>430</v>
      </c>
      <c r="J1158" t="s">
        <v>431</v>
      </c>
      <c r="K1158" t="s">
        <v>432</v>
      </c>
      <c r="L1158">
        <v>1348</v>
      </c>
      <c r="N1158">
        <v>1009</v>
      </c>
      <c r="O1158" t="s">
        <v>61</v>
      </c>
      <c r="P1158" t="s">
        <v>61</v>
      </c>
      <c r="Q1158">
        <v>1000</v>
      </c>
      <c r="X1158">
        <v>1.77</v>
      </c>
      <c r="Y1158">
        <v>3960.18</v>
      </c>
      <c r="Z1158">
        <v>0</v>
      </c>
      <c r="AA1158">
        <v>0</v>
      </c>
      <c r="AB1158">
        <v>0</v>
      </c>
      <c r="AC1158">
        <v>0</v>
      </c>
      <c r="AD1158">
        <v>1</v>
      </c>
      <c r="AE1158">
        <v>0</v>
      </c>
      <c r="AF1158" t="s">
        <v>719</v>
      </c>
      <c r="AG1158">
        <v>1.77</v>
      </c>
      <c r="AH1158">
        <v>2</v>
      </c>
      <c r="AI1158">
        <v>28927529</v>
      </c>
      <c r="AJ1158">
        <v>1128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</row>
    <row r="1159" spans="1:44" x14ac:dyDescent="0.2">
      <c r="A1159">
        <f>ROW(Source!A243)</f>
        <v>243</v>
      </c>
      <c r="B1159">
        <v>28927530</v>
      </c>
      <c r="C1159">
        <v>28927517</v>
      </c>
      <c r="D1159">
        <v>28430167</v>
      </c>
      <c r="E1159">
        <v>1</v>
      </c>
      <c r="F1159">
        <v>1</v>
      </c>
      <c r="G1159">
        <v>1</v>
      </c>
      <c r="H1159">
        <v>1</v>
      </c>
      <c r="I1159" t="s">
        <v>419</v>
      </c>
      <c r="J1159" t="s">
        <v>719</v>
      </c>
      <c r="K1159" t="s">
        <v>420</v>
      </c>
      <c r="L1159">
        <v>1191</v>
      </c>
      <c r="N1159">
        <v>1013</v>
      </c>
      <c r="O1159" t="s">
        <v>360</v>
      </c>
      <c r="P1159" t="s">
        <v>360</v>
      </c>
      <c r="Q1159">
        <v>1</v>
      </c>
      <c r="X1159">
        <v>32.630000000000003</v>
      </c>
      <c r="Y1159">
        <v>0</v>
      </c>
      <c r="Z1159">
        <v>0</v>
      </c>
      <c r="AA1159">
        <v>0</v>
      </c>
      <c r="AB1159">
        <v>8.98</v>
      </c>
      <c r="AC1159">
        <v>0</v>
      </c>
      <c r="AD1159">
        <v>1</v>
      </c>
      <c r="AE1159">
        <v>1</v>
      </c>
      <c r="AF1159" t="s">
        <v>141</v>
      </c>
      <c r="AG1159">
        <v>45.029399999999995</v>
      </c>
      <c r="AH1159">
        <v>2</v>
      </c>
      <c r="AI1159">
        <v>28927518</v>
      </c>
      <c r="AJ1159">
        <v>1129</v>
      </c>
      <c r="AK1159">
        <v>0</v>
      </c>
      <c r="AL1159">
        <v>0</v>
      </c>
      <c r="AM1159">
        <v>0</v>
      </c>
      <c r="AN1159">
        <v>0</v>
      </c>
      <c r="AO1159">
        <v>0</v>
      </c>
      <c r="AP1159">
        <v>0</v>
      </c>
      <c r="AQ1159">
        <v>0</v>
      </c>
      <c r="AR1159">
        <v>0</v>
      </c>
    </row>
    <row r="1160" spans="1:44" x14ac:dyDescent="0.2">
      <c r="A1160">
        <f>ROW(Source!A243)</f>
        <v>243</v>
      </c>
      <c r="B1160">
        <v>28927531</v>
      </c>
      <c r="C1160">
        <v>28927517</v>
      </c>
      <c r="D1160">
        <v>28419515</v>
      </c>
      <c r="E1160">
        <v>1</v>
      </c>
      <c r="F1160">
        <v>1</v>
      </c>
      <c r="G1160">
        <v>1</v>
      </c>
      <c r="H1160">
        <v>1</v>
      </c>
      <c r="I1160" t="s">
        <v>361</v>
      </c>
      <c r="J1160" t="s">
        <v>719</v>
      </c>
      <c r="K1160" t="s">
        <v>362</v>
      </c>
      <c r="L1160">
        <v>1191</v>
      </c>
      <c r="N1160">
        <v>1013</v>
      </c>
      <c r="O1160" t="s">
        <v>360</v>
      </c>
      <c r="P1160" t="s">
        <v>360</v>
      </c>
      <c r="Q1160">
        <v>1</v>
      </c>
      <c r="X1160">
        <v>40.49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1</v>
      </c>
      <c r="AE1160">
        <v>2</v>
      </c>
      <c r="AF1160" t="s">
        <v>140</v>
      </c>
      <c r="AG1160">
        <v>60.734999999999999</v>
      </c>
      <c r="AH1160">
        <v>2</v>
      </c>
      <c r="AI1160">
        <v>28927519</v>
      </c>
      <c r="AJ1160">
        <v>1130</v>
      </c>
      <c r="AK1160">
        <v>0</v>
      </c>
      <c r="AL1160">
        <v>0</v>
      </c>
      <c r="AM1160">
        <v>0</v>
      </c>
      <c r="AN1160">
        <v>0</v>
      </c>
      <c r="AO1160">
        <v>0</v>
      </c>
      <c r="AP1160">
        <v>0</v>
      </c>
      <c r="AQ1160">
        <v>0</v>
      </c>
      <c r="AR1160">
        <v>0</v>
      </c>
    </row>
    <row r="1161" spans="1:44" x14ac:dyDescent="0.2">
      <c r="A1161">
        <f>ROW(Source!A243)</f>
        <v>243</v>
      </c>
      <c r="B1161">
        <v>28927532</v>
      </c>
      <c r="C1161">
        <v>28927517</v>
      </c>
      <c r="D1161">
        <v>28336884</v>
      </c>
      <c r="E1161">
        <v>1</v>
      </c>
      <c r="F1161">
        <v>1</v>
      </c>
      <c r="G1161">
        <v>1</v>
      </c>
      <c r="H1161">
        <v>2</v>
      </c>
      <c r="I1161" t="s">
        <v>375</v>
      </c>
      <c r="J1161" t="s">
        <v>376</v>
      </c>
      <c r="K1161" t="s">
        <v>377</v>
      </c>
      <c r="L1161">
        <v>1368</v>
      </c>
      <c r="N1161">
        <v>1011</v>
      </c>
      <c r="O1161" t="s">
        <v>366</v>
      </c>
      <c r="P1161" t="s">
        <v>366</v>
      </c>
      <c r="Q1161">
        <v>1</v>
      </c>
      <c r="X1161">
        <v>0.33</v>
      </c>
      <c r="Y1161">
        <v>0</v>
      </c>
      <c r="Z1161">
        <v>93.73</v>
      </c>
      <c r="AA1161">
        <v>8.82</v>
      </c>
      <c r="AB1161">
        <v>0</v>
      </c>
      <c r="AC1161">
        <v>0</v>
      </c>
      <c r="AD1161">
        <v>1</v>
      </c>
      <c r="AE1161">
        <v>0</v>
      </c>
      <c r="AF1161" t="s">
        <v>140</v>
      </c>
      <c r="AG1161">
        <v>0.495</v>
      </c>
      <c r="AH1161">
        <v>2</v>
      </c>
      <c r="AI1161">
        <v>28927520</v>
      </c>
      <c r="AJ1161">
        <v>1131</v>
      </c>
      <c r="AK1161">
        <v>0</v>
      </c>
      <c r="AL1161">
        <v>0</v>
      </c>
      <c r="AM1161">
        <v>0</v>
      </c>
      <c r="AN1161">
        <v>0</v>
      </c>
      <c r="AO1161">
        <v>0</v>
      </c>
      <c r="AP1161">
        <v>0</v>
      </c>
      <c r="AQ1161">
        <v>0</v>
      </c>
      <c r="AR1161">
        <v>0</v>
      </c>
    </row>
    <row r="1162" spans="1:44" x14ac:dyDescent="0.2">
      <c r="A1162">
        <f>ROW(Source!A243)</f>
        <v>243</v>
      </c>
      <c r="B1162">
        <v>28927533</v>
      </c>
      <c r="C1162">
        <v>28927517</v>
      </c>
      <c r="D1162">
        <v>28337084</v>
      </c>
      <c r="E1162">
        <v>1</v>
      </c>
      <c r="F1162">
        <v>1</v>
      </c>
      <c r="G1162">
        <v>1</v>
      </c>
      <c r="H1162">
        <v>2</v>
      </c>
      <c r="I1162" t="s">
        <v>381</v>
      </c>
      <c r="J1162" t="s">
        <v>382</v>
      </c>
      <c r="K1162" t="s">
        <v>383</v>
      </c>
      <c r="L1162">
        <v>1368</v>
      </c>
      <c r="N1162">
        <v>1011</v>
      </c>
      <c r="O1162" t="s">
        <v>366</v>
      </c>
      <c r="P1162" t="s">
        <v>366</v>
      </c>
      <c r="Q1162">
        <v>1</v>
      </c>
      <c r="X1162">
        <v>2.9</v>
      </c>
      <c r="Y1162">
        <v>0</v>
      </c>
      <c r="Z1162">
        <v>4.1100000000000003</v>
      </c>
      <c r="AA1162">
        <v>0</v>
      </c>
      <c r="AB1162">
        <v>0</v>
      </c>
      <c r="AC1162">
        <v>0</v>
      </c>
      <c r="AD1162">
        <v>1</v>
      </c>
      <c r="AE1162">
        <v>0</v>
      </c>
      <c r="AF1162" t="s">
        <v>140</v>
      </c>
      <c r="AG1162">
        <v>4.3499999999999996</v>
      </c>
      <c r="AH1162">
        <v>2</v>
      </c>
      <c r="AI1162">
        <v>28927521</v>
      </c>
      <c r="AJ1162">
        <v>1132</v>
      </c>
      <c r="AK1162">
        <v>0</v>
      </c>
      <c r="AL1162">
        <v>0</v>
      </c>
      <c r="AM1162">
        <v>0</v>
      </c>
      <c r="AN1162">
        <v>0</v>
      </c>
      <c r="AO1162">
        <v>0</v>
      </c>
      <c r="AP1162">
        <v>0</v>
      </c>
      <c r="AQ1162">
        <v>0</v>
      </c>
      <c r="AR1162">
        <v>0</v>
      </c>
    </row>
    <row r="1163" spans="1:44" x14ac:dyDescent="0.2">
      <c r="A1163">
        <f>ROW(Source!A243)</f>
        <v>243</v>
      </c>
      <c r="B1163">
        <v>28927534</v>
      </c>
      <c r="C1163">
        <v>28927517</v>
      </c>
      <c r="D1163">
        <v>28337112</v>
      </c>
      <c r="E1163">
        <v>1</v>
      </c>
      <c r="F1163">
        <v>1</v>
      </c>
      <c r="G1163">
        <v>1</v>
      </c>
      <c r="H1163">
        <v>2</v>
      </c>
      <c r="I1163" t="s">
        <v>421</v>
      </c>
      <c r="J1163" t="s">
        <v>422</v>
      </c>
      <c r="K1163" t="s">
        <v>423</v>
      </c>
      <c r="L1163">
        <v>1368</v>
      </c>
      <c r="N1163">
        <v>1011</v>
      </c>
      <c r="O1163" t="s">
        <v>366</v>
      </c>
      <c r="P1163" t="s">
        <v>366</v>
      </c>
      <c r="Q1163">
        <v>1</v>
      </c>
      <c r="X1163">
        <v>19.37</v>
      </c>
      <c r="Y1163">
        <v>0</v>
      </c>
      <c r="Z1163">
        <v>12.79</v>
      </c>
      <c r="AA1163">
        <v>6.58</v>
      </c>
      <c r="AB1163">
        <v>0</v>
      </c>
      <c r="AC1163">
        <v>0</v>
      </c>
      <c r="AD1163">
        <v>1</v>
      </c>
      <c r="AE1163">
        <v>0</v>
      </c>
      <c r="AF1163" t="s">
        <v>140</v>
      </c>
      <c r="AG1163">
        <v>29.055</v>
      </c>
      <c r="AH1163">
        <v>2</v>
      </c>
      <c r="AI1163">
        <v>28927522</v>
      </c>
      <c r="AJ1163">
        <v>1133</v>
      </c>
      <c r="AK1163">
        <v>0</v>
      </c>
      <c r="AL1163">
        <v>0</v>
      </c>
      <c r="AM1163">
        <v>0</v>
      </c>
      <c r="AN1163">
        <v>0</v>
      </c>
      <c r="AO1163">
        <v>0</v>
      </c>
      <c r="AP1163">
        <v>0</v>
      </c>
      <c r="AQ1163">
        <v>0</v>
      </c>
      <c r="AR1163">
        <v>0</v>
      </c>
    </row>
    <row r="1164" spans="1:44" x14ac:dyDescent="0.2">
      <c r="A1164">
        <f>ROW(Source!A243)</f>
        <v>243</v>
      </c>
      <c r="B1164">
        <v>28927535</v>
      </c>
      <c r="C1164">
        <v>28927517</v>
      </c>
      <c r="D1164">
        <v>28337842</v>
      </c>
      <c r="E1164">
        <v>1</v>
      </c>
      <c r="F1164">
        <v>1</v>
      </c>
      <c r="G1164">
        <v>1</v>
      </c>
      <c r="H1164">
        <v>2</v>
      </c>
      <c r="I1164" t="s">
        <v>384</v>
      </c>
      <c r="J1164" t="s">
        <v>385</v>
      </c>
      <c r="K1164" t="s">
        <v>386</v>
      </c>
      <c r="L1164">
        <v>1368</v>
      </c>
      <c r="N1164">
        <v>1011</v>
      </c>
      <c r="O1164" t="s">
        <v>366</v>
      </c>
      <c r="P1164" t="s">
        <v>366</v>
      </c>
      <c r="Q1164">
        <v>1</v>
      </c>
      <c r="X1164">
        <v>1.42</v>
      </c>
      <c r="Y1164">
        <v>0</v>
      </c>
      <c r="Z1164">
        <v>102.48</v>
      </c>
      <c r="AA1164">
        <v>11.84</v>
      </c>
      <c r="AB1164">
        <v>0</v>
      </c>
      <c r="AC1164">
        <v>0</v>
      </c>
      <c r="AD1164">
        <v>1</v>
      </c>
      <c r="AE1164">
        <v>0</v>
      </c>
      <c r="AF1164" t="s">
        <v>140</v>
      </c>
      <c r="AG1164">
        <v>2.13</v>
      </c>
      <c r="AH1164">
        <v>2</v>
      </c>
      <c r="AI1164">
        <v>28927523</v>
      </c>
      <c r="AJ1164">
        <v>1134</v>
      </c>
      <c r="AK1164">
        <v>0</v>
      </c>
      <c r="AL1164">
        <v>0</v>
      </c>
      <c r="AM1164">
        <v>0</v>
      </c>
      <c r="AN1164">
        <v>0</v>
      </c>
      <c r="AO1164">
        <v>0</v>
      </c>
      <c r="AP1164">
        <v>0</v>
      </c>
      <c r="AQ1164">
        <v>0</v>
      </c>
      <c r="AR1164">
        <v>0</v>
      </c>
    </row>
    <row r="1165" spans="1:44" x14ac:dyDescent="0.2">
      <c r="A1165">
        <f>ROW(Source!A243)</f>
        <v>243</v>
      </c>
      <c r="B1165">
        <v>28927536</v>
      </c>
      <c r="C1165">
        <v>28927517</v>
      </c>
      <c r="D1165">
        <v>28338136</v>
      </c>
      <c r="E1165">
        <v>1</v>
      </c>
      <c r="F1165">
        <v>1</v>
      </c>
      <c r="G1165">
        <v>1</v>
      </c>
      <c r="H1165">
        <v>2</v>
      </c>
      <c r="I1165" t="s">
        <v>401</v>
      </c>
      <c r="J1165" t="s">
        <v>402</v>
      </c>
      <c r="K1165" t="s">
        <v>403</v>
      </c>
      <c r="L1165">
        <v>1368</v>
      </c>
      <c r="N1165">
        <v>1011</v>
      </c>
      <c r="O1165" t="s">
        <v>366</v>
      </c>
      <c r="P1165" t="s">
        <v>366</v>
      </c>
      <c r="Q1165">
        <v>1</v>
      </c>
      <c r="X1165">
        <v>1.8</v>
      </c>
      <c r="Y1165">
        <v>0</v>
      </c>
      <c r="Z1165">
        <v>8.68</v>
      </c>
      <c r="AA1165">
        <v>0</v>
      </c>
      <c r="AB1165">
        <v>0</v>
      </c>
      <c r="AC1165">
        <v>0</v>
      </c>
      <c r="AD1165">
        <v>1</v>
      </c>
      <c r="AE1165">
        <v>0</v>
      </c>
      <c r="AF1165" t="s">
        <v>140</v>
      </c>
      <c r="AG1165">
        <v>2.7</v>
      </c>
      <c r="AH1165">
        <v>2</v>
      </c>
      <c r="AI1165">
        <v>28927524</v>
      </c>
      <c r="AJ1165">
        <v>1135</v>
      </c>
      <c r="AK1165">
        <v>0</v>
      </c>
      <c r="AL1165">
        <v>0</v>
      </c>
      <c r="AM1165">
        <v>0</v>
      </c>
      <c r="AN1165">
        <v>0</v>
      </c>
      <c r="AO1165">
        <v>0</v>
      </c>
      <c r="AP1165">
        <v>0</v>
      </c>
      <c r="AQ1165">
        <v>0</v>
      </c>
      <c r="AR1165">
        <v>0</v>
      </c>
    </row>
    <row r="1166" spans="1:44" x14ac:dyDescent="0.2">
      <c r="A1166">
        <f>ROW(Source!A243)</f>
        <v>243</v>
      </c>
      <c r="B1166">
        <v>28927537</v>
      </c>
      <c r="C1166">
        <v>28927517</v>
      </c>
      <c r="D1166">
        <v>28338156</v>
      </c>
      <c r="E1166">
        <v>1</v>
      </c>
      <c r="F1166">
        <v>1</v>
      </c>
      <c r="G1166">
        <v>1</v>
      </c>
      <c r="H1166">
        <v>2</v>
      </c>
      <c r="I1166" t="s">
        <v>367</v>
      </c>
      <c r="J1166" t="s">
        <v>368</v>
      </c>
      <c r="K1166" t="s">
        <v>369</v>
      </c>
      <c r="L1166">
        <v>1368</v>
      </c>
      <c r="N1166">
        <v>1011</v>
      </c>
      <c r="O1166" t="s">
        <v>366</v>
      </c>
      <c r="P1166" t="s">
        <v>366</v>
      </c>
      <c r="Q1166">
        <v>1</v>
      </c>
      <c r="X1166">
        <v>19.37</v>
      </c>
      <c r="Y1166">
        <v>0</v>
      </c>
      <c r="Z1166">
        <v>156.47</v>
      </c>
      <c r="AA1166">
        <v>10.130000000000001</v>
      </c>
      <c r="AB1166">
        <v>0</v>
      </c>
      <c r="AC1166">
        <v>0</v>
      </c>
      <c r="AD1166">
        <v>1</v>
      </c>
      <c r="AE1166">
        <v>0</v>
      </c>
      <c r="AF1166" t="s">
        <v>140</v>
      </c>
      <c r="AG1166">
        <v>29.055</v>
      </c>
      <c r="AH1166">
        <v>2</v>
      </c>
      <c r="AI1166">
        <v>28927525</v>
      </c>
      <c r="AJ1166">
        <v>1136</v>
      </c>
      <c r="AK1166">
        <v>0</v>
      </c>
      <c r="AL1166">
        <v>0</v>
      </c>
      <c r="AM1166">
        <v>0</v>
      </c>
      <c r="AN1166">
        <v>0</v>
      </c>
      <c r="AO1166">
        <v>0</v>
      </c>
      <c r="AP1166">
        <v>0</v>
      </c>
      <c r="AQ1166">
        <v>0</v>
      </c>
      <c r="AR1166">
        <v>0</v>
      </c>
    </row>
    <row r="1167" spans="1:44" x14ac:dyDescent="0.2">
      <c r="A1167">
        <f>ROW(Source!A243)</f>
        <v>243</v>
      </c>
      <c r="B1167">
        <v>28927538</v>
      </c>
      <c r="C1167">
        <v>28927517</v>
      </c>
      <c r="D1167">
        <v>28253181</v>
      </c>
      <c r="E1167">
        <v>1</v>
      </c>
      <c r="F1167">
        <v>1</v>
      </c>
      <c r="G1167">
        <v>1</v>
      </c>
      <c r="H1167">
        <v>3</v>
      </c>
      <c r="I1167" t="s">
        <v>404</v>
      </c>
      <c r="J1167" t="s">
        <v>405</v>
      </c>
      <c r="K1167" t="s">
        <v>406</v>
      </c>
      <c r="L1167">
        <v>1339</v>
      </c>
      <c r="N1167">
        <v>1007</v>
      </c>
      <c r="O1167" t="s">
        <v>742</v>
      </c>
      <c r="P1167" t="s">
        <v>742</v>
      </c>
      <c r="Q1167">
        <v>1</v>
      </c>
      <c r="X1167">
        <v>0.4</v>
      </c>
      <c r="Y1167">
        <v>2.44</v>
      </c>
      <c r="Z1167">
        <v>0</v>
      </c>
      <c r="AA1167">
        <v>0</v>
      </c>
      <c r="AB1167">
        <v>0</v>
      </c>
      <c r="AC1167">
        <v>0</v>
      </c>
      <c r="AD1167">
        <v>1</v>
      </c>
      <c r="AE1167">
        <v>0</v>
      </c>
      <c r="AF1167" t="s">
        <v>719</v>
      </c>
      <c r="AG1167">
        <v>0.4</v>
      </c>
      <c r="AH1167">
        <v>2</v>
      </c>
      <c r="AI1167">
        <v>28927526</v>
      </c>
      <c r="AJ1167">
        <v>1137</v>
      </c>
      <c r="AK1167">
        <v>0</v>
      </c>
      <c r="AL1167">
        <v>0</v>
      </c>
      <c r="AM1167">
        <v>0</v>
      </c>
      <c r="AN1167">
        <v>0</v>
      </c>
      <c r="AO1167">
        <v>0</v>
      </c>
      <c r="AP1167">
        <v>0</v>
      </c>
      <c r="AQ1167">
        <v>0</v>
      </c>
      <c r="AR1167">
        <v>0</v>
      </c>
    </row>
    <row r="1168" spans="1:44" x14ac:dyDescent="0.2">
      <c r="A1168">
        <f>ROW(Source!A243)</f>
        <v>243</v>
      </c>
      <c r="B1168">
        <v>28927539</v>
      </c>
      <c r="C1168">
        <v>28927517</v>
      </c>
      <c r="D1168">
        <v>28254710</v>
      </c>
      <c r="E1168">
        <v>1</v>
      </c>
      <c r="F1168">
        <v>1</v>
      </c>
      <c r="G1168">
        <v>1</v>
      </c>
      <c r="H1168">
        <v>3</v>
      </c>
      <c r="I1168" t="s">
        <v>424</v>
      </c>
      <c r="J1168" t="s">
        <v>425</v>
      </c>
      <c r="K1168" t="s">
        <v>426</v>
      </c>
      <c r="L1168">
        <v>1348</v>
      </c>
      <c r="N1168">
        <v>1009</v>
      </c>
      <c r="O1168" t="s">
        <v>61</v>
      </c>
      <c r="P1168" t="s">
        <v>61</v>
      </c>
      <c r="Q1168">
        <v>1000</v>
      </c>
      <c r="X1168">
        <v>4.0000000000000002E-4</v>
      </c>
      <c r="Y1168">
        <v>10689.18</v>
      </c>
      <c r="Z1168">
        <v>0</v>
      </c>
      <c r="AA1168">
        <v>0</v>
      </c>
      <c r="AB1168">
        <v>0</v>
      </c>
      <c r="AC1168">
        <v>0</v>
      </c>
      <c r="AD1168">
        <v>1</v>
      </c>
      <c r="AE1168">
        <v>0</v>
      </c>
      <c r="AF1168" t="s">
        <v>719</v>
      </c>
      <c r="AG1168">
        <v>4.0000000000000002E-4</v>
      </c>
      <c r="AH1168">
        <v>2</v>
      </c>
      <c r="AI1168">
        <v>28927527</v>
      </c>
      <c r="AJ1168">
        <v>1138</v>
      </c>
      <c r="AK1168">
        <v>0</v>
      </c>
      <c r="AL1168">
        <v>0</v>
      </c>
      <c r="AM1168">
        <v>0</v>
      </c>
      <c r="AN1168">
        <v>0</v>
      </c>
      <c r="AO1168">
        <v>0</v>
      </c>
      <c r="AP1168">
        <v>0</v>
      </c>
      <c r="AQ1168">
        <v>0</v>
      </c>
      <c r="AR1168">
        <v>0</v>
      </c>
    </row>
    <row r="1169" spans="1:44" x14ac:dyDescent="0.2">
      <c r="A1169">
        <f>ROW(Source!A243)</f>
        <v>243</v>
      </c>
      <c r="B1169">
        <v>28927540</v>
      </c>
      <c r="C1169">
        <v>28927517</v>
      </c>
      <c r="D1169">
        <v>28279018</v>
      </c>
      <c r="E1169">
        <v>1</v>
      </c>
      <c r="F1169">
        <v>1</v>
      </c>
      <c r="G1169">
        <v>1</v>
      </c>
      <c r="H1169">
        <v>3</v>
      </c>
      <c r="I1169" t="s">
        <v>427</v>
      </c>
      <c r="J1169" t="s">
        <v>428</v>
      </c>
      <c r="K1169" t="s">
        <v>429</v>
      </c>
      <c r="L1169">
        <v>1348</v>
      </c>
      <c r="N1169">
        <v>1009</v>
      </c>
      <c r="O1169" t="s">
        <v>61</v>
      </c>
      <c r="P1169" t="s">
        <v>61</v>
      </c>
      <c r="Q1169">
        <v>1000</v>
      </c>
      <c r="X1169">
        <v>9.8000000000000004E-2</v>
      </c>
      <c r="Y1169">
        <v>10744.44</v>
      </c>
      <c r="Z1169">
        <v>0</v>
      </c>
      <c r="AA1169">
        <v>0</v>
      </c>
      <c r="AB1169">
        <v>0</v>
      </c>
      <c r="AC1169">
        <v>0</v>
      </c>
      <c r="AD1169">
        <v>1</v>
      </c>
      <c r="AE1169">
        <v>0</v>
      </c>
      <c r="AF1169" t="s">
        <v>719</v>
      </c>
      <c r="AG1169">
        <v>9.8000000000000004E-2</v>
      </c>
      <c r="AH1169">
        <v>2</v>
      </c>
      <c r="AI1169">
        <v>28927528</v>
      </c>
      <c r="AJ1169">
        <v>1139</v>
      </c>
      <c r="AK1169">
        <v>0</v>
      </c>
      <c r="AL1169">
        <v>0</v>
      </c>
      <c r="AM1169">
        <v>0</v>
      </c>
      <c r="AN1169">
        <v>0</v>
      </c>
      <c r="AO1169">
        <v>0</v>
      </c>
      <c r="AP1169">
        <v>0</v>
      </c>
      <c r="AQ1169">
        <v>0</v>
      </c>
      <c r="AR1169">
        <v>0</v>
      </c>
    </row>
    <row r="1170" spans="1:44" x14ac:dyDescent="0.2">
      <c r="A1170">
        <f>ROW(Source!A243)</f>
        <v>243</v>
      </c>
      <c r="B1170">
        <v>28927541</v>
      </c>
      <c r="C1170">
        <v>28927517</v>
      </c>
      <c r="D1170">
        <v>28296958</v>
      </c>
      <c r="E1170">
        <v>1</v>
      </c>
      <c r="F1170">
        <v>1</v>
      </c>
      <c r="G1170">
        <v>1</v>
      </c>
      <c r="H1170">
        <v>3</v>
      </c>
      <c r="I1170" t="s">
        <v>430</v>
      </c>
      <c r="J1170" t="s">
        <v>431</v>
      </c>
      <c r="K1170" t="s">
        <v>432</v>
      </c>
      <c r="L1170">
        <v>1348</v>
      </c>
      <c r="N1170">
        <v>1009</v>
      </c>
      <c r="O1170" t="s">
        <v>61</v>
      </c>
      <c r="P1170" t="s">
        <v>61</v>
      </c>
      <c r="Q1170">
        <v>1000</v>
      </c>
      <c r="X1170">
        <v>1.77</v>
      </c>
      <c r="Y1170">
        <v>3960.18</v>
      </c>
      <c r="Z1170">
        <v>0</v>
      </c>
      <c r="AA1170">
        <v>0</v>
      </c>
      <c r="AB1170">
        <v>0</v>
      </c>
      <c r="AC1170">
        <v>0</v>
      </c>
      <c r="AD1170">
        <v>1</v>
      </c>
      <c r="AE1170">
        <v>0</v>
      </c>
      <c r="AF1170" t="s">
        <v>719</v>
      </c>
      <c r="AG1170">
        <v>1.77</v>
      </c>
      <c r="AH1170">
        <v>2</v>
      </c>
      <c r="AI1170">
        <v>28927529</v>
      </c>
      <c r="AJ1170">
        <v>1140</v>
      </c>
      <c r="AK1170">
        <v>0</v>
      </c>
      <c r="AL1170">
        <v>0</v>
      </c>
      <c r="AM1170">
        <v>0</v>
      </c>
      <c r="AN1170">
        <v>0</v>
      </c>
      <c r="AO1170">
        <v>0</v>
      </c>
      <c r="AP1170">
        <v>0</v>
      </c>
      <c r="AQ1170">
        <v>0</v>
      </c>
      <c r="AR1170">
        <v>0</v>
      </c>
    </row>
    <row r="1171" spans="1:44" x14ac:dyDescent="0.2">
      <c r="A1171">
        <f>ROW(Source!A244)</f>
        <v>244</v>
      </c>
      <c r="B1171">
        <v>28927553</v>
      </c>
      <c r="C1171">
        <v>28927542</v>
      </c>
      <c r="D1171">
        <v>28424883</v>
      </c>
      <c r="E1171">
        <v>1</v>
      </c>
      <c r="F1171">
        <v>1</v>
      </c>
      <c r="G1171">
        <v>1</v>
      </c>
      <c r="H1171">
        <v>1</v>
      </c>
      <c r="I1171" t="s">
        <v>433</v>
      </c>
      <c r="J1171" t="s">
        <v>719</v>
      </c>
      <c r="K1171" t="s">
        <v>434</v>
      </c>
      <c r="L1171">
        <v>1191</v>
      </c>
      <c r="N1171">
        <v>1013</v>
      </c>
      <c r="O1171" t="s">
        <v>360</v>
      </c>
      <c r="P1171" t="s">
        <v>360</v>
      </c>
      <c r="Q1171">
        <v>1</v>
      </c>
      <c r="X1171">
        <v>122.8</v>
      </c>
      <c r="Y1171">
        <v>0</v>
      </c>
      <c r="Z1171">
        <v>0</v>
      </c>
      <c r="AA1171">
        <v>0</v>
      </c>
      <c r="AB1171">
        <v>9.24</v>
      </c>
      <c r="AC1171">
        <v>0</v>
      </c>
      <c r="AD1171">
        <v>1</v>
      </c>
      <c r="AE1171">
        <v>1</v>
      </c>
      <c r="AF1171" t="s">
        <v>141</v>
      </c>
      <c r="AG1171">
        <v>169.46399999999997</v>
      </c>
      <c r="AH1171">
        <v>2</v>
      </c>
      <c r="AI1171">
        <v>28927543</v>
      </c>
      <c r="AJ1171">
        <v>1141</v>
      </c>
      <c r="AK1171">
        <v>0</v>
      </c>
      <c r="AL1171">
        <v>0</v>
      </c>
      <c r="AM1171">
        <v>0</v>
      </c>
      <c r="AN1171">
        <v>0</v>
      </c>
      <c r="AO1171">
        <v>0</v>
      </c>
      <c r="AP1171">
        <v>0</v>
      </c>
      <c r="AQ1171">
        <v>0</v>
      </c>
      <c r="AR1171">
        <v>0</v>
      </c>
    </row>
    <row r="1172" spans="1:44" x14ac:dyDescent="0.2">
      <c r="A1172">
        <f>ROW(Source!A244)</f>
        <v>244</v>
      </c>
      <c r="B1172">
        <v>28927554</v>
      </c>
      <c r="C1172">
        <v>28927542</v>
      </c>
      <c r="D1172">
        <v>28419515</v>
      </c>
      <c r="E1172">
        <v>1</v>
      </c>
      <c r="F1172">
        <v>1</v>
      </c>
      <c r="G1172">
        <v>1</v>
      </c>
      <c r="H1172">
        <v>1</v>
      </c>
      <c r="I1172" t="s">
        <v>361</v>
      </c>
      <c r="J1172" t="s">
        <v>719</v>
      </c>
      <c r="K1172" t="s">
        <v>362</v>
      </c>
      <c r="L1172">
        <v>1191</v>
      </c>
      <c r="N1172">
        <v>1013</v>
      </c>
      <c r="O1172" t="s">
        <v>360</v>
      </c>
      <c r="P1172" t="s">
        <v>360</v>
      </c>
      <c r="Q1172">
        <v>1</v>
      </c>
      <c r="X1172">
        <v>8.5500000000000007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1</v>
      </c>
      <c r="AE1172">
        <v>2</v>
      </c>
      <c r="AF1172" t="s">
        <v>140</v>
      </c>
      <c r="AG1172">
        <v>12.824999999999999</v>
      </c>
      <c r="AH1172">
        <v>2</v>
      </c>
      <c r="AI1172">
        <v>28927544</v>
      </c>
      <c r="AJ1172">
        <v>1142</v>
      </c>
      <c r="AK1172">
        <v>0</v>
      </c>
      <c r="AL1172">
        <v>0</v>
      </c>
      <c r="AM1172">
        <v>0</v>
      </c>
      <c r="AN1172">
        <v>0</v>
      </c>
      <c r="AO1172">
        <v>0</v>
      </c>
      <c r="AP1172">
        <v>0</v>
      </c>
      <c r="AQ1172">
        <v>0</v>
      </c>
      <c r="AR1172">
        <v>0</v>
      </c>
    </row>
    <row r="1173" spans="1:44" x14ac:dyDescent="0.2">
      <c r="A1173">
        <f>ROW(Source!A244)</f>
        <v>244</v>
      </c>
      <c r="B1173">
        <v>28927555</v>
      </c>
      <c r="C1173">
        <v>28927542</v>
      </c>
      <c r="D1173">
        <v>28336884</v>
      </c>
      <c r="E1173">
        <v>1</v>
      </c>
      <c r="F1173">
        <v>1</v>
      </c>
      <c r="G1173">
        <v>1</v>
      </c>
      <c r="H1173">
        <v>2</v>
      </c>
      <c r="I1173" t="s">
        <v>375</v>
      </c>
      <c r="J1173" t="s">
        <v>376</v>
      </c>
      <c r="K1173" t="s">
        <v>377</v>
      </c>
      <c r="L1173">
        <v>1368</v>
      </c>
      <c r="N1173">
        <v>1011</v>
      </c>
      <c r="O1173" t="s">
        <v>366</v>
      </c>
      <c r="P1173" t="s">
        <v>366</v>
      </c>
      <c r="Q1173">
        <v>1</v>
      </c>
      <c r="X1173">
        <v>2.35</v>
      </c>
      <c r="Y1173">
        <v>0</v>
      </c>
      <c r="Z1173">
        <v>93.73</v>
      </c>
      <c r="AA1173">
        <v>8.82</v>
      </c>
      <c r="AB1173">
        <v>0</v>
      </c>
      <c r="AC1173">
        <v>0</v>
      </c>
      <c r="AD1173">
        <v>1</v>
      </c>
      <c r="AE1173">
        <v>0</v>
      </c>
      <c r="AF1173" t="s">
        <v>140</v>
      </c>
      <c r="AG1173">
        <v>3.5249999999999999</v>
      </c>
      <c r="AH1173">
        <v>2</v>
      </c>
      <c r="AI1173">
        <v>28927545</v>
      </c>
      <c r="AJ1173">
        <v>1143</v>
      </c>
      <c r="AK1173">
        <v>0</v>
      </c>
      <c r="AL1173">
        <v>0</v>
      </c>
      <c r="AM1173">
        <v>0</v>
      </c>
      <c r="AN1173">
        <v>0</v>
      </c>
      <c r="AO1173">
        <v>0</v>
      </c>
      <c r="AP1173">
        <v>0</v>
      </c>
      <c r="AQ1173">
        <v>0</v>
      </c>
      <c r="AR1173">
        <v>0</v>
      </c>
    </row>
    <row r="1174" spans="1:44" x14ac:dyDescent="0.2">
      <c r="A1174">
        <f>ROW(Source!A244)</f>
        <v>244</v>
      </c>
      <c r="B1174">
        <v>28927556</v>
      </c>
      <c r="C1174">
        <v>28927542</v>
      </c>
      <c r="D1174">
        <v>28336931</v>
      </c>
      <c r="E1174">
        <v>1</v>
      </c>
      <c r="F1174">
        <v>1</v>
      </c>
      <c r="G1174">
        <v>1</v>
      </c>
      <c r="H1174">
        <v>2</v>
      </c>
      <c r="I1174" t="s">
        <v>378</v>
      </c>
      <c r="J1174" t="s">
        <v>379</v>
      </c>
      <c r="K1174" t="s">
        <v>380</v>
      </c>
      <c r="L1174">
        <v>1368</v>
      </c>
      <c r="N1174">
        <v>1011</v>
      </c>
      <c r="O1174" t="s">
        <v>366</v>
      </c>
      <c r="P1174" t="s">
        <v>366</v>
      </c>
      <c r="Q1174">
        <v>1</v>
      </c>
      <c r="X1174">
        <v>4.5599999999999996</v>
      </c>
      <c r="Y1174">
        <v>0</v>
      </c>
      <c r="Z1174">
        <v>91.79</v>
      </c>
      <c r="AA1174">
        <v>11.84</v>
      </c>
      <c r="AB1174">
        <v>0</v>
      </c>
      <c r="AC1174">
        <v>0</v>
      </c>
      <c r="AD1174">
        <v>1</v>
      </c>
      <c r="AE1174">
        <v>0</v>
      </c>
      <c r="AF1174" t="s">
        <v>140</v>
      </c>
      <c r="AG1174">
        <v>6.84</v>
      </c>
      <c r="AH1174">
        <v>2</v>
      </c>
      <c r="AI1174">
        <v>28927546</v>
      </c>
      <c r="AJ1174">
        <v>1144</v>
      </c>
      <c r="AK1174">
        <v>0</v>
      </c>
      <c r="AL1174">
        <v>0</v>
      </c>
      <c r="AM1174">
        <v>0</v>
      </c>
      <c r="AN1174">
        <v>0</v>
      </c>
      <c r="AO1174">
        <v>0</v>
      </c>
      <c r="AP1174">
        <v>0</v>
      </c>
      <c r="AQ1174">
        <v>0</v>
      </c>
      <c r="AR1174">
        <v>0</v>
      </c>
    </row>
    <row r="1175" spans="1:44" x14ac:dyDescent="0.2">
      <c r="A1175">
        <f>ROW(Source!A244)</f>
        <v>244</v>
      </c>
      <c r="B1175">
        <v>28927557</v>
      </c>
      <c r="C1175">
        <v>28927542</v>
      </c>
      <c r="D1175">
        <v>28337084</v>
      </c>
      <c r="E1175">
        <v>1</v>
      </c>
      <c r="F1175">
        <v>1</v>
      </c>
      <c r="G1175">
        <v>1</v>
      </c>
      <c r="H1175">
        <v>2</v>
      </c>
      <c r="I1175" t="s">
        <v>381</v>
      </c>
      <c r="J1175" t="s">
        <v>382</v>
      </c>
      <c r="K1175" t="s">
        <v>383</v>
      </c>
      <c r="L1175">
        <v>1368</v>
      </c>
      <c r="N1175">
        <v>1011</v>
      </c>
      <c r="O1175" t="s">
        <v>366</v>
      </c>
      <c r="P1175" t="s">
        <v>366</v>
      </c>
      <c r="Q1175">
        <v>1</v>
      </c>
      <c r="X1175">
        <v>0.86</v>
      </c>
      <c r="Y1175">
        <v>0</v>
      </c>
      <c r="Z1175">
        <v>4.1100000000000003</v>
      </c>
      <c r="AA1175">
        <v>0</v>
      </c>
      <c r="AB1175">
        <v>0</v>
      </c>
      <c r="AC1175">
        <v>0</v>
      </c>
      <c r="AD1175">
        <v>1</v>
      </c>
      <c r="AE1175">
        <v>0</v>
      </c>
      <c r="AF1175" t="s">
        <v>140</v>
      </c>
      <c r="AG1175">
        <v>1.29</v>
      </c>
      <c r="AH1175">
        <v>2</v>
      </c>
      <c r="AI1175">
        <v>28927547</v>
      </c>
      <c r="AJ1175">
        <v>1145</v>
      </c>
      <c r="AK1175">
        <v>0</v>
      </c>
      <c r="AL1175">
        <v>0</v>
      </c>
      <c r="AM1175">
        <v>0</v>
      </c>
      <c r="AN1175">
        <v>0</v>
      </c>
      <c r="AO1175">
        <v>0</v>
      </c>
      <c r="AP1175">
        <v>0</v>
      </c>
      <c r="AQ1175">
        <v>0</v>
      </c>
      <c r="AR1175">
        <v>0</v>
      </c>
    </row>
    <row r="1176" spans="1:44" x14ac:dyDescent="0.2">
      <c r="A1176">
        <f>ROW(Source!A244)</f>
        <v>244</v>
      </c>
      <c r="B1176">
        <v>28927558</v>
      </c>
      <c r="C1176">
        <v>28927542</v>
      </c>
      <c r="D1176">
        <v>28337842</v>
      </c>
      <c r="E1176">
        <v>1</v>
      </c>
      <c r="F1176">
        <v>1</v>
      </c>
      <c r="G1176">
        <v>1</v>
      </c>
      <c r="H1176">
        <v>2</v>
      </c>
      <c r="I1176" t="s">
        <v>384</v>
      </c>
      <c r="J1176" t="s">
        <v>385</v>
      </c>
      <c r="K1176" t="s">
        <v>386</v>
      </c>
      <c r="L1176">
        <v>1368</v>
      </c>
      <c r="N1176">
        <v>1011</v>
      </c>
      <c r="O1176" t="s">
        <v>366</v>
      </c>
      <c r="P1176" t="s">
        <v>366</v>
      </c>
      <c r="Q1176">
        <v>1</v>
      </c>
      <c r="X1176">
        <v>1.64</v>
      </c>
      <c r="Y1176">
        <v>0</v>
      </c>
      <c r="Z1176">
        <v>102.48</v>
      </c>
      <c r="AA1176">
        <v>11.84</v>
      </c>
      <c r="AB1176">
        <v>0</v>
      </c>
      <c r="AC1176">
        <v>0</v>
      </c>
      <c r="AD1176">
        <v>1</v>
      </c>
      <c r="AE1176">
        <v>0</v>
      </c>
      <c r="AF1176" t="s">
        <v>140</v>
      </c>
      <c r="AG1176">
        <v>2.46</v>
      </c>
      <c r="AH1176">
        <v>2</v>
      </c>
      <c r="AI1176">
        <v>28927548</v>
      </c>
      <c r="AJ1176">
        <v>1146</v>
      </c>
      <c r="AK1176">
        <v>0</v>
      </c>
      <c r="AL1176">
        <v>0</v>
      </c>
      <c r="AM1176">
        <v>0</v>
      </c>
      <c r="AN1176">
        <v>0</v>
      </c>
      <c r="AO1176">
        <v>0</v>
      </c>
      <c r="AP1176">
        <v>0</v>
      </c>
      <c r="AQ1176">
        <v>0</v>
      </c>
      <c r="AR1176">
        <v>0</v>
      </c>
    </row>
    <row r="1177" spans="1:44" x14ac:dyDescent="0.2">
      <c r="A1177">
        <f>ROW(Source!A244)</f>
        <v>244</v>
      </c>
      <c r="B1177">
        <v>28927559</v>
      </c>
      <c r="C1177">
        <v>28927542</v>
      </c>
      <c r="D1177">
        <v>28251135</v>
      </c>
      <c r="E1177">
        <v>1</v>
      </c>
      <c r="F1177">
        <v>1</v>
      </c>
      <c r="G1177">
        <v>1</v>
      </c>
      <c r="H1177">
        <v>3</v>
      </c>
      <c r="I1177" t="s">
        <v>435</v>
      </c>
      <c r="J1177" t="s">
        <v>436</v>
      </c>
      <c r="K1177" t="s">
        <v>437</v>
      </c>
      <c r="L1177">
        <v>1348</v>
      </c>
      <c r="N1177">
        <v>1009</v>
      </c>
      <c r="O1177" t="s">
        <v>61</v>
      </c>
      <c r="P1177" t="s">
        <v>61</v>
      </c>
      <c r="Q1177">
        <v>1000</v>
      </c>
      <c r="X1177">
        <v>1.45</v>
      </c>
      <c r="Y1177">
        <v>3591.3</v>
      </c>
      <c r="Z1177">
        <v>0</v>
      </c>
      <c r="AA1177">
        <v>0</v>
      </c>
      <c r="AB1177">
        <v>0</v>
      </c>
      <c r="AC1177">
        <v>0</v>
      </c>
      <c r="AD1177">
        <v>1</v>
      </c>
      <c r="AE1177">
        <v>0</v>
      </c>
      <c r="AF1177" t="s">
        <v>719</v>
      </c>
      <c r="AG1177">
        <v>1.45</v>
      </c>
      <c r="AH1177">
        <v>2</v>
      </c>
      <c r="AI1177">
        <v>28927549</v>
      </c>
      <c r="AJ1177">
        <v>1147</v>
      </c>
      <c r="AK1177">
        <v>0</v>
      </c>
      <c r="AL1177">
        <v>0</v>
      </c>
      <c r="AM1177">
        <v>0</v>
      </c>
      <c r="AN1177">
        <v>0</v>
      </c>
      <c r="AO1177">
        <v>0</v>
      </c>
      <c r="AP1177">
        <v>0</v>
      </c>
      <c r="AQ1177">
        <v>0</v>
      </c>
      <c r="AR1177">
        <v>0</v>
      </c>
    </row>
    <row r="1178" spans="1:44" x14ac:dyDescent="0.2">
      <c r="A1178">
        <f>ROW(Source!A244)</f>
        <v>244</v>
      </c>
      <c r="B1178">
        <v>28927560</v>
      </c>
      <c r="C1178">
        <v>28927542</v>
      </c>
      <c r="D1178">
        <v>28251761</v>
      </c>
      <c r="E1178">
        <v>1</v>
      </c>
      <c r="F1178">
        <v>1</v>
      </c>
      <c r="G1178">
        <v>1</v>
      </c>
      <c r="H1178">
        <v>3</v>
      </c>
      <c r="I1178" t="s">
        <v>438</v>
      </c>
      <c r="J1178" t="s">
        <v>439</v>
      </c>
      <c r="K1178" t="s">
        <v>440</v>
      </c>
      <c r="L1178">
        <v>1348</v>
      </c>
      <c r="N1178">
        <v>1009</v>
      </c>
      <c r="O1178" t="s">
        <v>61</v>
      </c>
      <c r="P1178" t="s">
        <v>61</v>
      </c>
      <c r="Q1178">
        <v>1000</v>
      </c>
      <c r="X1178">
        <v>0.5</v>
      </c>
      <c r="Y1178">
        <v>8497.69</v>
      </c>
      <c r="Z1178">
        <v>0</v>
      </c>
      <c r="AA1178">
        <v>0</v>
      </c>
      <c r="AB1178">
        <v>0</v>
      </c>
      <c r="AC1178">
        <v>0</v>
      </c>
      <c r="AD1178">
        <v>1</v>
      </c>
      <c r="AE1178">
        <v>0</v>
      </c>
      <c r="AF1178" t="s">
        <v>719</v>
      </c>
      <c r="AG1178">
        <v>0.5</v>
      </c>
      <c r="AH1178">
        <v>2</v>
      </c>
      <c r="AI1178">
        <v>28927550</v>
      </c>
      <c r="AJ1178">
        <v>1148</v>
      </c>
      <c r="AK1178">
        <v>0</v>
      </c>
      <c r="AL1178">
        <v>0</v>
      </c>
      <c r="AM1178">
        <v>0</v>
      </c>
      <c r="AN1178">
        <v>0</v>
      </c>
      <c r="AO1178">
        <v>0</v>
      </c>
      <c r="AP1178">
        <v>0</v>
      </c>
      <c r="AQ1178">
        <v>0</v>
      </c>
      <c r="AR1178">
        <v>0</v>
      </c>
    </row>
    <row r="1179" spans="1:44" x14ac:dyDescent="0.2">
      <c r="A1179">
        <f>ROW(Source!A244)</f>
        <v>244</v>
      </c>
      <c r="B1179">
        <v>28927561</v>
      </c>
      <c r="C1179">
        <v>28927542</v>
      </c>
      <c r="D1179">
        <v>28277694</v>
      </c>
      <c r="E1179">
        <v>1</v>
      </c>
      <c r="F1179">
        <v>1</v>
      </c>
      <c r="G1179">
        <v>1</v>
      </c>
      <c r="H1179">
        <v>3</v>
      </c>
      <c r="I1179" t="s">
        <v>410</v>
      </c>
      <c r="J1179" t="s">
        <v>411</v>
      </c>
      <c r="K1179" t="s">
        <v>412</v>
      </c>
      <c r="L1179">
        <v>1327</v>
      </c>
      <c r="N1179">
        <v>1005</v>
      </c>
      <c r="O1179" t="s">
        <v>225</v>
      </c>
      <c r="P1179" t="s">
        <v>225</v>
      </c>
      <c r="Q1179">
        <v>1</v>
      </c>
      <c r="X1179">
        <v>105</v>
      </c>
      <c r="Y1179">
        <v>20.239999999999998</v>
      </c>
      <c r="Z1179">
        <v>0</v>
      </c>
      <c r="AA1179">
        <v>0</v>
      </c>
      <c r="AB1179">
        <v>0</v>
      </c>
      <c r="AC1179">
        <v>0</v>
      </c>
      <c r="AD1179">
        <v>1</v>
      </c>
      <c r="AE1179">
        <v>0</v>
      </c>
      <c r="AF1179" t="s">
        <v>719</v>
      </c>
      <c r="AG1179">
        <v>105</v>
      </c>
      <c r="AH1179">
        <v>2</v>
      </c>
      <c r="AI1179">
        <v>28927551</v>
      </c>
      <c r="AJ1179">
        <v>1149</v>
      </c>
      <c r="AK1179">
        <v>0</v>
      </c>
      <c r="AL1179">
        <v>0</v>
      </c>
      <c r="AM1179">
        <v>0</v>
      </c>
      <c r="AN1179">
        <v>0</v>
      </c>
      <c r="AO1179">
        <v>0</v>
      </c>
      <c r="AP1179">
        <v>0</v>
      </c>
      <c r="AQ1179">
        <v>0</v>
      </c>
      <c r="AR1179">
        <v>0</v>
      </c>
    </row>
    <row r="1180" spans="1:44" x14ac:dyDescent="0.2">
      <c r="A1180">
        <f>ROW(Source!A244)</f>
        <v>244</v>
      </c>
      <c r="B1180">
        <v>28927562</v>
      </c>
      <c r="C1180">
        <v>28927542</v>
      </c>
      <c r="D1180">
        <v>28297263</v>
      </c>
      <c r="E1180">
        <v>1</v>
      </c>
      <c r="F1180">
        <v>1</v>
      </c>
      <c r="G1180">
        <v>1</v>
      </c>
      <c r="H1180">
        <v>3</v>
      </c>
      <c r="I1180" t="s">
        <v>441</v>
      </c>
      <c r="J1180" t="s">
        <v>442</v>
      </c>
      <c r="K1180" t="s">
        <v>443</v>
      </c>
      <c r="L1180">
        <v>1348</v>
      </c>
      <c r="N1180">
        <v>1009</v>
      </c>
      <c r="O1180" t="s">
        <v>61</v>
      </c>
      <c r="P1180" t="s">
        <v>61</v>
      </c>
      <c r="Q1180">
        <v>1000</v>
      </c>
      <c r="X1180">
        <v>0.54</v>
      </c>
      <c r="Y1180">
        <v>909.21</v>
      </c>
      <c r="Z1180">
        <v>0</v>
      </c>
      <c r="AA1180">
        <v>0</v>
      </c>
      <c r="AB1180">
        <v>0</v>
      </c>
      <c r="AC1180">
        <v>0</v>
      </c>
      <c r="AD1180">
        <v>1</v>
      </c>
      <c r="AE1180">
        <v>0</v>
      </c>
      <c r="AF1180" t="s">
        <v>719</v>
      </c>
      <c r="AG1180">
        <v>0.54</v>
      </c>
      <c r="AH1180">
        <v>2</v>
      </c>
      <c r="AI1180">
        <v>28927552</v>
      </c>
      <c r="AJ1180">
        <v>1150</v>
      </c>
      <c r="AK1180">
        <v>0</v>
      </c>
      <c r="AL1180">
        <v>0</v>
      </c>
      <c r="AM1180">
        <v>0</v>
      </c>
      <c r="AN1180">
        <v>0</v>
      </c>
      <c r="AO1180">
        <v>0</v>
      </c>
      <c r="AP1180">
        <v>0</v>
      </c>
      <c r="AQ1180">
        <v>0</v>
      </c>
      <c r="AR1180">
        <v>0</v>
      </c>
    </row>
    <row r="1181" spans="1:44" x14ac:dyDescent="0.2">
      <c r="A1181">
        <f>ROW(Source!A245)</f>
        <v>245</v>
      </c>
      <c r="B1181">
        <v>28927553</v>
      </c>
      <c r="C1181">
        <v>28927542</v>
      </c>
      <c r="D1181">
        <v>28424883</v>
      </c>
      <c r="E1181">
        <v>1</v>
      </c>
      <c r="F1181">
        <v>1</v>
      </c>
      <c r="G1181">
        <v>1</v>
      </c>
      <c r="H1181">
        <v>1</v>
      </c>
      <c r="I1181" t="s">
        <v>433</v>
      </c>
      <c r="J1181" t="s">
        <v>719</v>
      </c>
      <c r="K1181" t="s">
        <v>434</v>
      </c>
      <c r="L1181">
        <v>1191</v>
      </c>
      <c r="N1181">
        <v>1013</v>
      </c>
      <c r="O1181" t="s">
        <v>360</v>
      </c>
      <c r="P1181" t="s">
        <v>360</v>
      </c>
      <c r="Q1181">
        <v>1</v>
      </c>
      <c r="X1181">
        <v>122.8</v>
      </c>
      <c r="Y1181">
        <v>0</v>
      </c>
      <c r="Z1181">
        <v>0</v>
      </c>
      <c r="AA1181">
        <v>0</v>
      </c>
      <c r="AB1181">
        <v>9.24</v>
      </c>
      <c r="AC1181">
        <v>0</v>
      </c>
      <c r="AD1181">
        <v>1</v>
      </c>
      <c r="AE1181">
        <v>1</v>
      </c>
      <c r="AF1181" t="s">
        <v>141</v>
      </c>
      <c r="AG1181">
        <v>169.46399999999997</v>
      </c>
      <c r="AH1181">
        <v>2</v>
      </c>
      <c r="AI1181">
        <v>28927543</v>
      </c>
      <c r="AJ1181">
        <v>1151</v>
      </c>
      <c r="AK1181">
        <v>0</v>
      </c>
      <c r="AL1181">
        <v>0</v>
      </c>
      <c r="AM1181">
        <v>0</v>
      </c>
      <c r="AN1181">
        <v>0</v>
      </c>
      <c r="AO1181">
        <v>0</v>
      </c>
      <c r="AP1181">
        <v>0</v>
      </c>
      <c r="AQ1181">
        <v>0</v>
      </c>
      <c r="AR1181">
        <v>0</v>
      </c>
    </row>
    <row r="1182" spans="1:44" x14ac:dyDescent="0.2">
      <c r="A1182">
        <f>ROW(Source!A245)</f>
        <v>245</v>
      </c>
      <c r="B1182">
        <v>28927554</v>
      </c>
      <c r="C1182">
        <v>28927542</v>
      </c>
      <c r="D1182">
        <v>28419515</v>
      </c>
      <c r="E1182">
        <v>1</v>
      </c>
      <c r="F1182">
        <v>1</v>
      </c>
      <c r="G1182">
        <v>1</v>
      </c>
      <c r="H1182">
        <v>1</v>
      </c>
      <c r="I1182" t="s">
        <v>361</v>
      </c>
      <c r="J1182" t="s">
        <v>719</v>
      </c>
      <c r="K1182" t="s">
        <v>362</v>
      </c>
      <c r="L1182">
        <v>1191</v>
      </c>
      <c r="N1182">
        <v>1013</v>
      </c>
      <c r="O1182" t="s">
        <v>360</v>
      </c>
      <c r="P1182" t="s">
        <v>360</v>
      </c>
      <c r="Q1182">
        <v>1</v>
      </c>
      <c r="X1182">
        <v>8.5500000000000007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1</v>
      </c>
      <c r="AE1182">
        <v>2</v>
      </c>
      <c r="AF1182" t="s">
        <v>140</v>
      </c>
      <c r="AG1182">
        <v>12.824999999999999</v>
      </c>
      <c r="AH1182">
        <v>2</v>
      </c>
      <c r="AI1182">
        <v>28927544</v>
      </c>
      <c r="AJ1182">
        <v>1152</v>
      </c>
      <c r="AK1182">
        <v>0</v>
      </c>
      <c r="AL1182">
        <v>0</v>
      </c>
      <c r="AM1182">
        <v>0</v>
      </c>
      <c r="AN1182">
        <v>0</v>
      </c>
      <c r="AO1182">
        <v>0</v>
      </c>
      <c r="AP1182">
        <v>0</v>
      </c>
      <c r="AQ1182">
        <v>0</v>
      </c>
      <c r="AR1182">
        <v>0</v>
      </c>
    </row>
    <row r="1183" spans="1:44" x14ac:dyDescent="0.2">
      <c r="A1183">
        <f>ROW(Source!A245)</f>
        <v>245</v>
      </c>
      <c r="B1183">
        <v>28927555</v>
      </c>
      <c r="C1183">
        <v>28927542</v>
      </c>
      <c r="D1183">
        <v>28336884</v>
      </c>
      <c r="E1183">
        <v>1</v>
      </c>
      <c r="F1183">
        <v>1</v>
      </c>
      <c r="G1183">
        <v>1</v>
      </c>
      <c r="H1183">
        <v>2</v>
      </c>
      <c r="I1183" t="s">
        <v>375</v>
      </c>
      <c r="J1183" t="s">
        <v>376</v>
      </c>
      <c r="K1183" t="s">
        <v>377</v>
      </c>
      <c r="L1183">
        <v>1368</v>
      </c>
      <c r="N1183">
        <v>1011</v>
      </c>
      <c r="O1183" t="s">
        <v>366</v>
      </c>
      <c r="P1183" t="s">
        <v>366</v>
      </c>
      <c r="Q1183">
        <v>1</v>
      </c>
      <c r="X1183">
        <v>2.35</v>
      </c>
      <c r="Y1183">
        <v>0</v>
      </c>
      <c r="Z1183">
        <v>93.73</v>
      </c>
      <c r="AA1183">
        <v>8.82</v>
      </c>
      <c r="AB1183">
        <v>0</v>
      </c>
      <c r="AC1183">
        <v>0</v>
      </c>
      <c r="AD1183">
        <v>1</v>
      </c>
      <c r="AE1183">
        <v>0</v>
      </c>
      <c r="AF1183" t="s">
        <v>140</v>
      </c>
      <c r="AG1183">
        <v>3.5249999999999999</v>
      </c>
      <c r="AH1183">
        <v>2</v>
      </c>
      <c r="AI1183">
        <v>28927545</v>
      </c>
      <c r="AJ1183">
        <v>1153</v>
      </c>
      <c r="AK1183">
        <v>0</v>
      </c>
      <c r="AL1183">
        <v>0</v>
      </c>
      <c r="AM1183">
        <v>0</v>
      </c>
      <c r="AN1183">
        <v>0</v>
      </c>
      <c r="AO1183">
        <v>0</v>
      </c>
      <c r="AP1183">
        <v>0</v>
      </c>
      <c r="AQ1183">
        <v>0</v>
      </c>
      <c r="AR1183">
        <v>0</v>
      </c>
    </row>
    <row r="1184" spans="1:44" x14ac:dyDescent="0.2">
      <c r="A1184">
        <f>ROW(Source!A245)</f>
        <v>245</v>
      </c>
      <c r="B1184">
        <v>28927556</v>
      </c>
      <c r="C1184">
        <v>28927542</v>
      </c>
      <c r="D1184">
        <v>28336931</v>
      </c>
      <c r="E1184">
        <v>1</v>
      </c>
      <c r="F1184">
        <v>1</v>
      </c>
      <c r="G1184">
        <v>1</v>
      </c>
      <c r="H1184">
        <v>2</v>
      </c>
      <c r="I1184" t="s">
        <v>378</v>
      </c>
      <c r="J1184" t="s">
        <v>379</v>
      </c>
      <c r="K1184" t="s">
        <v>380</v>
      </c>
      <c r="L1184">
        <v>1368</v>
      </c>
      <c r="N1184">
        <v>1011</v>
      </c>
      <c r="O1184" t="s">
        <v>366</v>
      </c>
      <c r="P1184" t="s">
        <v>366</v>
      </c>
      <c r="Q1184">
        <v>1</v>
      </c>
      <c r="X1184">
        <v>4.5599999999999996</v>
      </c>
      <c r="Y1184">
        <v>0</v>
      </c>
      <c r="Z1184">
        <v>91.79</v>
      </c>
      <c r="AA1184">
        <v>11.84</v>
      </c>
      <c r="AB1184">
        <v>0</v>
      </c>
      <c r="AC1184">
        <v>0</v>
      </c>
      <c r="AD1184">
        <v>1</v>
      </c>
      <c r="AE1184">
        <v>0</v>
      </c>
      <c r="AF1184" t="s">
        <v>140</v>
      </c>
      <c r="AG1184">
        <v>6.84</v>
      </c>
      <c r="AH1184">
        <v>2</v>
      </c>
      <c r="AI1184">
        <v>28927546</v>
      </c>
      <c r="AJ1184">
        <v>1154</v>
      </c>
      <c r="AK1184">
        <v>0</v>
      </c>
      <c r="AL1184">
        <v>0</v>
      </c>
      <c r="AM1184">
        <v>0</v>
      </c>
      <c r="AN1184">
        <v>0</v>
      </c>
      <c r="AO1184">
        <v>0</v>
      </c>
      <c r="AP1184">
        <v>0</v>
      </c>
      <c r="AQ1184">
        <v>0</v>
      </c>
      <c r="AR1184">
        <v>0</v>
      </c>
    </row>
    <row r="1185" spans="1:44" x14ac:dyDescent="0.2">
      <c r="A1185">
        <f>ROW(Source!A245)</f>
        <v>245</v>
      </c>
      <c r="B1185">
        <v>28927557</v>
      </c>
      <c r="C1185">
        <v>28927542</v>
      </c>
      <c r="D1185">
        <v>28337084</v>
      </c>
      <c r="E1185">
        <v>1</v>
      </c>
      <c r="F1185">
        <v>1</v>
      </c>
      <c r="G1185">
        <v>1</v>
      </c>
      <c r="H1185">
        <v>2</v>
      </c>
      <c r="I1185" t="s">
        <v>381</v>
      </c>
      <c r="J1185" t="s">
        <v>382</v>
      </c>
      <c r="K1185" t="s">
        <v>383</v>
      </c>
      <c r="L1185">
        <v>1368</v>
      </c>
      <c r="N1185">
        <v>1011</v>
      </c>
      <c r="O1185" t="s">
        <v>366</v>
      </c>
      <c r="P1185" t="s">
        <v>366</v>
      </c>
      <c r="Q1185">
        <v>1</v>
      </c>
      <c r="X1185">
        <v>0.86</v>
      </c>
      <c r="Y1185">
        <v>0</v>
      </c>
      <c r="Z1185">
        <v>4.1100000000000003</v>
      </c>
      <c r="AA1185">
        <v>0</v>
      </c>
      <c r="AB1185">
        <v>0</v>
      </c>
      <c r="AC1185">
        <v>0</v>
      </c>
      <c r="AD1185">
        <v>1</v>
      </c>
      <c r="AE1185">
        <v>0</v>
      </c>
      <c r="AF1185" t="s">
        <v>140</v>
      </c>
      <c r="AG1185">
        <v>1.29</v>
      </c>
      <c r="AH1185">
        <v>2</v>
      </c>
      <c r="AI1185">
        <v>28927547</v>
      </c>
      <c r="AJ1185">
        <v>1155</v>
      </c>
      <c r="AK1185">
        <v>0</v>
      </c>
      <c r="AL1185">
        <v>0</v>
      </c>
      <c r="AM1185">
        <v>0</v>
      </c>
      <c r="AN1185">
        <v>0</v>
      </c>
      <c r="AO1185">
        <v>0</v>
      </c>
      <c r="AP1185">
        <v>0</v>
      </c>
      <c r="AQ1185">
        <v>0</v>
      </c>
      <c r="AR1185">
        <v>0</v>
      </c>
    </row>
    <row r="1186" spans="1:44" x14ac:dyDescent="0.2">
      <c r="A1186">
        <f>ROW(Source!A245)</f>
        <v>245</v>
      </c>
      <c r="B1186">
        <v>28927558</v>
      </c>
      <c r="C1186">
        <v>28927542</v>
      </c>
      <c r="D1186">
        <v>28337842</v>
      </c>
      <c r="E1186">
        <v>1</v>
      </c>
      <c r="F1186">
        <v>1</v>
      </c>
      <c r="G1186">
        <v>1</v>
      </c>
      <c r="H1186">
        <v>2</v>
      </c>
      <c r="I1186" t="s">
        <v>384</v>
      </c>
      <c r="J1186" t="s">
        <v>385</v>
      </c>
      <c r="K1186" t="s">
        <v>386</v>
      </c>
      <c r="L1186">
        <v>1368</v>
      </c>
      <c r="N1186">
        <v>1011</v>
      </c>
      <c r="O1186" t="s">
        <v>366</v>
      </c>
      <c r="P1186" t="s">
        <v>366</v>
      </c>
      <c r="Q1186">
        <v>1</v>
      </c>
      <c r="X1186">
        <v>1.64</v>
      </c>
      <c r="Y1186">
        <v>0</v>
      </c>
      <c r="Z1186">
        <v>102.48</v>
      </c>
      <c r="AA1186">
        <v>11.84</v>
      </c>
      <c r="AB1186">
        <v>0</v>
      </c>
      <c r="AC1186">
        <v>0</v>
      </c>
      <c r="AD1186">
        <v>1</v>
      </c>
      <c r="AE1186">
        <v>0</v>
      </c>
      <c r="AF1186" t="s">
        <v>140</v>
      </c>
      <c r="AG1186">
        <v>2.46</v>
      </c>
      <c r="AH1186">
        <v>2</v>
      </c>
      <c r="AI1186">
        <v>28927548</v>
      </c>
      <c r="AJ1186">
        <v>1156</v>
      </c>
      <c r="AK1186">
        <v>0</v>
      </c>
      <c r="AL1186">
        <v>0</v>
      </c>
      <c r="AM1186">
        <v>0</v>
      </c>
      <c r="AN1186">
        <v>0</v>
      </c>
      <c r="AO1186">
        <v>0</v>
      </c>
      <c r="AP1186">
        <v>0</v>
      </c>
      <c r="AQ1186">
        <v>0</v>
      </c>
      <c r="AR1186">
        <v>0</v>
      </c>
    </row>
    <row r="1187" spans="1:44" x14ac:dyDescent="0.2">
      <c r="A1187">
        <f>ROW(Source!A245)</f>
        <v>245</v>
      </c>
      <c r="B1187">
        <v>28927559</v>
      </c>
      <c r="C1187">
        <v>28927542</v>
      </c>
      <c r="D1187">
        <v>28251135</v>
      </c>
      <c r="E1187">
        <v>1</v>
      </c>
      <c r="F1187">
        <v>1</v>
      </c>
      <c r="G1187">
        <v>1</v>
      </c>
      <c r="H1187">
        <v>3</v>
      </c>
      <c r="I1187" t="s">
        <v>435</v>
      </c>
      <c r="J1187" t="s">
        <v>436</v>
      </c>
      <c r="K1187" t="s">
        <v>437</v>
      </c>
      <c r="L1187">
        <v>1348</v>
      </c>
      <c r="N1187">
        <v>1009</v>
      </c>
      <c r="O1187" t="s">
        <v>61</v>
      </c>
      <c r="P1187" t="s">
        <v>61</v>
      </c>
      <c r="Q1187">
        <v>1000</v>
      </c>
      <c r="X1187">
        <v>1.45</v>
      </c>
      <c r="Y1187">
        <v>3591.3</v>
      </c>
      <c r="Z1187">
        <v>0</v>
      </c>
      <c r="AA1187">
        <v>0</v>
      </c>
      <c r="AB1187">
        <v>0</v>
      </c>
      <c r="AC1187">
        <v>0</v>
      </c>
      <c r="AD1187">
        <v>1</v>
      </c>
      <c r="AE1187">
        <v>0</v>
      </c>
      <c r="AF1187" t="s">
        <v>719</v>
      </c>
      <c r="AG1187">
        <v>1.45</v>
      </c>
      <c r="AH1187">
        <v>2</v>
      </c>
      <c r="AI1187">
        <v>28927549</v>
      </c>
      <c r="AJ1187">
        <v>1157</v>
      </c>
      <c r="AK1187">
        <v>0</v>
      </c>
      <c r="AL1187">
        <v>0</v>
      </c>
      <c r="AM1187">
        <v>0</v>
      </c>
      <c r="AN1187">
        <v>0</v>
      </c>
      <c r="AO1187">
        <v>0</v>
      </c>
      <c r="AP1187">
        <v>0</v>
      </c>
      <c r="AQ1187">
        <v>0</v>
      </c>
      <c r="AR1187">
        <v>0</v>
      </c>
    </row>
    <row r="1188" spans="1:44" x14ac:dyDescent="0.2">
      <c r="A1188">
        <f>ROW(Source!A245)</f>
        <v>245</v>
      </c>
      <c r="B1188">
        <v>28927560</v>
      </c>
      <c r="C1188">
        <v>28927542</v>
      </c>
      <c r="D1188">
        <v>28251761</v>
      </c>
      <c r="E1188">
        <v>1</v>
      </c>
      <c r="F1188">
        <v>1</v>
      </c>
      <c r="G1188">
        <v>1</v>
      </c>
      <c r="H1188">
        <v>3</v>
      </c>
      <c r="I1188" t="s">
        <v>438</v>
      </c>
      <c r="J1188" t="s">
        <v>439</v>
      </c>
      <c r="K1188" t="s">
        <v>440</v>
      </c>
      <c r="L1188">
        <v>1348</v>
      </c>
      <c r="N1188">
        <v>1009</v>
      </c>
      <c r="O1188" t="s">
        <v>61</v>
      </c>
      <c r="P1188" t="s">
        <v>61</v>
      </c>
      <c r="Q1188">
        <v>1000</v>
      </c>
      <c r="X1188">
        <v>0.5</v>
      </c>
      <c r="Y1188">
        <v>8497.69</v>
      </c>
      <c r="Z1188">
        <v>0</v>
      </c>
      <c r="AA1188">
        <v>0</v>
      </c>
      <c r="AB1188">
        <v>0</v>
      </c>
      <c r="AC1188">
        <v>0</v>
      </c>
      <c r="AD1188">
        <v>1</v>
      </c>
      <c r="AE1188">
        <v>0</v>
      </c>
      <c r="AF1188" t="s">
        <v>719</v>
      </c>
      <c r="AG1188">
        <v>0.5</v>
      </c>
      <c r="AH1188">
        <v>2</v>
      </c>
      <c r="AI1188">
        <v>28927550</v>
      </c>
      <c r="AJ1188">
        <v>1158</v>
      </c>
      <c r="AK1188">
        <v>0</v>
      </c>
      <c r="AL1188">
        <v>0</v>
      </c>
      <c r="AM1188">
        <v>0</v>
      </c>
      <c r="AN1188">
        <v>0</v>
      </c>
      <c r="AO1188">
        <v>0</v>
      </c>
      <c r="AP1188">
        <v>0</v>
      </c>
      <c r="AQ1188">
        <v>0</v>
      </c>
      <c r="AR1188">
        <v>0</v>
      </c>
    </row>
    <row r="1189" spans="1:44" x14ac:dyDescent="0.2">
      <c r="A1189">
        <f>ROW(Source!A245)</f>
        <v>245</v>
      </c>
      <c r="B1189">
        <v>28927561</v>
      </c>
      <c r="C1189">
        <v>28927542</v>
      </c>
      <c r="D1189">
        <v>28277694</v>
      </c>
      <c r="E1189">
        <v>1</v>
      </c>
      <c r="F1189">
        <v>1</v>
      </c>
      <c r="G1189">
        <v>1</v>
      </c>
      <c r="H1189">
        <v>3</v>
      </c>
      <c r="I1189" t="s">
        <v>410</v>
      </c>
      <c r="J1189" t="s">
        <v>411</v>
      </c>
      <c r="K1189" t="s">
        <v>412</v>
      </c>
      <c r="L1189">
        <v>1327</v>
      </c>
      <c r="N1189">
        <v>1005</v>
      </c>
      <c r="O1189" t="s">
        <v>225</v>
      </c>
      <c r="P1189" t="s">
        <v>225</v>
      </c>
      <c r="Q1189">
        <v>1</v>
      </c>
      <c r="X1189">
        <v>105</v>
      </c>
      <c r="Y1189">
        <v>20.239999999999998</v>
      </c>
      <c r="Z1189">
        <v>0</v>
      </c>
      <c r="AA1189">
        <v>0</v>
      </c>
      <c r="AB1189">
        <v>0</v>
      </c>
      <c r="AC1189">
        <v>0</v>
      </c>
      <c r="AD1189">
        <v>1</v>
      </c>
      <c r="AE1189">
        <v>0</v>
      </c>
      <c r="AF1189" t="s">
        <v>719</v>
      </c>
      <c r="AG1189">
        <v>105</v>
      </c>
      <c r="AH1189">
        <v>2</v>
      </c>
      <c r="AI1189">
        <v>28927551</v>
      </c>
      <c r="AJ1189">
        <v>1159</v>
      </c>
      <c r="AK1189">
        <v>0</v>
      </c>
      <c r="AL1189">
        <v>0</v>
      </c>
      <c r="AM1189">
        <v>0</v>
      </c>
      <c r="AN1189">
        <v>0</v>
      </c>
      <c r="AO1189">
        <v>0</v>
      </c>
      <c r="AP1189">
        <v>0</v>
      </c>
      <c r="AQ1189">
        <v>0</v>
      </c>
      <c r="AR1189">
        <v>0</v>
      </c>
    </row>
    <row r="1190" spans="1:44" x14ac:dyDescent="0.2">
      <c r="A1190">
        <f>ROW(Source!A245)</f>
        <v>245</v>
      </c>
      <c r="B1190">
        <v>28927562</v>
      </c>
      <c r="C1190">
        <v>28927542</v>
      </c>
      <c r="D1190">
        <v>28297263</v>
      </c>
      <c r="E1190">
        <v>1</v>
      </c>
      <c r="F1190">
        <v>1</v>
      </c>
      <c r="G1190">
        <v>1</v>
      </c>
      <c r="H1190">
        <v>3</v>
      </c>
      <c r="I1190" t="s">
        <v>441</v>
      </c>
      <c r="J1190" t="s">
        <v>442</v>
      </c>
      <c r="K1190" t="s">
        <v>443</v>
      </c>
      <c r="L1190">
        <v>1348</v>
      </c>
      <c r="N1190">
        <v>1009</v>
      </c>
      <c r="O1190" t="s">
        <v>61</v>
      </c>
      <c r="P1190" t="s">
        <v>61</v>
      </c>
      <c r="Q1190">
        <v>1000</v>
      </c>
      <c r="X1190">
        <v>0.54</v>
      </c>
      <c r="Y1190">
        <v>909.21</v>
      </c>
      <c r="Z1190">
        <v>0</v>
      </c>
      <c r="AA1190">
        <v>0</v>
      </c>
      <c r="AB1190">
        <v>0</v>
      </c>
      <c r="AC1190">
        <v>0</v>
      </c>
      <c r="AD1190">
        <v>1</v>
      </c>
      <c r="AE1190">
        <v>0</v>
      </c>
      <c r="AF1190" t="s">
        <v>719</v>
      </c>
      <c r="AG1190">
        <v>0.54</v>
      </c>
      <c r="AH1190">
        <v>2</v>
      </c>
      <c r="AI1190">
        <v>28927552</v>
      </c>
      <c r="AJ1190">
        <v>1160</v>
      </c>
      <c r="AK1190">
        <v>0</v>
      </c>
      <c r="AL1190">
        <v>0</v>
      </c>
      <c r="AM1190">
        <v>0</v>
      </c>
      <c r="AN1190">
        <v>0</v>
      </c>
      <c r="AO1190">
        <v>0</v>
      </c>
      <c r="AP1190">
        <v>0</v>
      </c>
      <c r="AQ1190">
        <v>0</v>
      </c>
      <c r="AR1190">
        <v>0</v>
      </c>
    </row>
    <row r="1191" spans="1:44" x14ac:dyDescent="0.2">
      <c r="A1191">
        <f>ROW(Source!A246)</f>
        <v>246</v>
      </c>
      <c r="B1191">
        <v>28927563</v>
      </c>
      <c r="C1191">
        <v>28927489</v>
      </c>
      <c r="D1191">
        <v>28424607</v>
      </c>
      <c r="E1191">
        <v>1</v>
      </c>
      <c r="F1191">
        <v>1</v>
      </c>
      <c r="G1191">
        <v>1</v>
      </c>
      <c r="H1191">
        <v>1</v>
      </c>
      <c r="I1191" t="s">
        <v>444</v>
      </c>
      <c r="J1191" t="s">
        <v>719</v>
      </c>
      <c r="K1191" t="s">
        <v>445</v>
      </c>
      <c r="L1191">
        <v>1191</v>
      </c>
      <c r="N1191">
        <v>1013</v>
      </c>
      <c r="O1191" t="s">
        <v>360</v>
      </c>
      <c r="P1191" t="s">
        <v>360</v>
      </c>
      <c r="Q1191">
        <v>1</v>
      </c>
      <c r="X1191">
        <v>16.940000000000001</v>
      </c>
      <c r="Y1191">
        <v>0</v>
      </c>
      <c r="Z1191">
        <v>0</v>
      </c>
      <c r="AA1191">
        <v>0</v>
      </c>
      <c r="AB1191">
        <v>7.49</v>
      </c>
      <c r="AC1191">
        <v>0</v>
      </c>
      <c r="AD1191">
        <v>1</v>
      </c>
      <c r="AE1191">
        <v>1</v>
      </c>
      <c r="AF1191" t="s">
        <v>141</v>
      </c>
      <c r="AG1191">
        <v>23.377199999999998</v>
      </c>
      <c r="AH1191">
        <v>2</v>
      </c>
      <c r="AI1191">
        <v>28927563</v>
      </c>
      <c r="AJ1191">
        <v>1161</v>
      </c>
      <c r="AK1191">
        <v>0</v>
      </c>
      <c r="AL1191">
        <v>0</v>
      </c>
      <c r="AM1191">
        <v>0</v>
      </c>
      <c r="AN1191">
        <v>0</v>
      </c>
      <c r="AO1191">
        <v>0</v>
      </c>
      <c r="AP1191">
        <v>0</v>
      </c>
      <c r="AQ1191">
        <v>0</v>
      </c>
      <c r="AR1191">
        <v>0</v>
      </c>
    </row>
    <row r="1192" spans="1:44" x14ac:dyDescent="0.2">
      <c r="A1192">
        <f>ROW(Source!A246)</f>
        <v>246</v>
      </c>
      <c r="B1192">
        <v>28927564</v>
      </c>
      <c r="C1192">
        <v>28927489</v>
      </c>
      <c r="D1192">
        <v>28419515</v>
      </c>
      <c r="E1192">
        <v>1</v>
      </c>
      <c r="F1192">
        <v>1</v>
      </c>
      <c r="G1192">
        <v>1</v>
      </c>
      <c r="H1192">
        <v>1</v>
      </c>
      <c r="I1192" t="s">
        <v>361</v>
      </c>
      <c r="J1192" t="s">
        <v>719</v>
      </c>
      <c r="K1192" t="s">
        <v>362</v>
      </c>
      <c r="L1192">
        <v>1191</v>
      </c>
      <c r="N1192">
        <v>1013</v>
      </c>
      <c r="O1192" t="s">
        <v>360</v>
      </c>
      <c r="P1192" t="s">
        <v>360</v>
      </c>
      <c r="Q1192">
        <v>1</v>
      </c>
      <c r="X1192">
        <v>0.15</v>
      </c>
      <c r="Y1192">
        <v>0</v>
      </c>
      <c r="Z1192">
        <v>0</v>
      </c>
      <c r="AA1192">
        <v>0</v>
      </c>
      <c r="AB1192">
        <v>0</v>
      </c>
      <c r="AC1192">
        <v>0</v>
      </c>
      <c r="AD1192">
        <v>1</v>
      </c>
      <c r="AE1192">
        <v>2</v>
      </c>
      <c r="AF1192" t="s">
        <v>140</v>
      </c>
      <c r="AG1192">
        <v>0.22500000000000001</v>
      </c>
      <c r="AH1192">
        <v>2</v>
      </c>
      <c r="AI1192">
        <v>28927564</v>
      </c>
      <c r="AJ1192">
        <v>1162</v>
      </c>
      <c r="AK1192">
        <v>0</v>
      </c>
      <c r="AL1192">
        <v>0</v>
      </c>
      <c r="AM1192">
        <v>0</v>
      </c>
      <c r="AN1192">
        <v>0</v>
      </c>
      <c r="AO1192">
        <v>0</v>
      </c>
      <c r="AP1192">
        <v>0</v>
      </c>
      <c r="AQ1192">
        <v>0</v>
      </c>
      <c r="AR1192">
        <v>0</v>
      </c>
    </row>
    <row r="1193" spans="1:44" x14ac:dyDescent="0.2">
      <c r="A1193">
        <f>ROW(Source!A246)</f>
        <v>246</v>
      </c>
      <c r="B1193">
        <v>28927565</v>
      </c>
      <c r="C1193">
        <v>28927489</v>
      </c>
      <c r="D1193">
        <v>28336884</v>
      </c>
      <c r="E1193">
        <v>1</v>
      </c>
      <c r="F1193">
        <v>1</v>
      </c>
      <c r="G1193">
        <v>1</v>
      </c>
      <c r="H1193">
        <v>2</v>
      </c>
      <c r="I1193" t="s">
        <v>375</v>
      </c>
      <c r="J1193" t="s">
        <v>376</v>
      </c>
      <c r="K1193" t="s">
        <v>377</v>
      </c>
      <c r="L1193">
        <v>1368</v>
      </c>
      <c r="N1193">
        <v>1011</v>
      </c>
      <c r="O1193" t="s">
        <v>366</v>
      </c>
      <c r="P1193" t="s">
        <v>366</v>
      </c>
      <c r="Q1193">
        <v>1</v>
      </c>
      <c r="X1193">
        <v>0.04</v>
      </c>
      <c r="Y1193">
        <v>0</v>
      </c>
      <c r="Z1193">
        <v>93.73</v>
      </c>
      <c r="AA1193">
        <v>8.82</v>
      </c>
      <c r="AB1193">
        <v>0</v>
      </c>
      <c r="AC1193">
        <v>0</v>
      </c>
      <c r="AD1193">
        <v>1</v>
      </c>
      <c r="AE1193">
        <v>0</v>
      </c>
      <c r="AF1193" t="s">
        <v>140</v>
      </c>
      <c r="AG1193">
        <v>0.06</v>
      </c>
      <c r="AH1193">
        <v>2</v>
      </c>
      <c r="AI1193">
        <v>28927565</v>
      </c>
      <c r="AJ1193">
        <v>1163</v>
      </c>
      <c r="AK1193">
        <v>0</v>
      </c>
      <c r="AL1193">
        <v>0</v>
      </c>
      <c r="AM1193">
        <v>0</v>
      </c>
      <c r="AN1193">
        <v>0</v>
      </c>
      <c r="AO1193">
        <v>0</v>
      </c>
      <c r="AP1193">
        <v>0</v>
      </c>
      <c r="AQ1193">
        <v>0</v>
      </c>
      <c r="AR1193">
        <v>0</v>
      </c>
    </row>
    <row r="1194" spans="1:44" x14ac:dyDescent="0.2">
      <c r="A1194">
        <f>ROW(Source!A246)</f>
        <v>246</v>
      </c>
      <c r="B1194">
        <v>28927566</v>
      </c>
      <c r="C1194">
        <v>28927489</v>
      </c>
      <c r="D1194">
        <v>28337842</v>
      </c>
      <c r="E1194">
        <v>1</v>
      </c>
      <c r="F1194">
        <v>1</v>
      </c>
      <c r="G1194">
        <v>1</v>
      </c>
      <c r="H1194">
        <v>2</v>
      </c>
      <c r="I1194" t="s">
        <v>384</v>
      </c>
      <c r="J1194" t="s">
        <v>385</v>
      </c>
      <c r="K1194" t="s">
        <v>386</v>
      </c>
      <c r="L1194">
        <v>1368</v>
      </c>
      <c r="N1194">
        <v>1011</v>
      </c>
      <c r="O1194" t="s">
        <v>366</v>
      </c>
      <c r="P1194" t="s">
        <v>366</v>
      </c>
      <c r="Q1194">
        <v>1</v>
      </c>
      <c r="X1194">
        <v>0.11</v>
      </c>
      <c r="Y1194">
        <v>0</v>
      </c>
      <c r="Z1194">
        <v>102.48</v>
      </c>
      <c r="AA1194">
        <v>11.84</v>
      </c>
      <c r="AB1194">
        <v>0</v>
      </c>
      <c r="AC1194">
        <v>0</v>
      </c>
      <c r="AD1194">
        <v>1</v>
      </c>
      <c r="AE1194">
        <v>0</v>
      </c>
      <c r="AF1194" t="s">
        <v>140</v>
      </c>
      <c r="AG1194">
        <v>0.16500000000000001</v>
      </c>
      <c r="AH1194">
        <v>2</v>
      </c>
      <c r="AI1194">
        <v>28927566</v>
      </c>
      <c r="AJ1194">
        <v>1164</v>
      </c>
      <c r="AK1194">
        <v>0</v>
      </c>
      <c r="AL1194">
        <v>0</v>
      </c>
      <c r="AM1194">
        <v>0</v>
      </c>
      <c r="AN1194">
        <v>0</v>
      </c>
      <c r="AO1194">
        <v>0</v>
      </c>
      <c r="AP1194">
        <v>0</v>
      </c>
      <c r="AQ1194">
        <v>0</v>
      </c>
      <c r="AR1194">
        <v>0</v>
      </c>
    </row>
    <row r="1195" spans="1:44" x14ac:dyDescent="0.2">
      <c r="A1195">
        <f>ROW(Source!A246)</f>
        <v>246</v>
      </c>
      <c r="B1195">
        <v>28927567</v>
      </c>
      <c r="C1195">
        <v>28927489</v>
      </c>
      <c r="D1195">
        <v>28286388</v>
      </c>
      <c r="E1195">
        <v>1</v>
      </c>
      <c r="F1195">
        <v>1</v>
      </c>
      <c r="G1195">
        <v>1</v>
      </c>
      <c r="H1195">
        <v>3</v>
      </c>
      <c r="I1195" t="s">
        <v>446</v>
      </c>
      <c r="J1195" t="s">
        <v>447</v>
      </c>
      <c r="K1195" t="s">
        <v>448</v>
      </c>
      <c r="L1195">
        <v>1327</v>
      </c>
      <c r="N1195">
        <v>1005</v>
      </c>
      <c r="O1195" t="s">
        <v>225</v>
      </c>
      <c r="P1195" t="s">
        <v>225</v>
      </c>
      <c r="Q1195">
        <v>1</v>
      </c>
      <c r="X1195">
        <v>115</v>
      </c>
      <c r="Y1195">
        <v>3.17</v>
      </c>
      <c r="Z1195">
        <v>0</v>
      </c>
      <c r="AA1195">
        <v>0</v>
      </c>
      <c r="AB1195">
        <v>0</v>
      </c>
      <c r="AC1195">
        <v>0</v>
      </c>
      <c r="AD1195">
        <v>1</v>
      </c>
      <c r="AE1195">
        <v>0</v>
      </c>
      <c r="AF1195" t="s">
        <v>719</v>
      </c>
      <c r="AG1195">
        <v>115</v>
      </c>
      <c r="AH1195">
        <v>2</v>
      </c>
      <c r="AI1195">
        <v>28927567</v>
      </c>
      <c r="AJ1195">
        <v>1165</v>
      </c>
      <c r="AK1195">
        <v>0</v>
      </c>
      <c r="AL1195">
        <v>0</v>
      </c>
      <c r="AM1195">
        <v>0</v>
      </c>
      <c r="AN1195">
        <v>0</v>
      </c>
      <c r="AO1195">
        <v>0</v>
      </c>
      <c r="AP1195">
        <v>0</v>
      </c>
      <c r="AQ1195">
        <v>0</v>
      </c>
      <c r="AR1195">
        <v>0</v>
      </c>
    </row>
    <row r="1196" spans="1:44" x14ac:dyDescent="0.2">
      <c r="A1196">
        <f>ROW(Source!A247)</f>
        <v>247</v>
      </c>
      <c r="B1196">
        <v>28927563</v>
      </c>
      <c r="C1196">
        <v>28927489</v>
      </c>
      <c r="D1196">
        <v>28424607</v>
      </c>
      <c r="E1196">
        <v>1</v>
      </c>
      <c r="F1196">
        <v>1</v>
      </c>
      <c r="G1196">
        <v>1</v>
      </c>
      <c r="H1196">
        <v>1</v>
      </c>
      <c r="I1196" t="s">
        <v>444</v>
      </c>
      <c r="J1196" t="s">
        <v>719</v>
      </c>
      <c r="K1196" t="s">
        <v>445</v>
      </c>
      <c r="L1196">
        <v>1191</v>
      </c>
      <c r="N1196">
        <v>1013</v>
      </c>
      <c r="O1196" t="s">
        <v>360</v>
      </c>
      <c r="P1196" t="s">
        <v>360</v>
      </c>
      <c r="Q1196">
        <v>1</v>
      </c>
      <c r="X1196">
        <v>16.940000000000001</v>
      </c>
      <c r="Y1196">
        <v>0</v>
      </c>
      <c r="Z1196">
        <v>0</v>
      </c>
      <c r="AA1196">
        <v>0</v>
      </c>
      <c r="AB1196">
        <v>7.49</v>
      </c>
      <c r="AC1196">
        <v>0</v>
      </c>
      <c r="AD1196">
        <v>1</v>
      </c>
      <c r="AE1196">
        <v>1</v>
      </c>
      <c r="AF1196" t="s">
        <v>141</v>
      </c>
      <c r="AG1196">
        <v>23.377199999999998</v>
      </c>
      <c r="AH1196">
        <v>2</v>
      </c>
      <c r="AI1196">
        <v>28927563</v>
      </c>
      <c r="AJ1196">
        <v>1166</v>
      </c>
      <c r="AK1196">
        <v>0</v>
      </c>
      <c r="AL1196">
        <v>0</v>
      </c>
      <c r="AM1196">
        <v>0</v>
      </c>
      <c r="AN1196">
        <v>0</v>
      </c>
      <c r="AO1196">
        <v>0</v>
      </c>
      <c r="AP1196">
        <v>0</v>
      </c>
      <c r="AQ1196">
        <v>0</v>
      </c>
      <c r="AR1196">
        <v>0</v>
      </c>
    </row>
    <row r="1197" spans="1:44" x14ac:dyDescent="0.2">
      <c r="A1197">
        <f>ROW(Source!A247)</f>
        <v>247</v>
      </c>
      <c r="B1197">
        <v>28927564</v>
      </c>
      <c r="C1197">
        <v>28927489</v>
      </c>
      <c r="D1197">
        <v>28419515</v>
      </c>
      <c r="E1197">
        <v>1</v>
      </c>
      <c r="F1197">
        <v>1</v>
      </c>
      <c r="G1197">
        <v>1</v>
      </c>
      <c r="H1197">
        <v>1</v>
      </c>
      <c r="I1197" t="s">
        <v>361</v>
      </c>
      <c r="J1197" t="s">
        <v>719</v>
      </c>
      <c r="K1197" t="s">
        <v>362</v>
      </c>
      <c r="L1197">
        <v>1191</v>
      </c>
      <c r="N1197">
        <v>1013</v>
      </c>
      <c r="O1197" t="s">
        <v>360</v>
      </c>
      <c r="P1197" t="s">
        <v>360</v>
      </c>
      <c r="Q1197">
        <v>1</v>
      </c>
      <c r="X1197">
        <v>0.15</v>
      </c>
      <c r="Y1197">
        <v>0</v>
      </c>
      <c r="Z1197">
        <v>0</v>
      </c>
      <c r="AA1197">
        <v>0</v>
      </c>
      <c r="AB1197">
        <v>0</v>
      </c>
      <c r="AC1197">
        <v>0</v>
      </c>
      <c r="AD1197">
        <v>1</v>
      </c>
      <c r="AE1197">
        <v>2</v>
      </c>
      <c r="AF1197" t="s">
        <v>140</v>
      </c>
      <c r="AG1197">
        <v>0.22500000000000001</v>
      </c>
      <c r="AH1197">
        <v>2</v>
      </c>
      <c r="AI1197">
        <v>28927564</v>
      </c>
      <c r="AJ1197">
        <v>1167</v>
      </c>
      <c r="AK1197">
        <v>0</v>
      </c>
      <c r="AL1197">
        <v>0</v>
      </c>
      <c r="AM1197">
        <v>0</v>
      </c>
      <c r="AN1197">
        <v>0</v>
      </c>
      <c r="AO1197">
        <v>0</v>
      </c>
      <c r="AP1197">
        <v>0</v>
      </c>
      <c r="AQ1197">
        <v>0</v>
      </c>
      <c r="AR1197">
        <v>0</v>
      </c>
    </row>
    <row r="1198" spans="1:44" x14ac:dyDescent="0.2">
      <c r="A1198">
        <f>ROW(Source!A247)</f>
        <v>247</v>
      </c>
      <c r="B1198">
        <v>28927565</v>
      </c>
      <c r="C1198">
        <v>28927489</v>
      </c>
      <c r="D1198">
        <v>28336884</v>
      </c>
      <c r="E1198">
        <v>1</v>
      </c>
      <c r="F1198">
        <v>1</v>
      </c>
      <c r="G1198">
        <v>1</v>
      </c>
      <c r="H1198">
        <v>2</v>
      </c>
      <c r="I1198" t="s">
        <v>375</v>
      </c>
      <c r="J1198" t="s">
        <v>376</v>
      </c>
      <c r="K1198" t="s">
        <v>377</v>
      </c>
      <c r="L1198">
        <v>1368</v>
      </c>
      <c r="N1198">
        <v>1011</v>
      </c>
      <c r="O1198" t="s">
        <v>366</v>
      </c>
      <c r="P1198" t="s">
        <v>366</v>
      </c>
      <c r="Q1198">
        <v>1</v>
      </c>
      <c r="X1198">
        <v>0.04</v>
      </c>
      <c r="Y1198">
        <v>0</v>
      </c>
      <c r="Z1198">
        <v>93.73</v>
      </c>
      <c r="AA1198">
        <v>8.82</v>
      </c>
      <c r="AB1198">
        <v>0</v>
      </c>
      <c r="AC1198">
        <v>0</v>
      </c>
      <c r="AD1198">
        <v>1</v>
      </c>
      <c r="AE1198">
        <v>0</v>
      </c>
      <c r="AF1198" t="s">
        <v>140</v>
      </c>
      <c r="AG1198">
        <v>0.06</v>
      </c>
      <c r="AH1198">
        <v>2</v>
      </c>
      <c r="AI1198">
        <v>28927565</v>
      </c>
      <c r="AJ1198">
        <v>1168</v>
      </c>
      <c r="AK1198">
        <v>0</v>
      </c>
      <c r="AL1198">
        <v>0</v>
      </c>
      <c r="AM1198">
        <v>0</v>
      </c>
      <c r="AN1198">
        <v>0</v>
      </c>
      <c r="AO1198">
        <v>0</v>
      </c>
      <c r="AP1198">
        <v>0</v>
      </c>
      <c r="AQ1198">
        <v>0</v>
      </c>
      <c r="AR1198">
        <v>0</v>
      </c>
    </row>
    <row r="1199" spans="1:44" x14ac:dyDescent="0.2">
      <c r="A1199">
        <f>ROW(Source!A247)</f>
        <v>247</v>
      </c>
      <c r="B1199">
        <v>28927566</v>
      </c>
      <c r="C1199">
        <v>28927489</v>
      </c>
      <c r="D1199">
        <v>28337842</v>
      </c>
      <c r="E1199">
        <v>1</v>
      </c>
      <c r="F1199">
        <v>1</v>
      </c>
      <c r="G1199">
        <v>1</v>
      </c>
      <c r="H1199">
        <v>2</v>
      </c>
      <c r="I1199" t="s">
        <v>384</v>
      </c>
      <c r="J1199" t="s">
        <v>385</v>
      </c>
      <c r="K1199" t="s">
        <v>386</v>
      </c>
      <c r="L1199">
        <v>1368</v>
      </c>
      <c r="N1199">
        <v>1011</v>
      </c>
      <c r="O1199" t="s">
        <v>366</v>
      </c>
      <c r="P1199" t="s">
        <v>366</v>
      </c>
      <c r="Q1199">
        <v>1</v>
      </c>
      <c r="X1199">
        <v>0.11</v>
      </c>
      <c r="Y1199">
        <v>0</v>
      </c>
      <c r="Z1199">
        <v>102.48</v>
      </c>
      <c r="AA1199">
        <v>11.84</v>
      </c>
      <c r="AB1199">
        <v>0</v>
      </c>
      <c r="AC1199">
        <v>0</v>
      </c>
      <c r="AD1199">
        <v>1</v>
      </c>
      <c r="AE1199">
        <v>0</v>
      </c>
      <c r="AF1199" t="s">
        <v>140</v>
      </c>
      <c r="AG1199">
        <v>0.16500000000000001</v>
      </c>
      <c r="AH1199">
        <v>2</v>
      </c>
      <c r="AI1199">
        <v>28927566</v>
      </c>
      <c r="AJ1199">
        <v>1169</v>
      </c>
      <c r="AK1199">
        <v>0</v>
      </c>
      <c r="AL1199">
        <v>0</v>
      </c>
      <c r="AM1199">
        <v>0</v>
      </c>
      <c r="AN1199">
        <v>0</v>
      </c>
      <c r="AO1199">
        <v>0</v>
      </c>
      <c r="AP1199">
        <v>0</v>
      </c>
      <c r="AQ1199">
        <v>0</v>
      </c>
      <c r="AR1199">
        <v>0</v>
      </c>
    </row>
    <row r="1200" spans="1:44" x14ac:dyDescent="0.2">
      <c r="A1200">
        <f>ROW(Source!A247)</f>
        <v>247</v>
      </c>
      <c r="B1200">
        <v>28927567</v>
      </c>
      <c r="C1200">
        <v>28927489</v>
      </c>
      <c r="D1200">
        <v>28286388</v>
      </c>
      <c r="E1200">
        <v>1</v>
      </c>
      <c r="F1200">
        <v>1</v>
      </c>
      <c r="G1200">
        <v>1</v>
      </c>
      <c r="H1200">
        <v>3</v>
      </c>
      <c r="I1200" t="s">
        <v>446</v>
      </c>
      <c r="J1200" t="s">
        <v>447</v>
      </c>
      <c r="K1200" t="s">
        <v>448</v>
      </c>
      <c r="L1200">
        <v>1327</v>
      </c>
      <c r="N1200">
        <v>1005</v>
      </c>
      <c r="O1200" t="s">
        <v>225</v>
      </c>
      <c r="P1200" t="s">
        <v>225</v>
      </c>
      <c r="Q1200">
        <v>1</v>
      </c>
      <c r="X1200">
        <v>115</v>
      </c>
      <c r="Y1200">
        <v>3.17</v>
      </c>
      <c r="Z1200">
        <v>0</v>
      </c>
      <c r="AA1200">
        <v>0</v>
      </c>
      <c r="AB1200">
        <v>0</v>
      </c>
      <c r="AC1200">
        <v>0</v>
      </c>
      <c r="AD1200">
        <v>1</v>
      </c>
      <c r="AE1200">
        <v>0</v>
      </c>
      <c r="AF1200" t="s">
        <v>719</v>
      </c>
      <c r="AG1200">
        <v>115</v>
      </c>
      <c r="AH1200">
        <v>2</v>
      </c>
      <c r="AI1200">
        <v>28927567</v>
      </c>
      <c r="AJ1200">
        <v>1170</v>
      </c>
      <c r="AK1200">
        <v>0</v>
      </c>
      <c r="AL1200">
        <v>0</v>
      </c>
      <c r="AM1200">
        <v>0</v>
      </c>
      <c r="AN1200">
        <v>0</v>
      </c>
      <c r="AO1200">
        <v>0</v>
      </c>
      <c r="AP1200">
        <v>0</v>
      </c>
      <c r="AQ1200">
        <v>0</v>
      </c>
      <c r="AR1200">
        <v>0</v>
      </c>
    </row>
    <row r="1201" spans="1:44" x14ac:dyDescent="0.2">
      <c r="A1201">
        <f>ROW(Source!A248)</f>
        <v>248</v>
      </c>
      <c r="B1201">
        <v>28936330</v>
      </c>
      <c r="C1201">
        <v>28927581</v>
      </c>
      <c r="D1201">
        <v>28419887</v>
      </c>
      <c r="E1201">
        <v>1</v>
      </c>
      <c r="F1201">
        <v>1</v>
      </c>
      <c r="G1201">
        <v>1</v>
      </c>
      <c r="H1201">
        <v>1</v>
      </c>
      <c r="I1201" t="s">
        <v>463</v>
      </c>
      <c r="J1201" t="s">
        <v>719</v>
      </c>
      <c r="K1201" t="s">
        <v>464</v>
      </c>
      <c r="L1201">
        <v>1191</v>
      </c>
      <c r="N1201">
        <v>1013</v>
      </c>
      <c r="O1201" t="s">
        <v>360</v>
      </c>
      <c r="P1201" t="s">
        <v>360</v>
      </c>
      <c r="Q1201">
        <v>1</v>
      </c>
      <c r="X1201">
        <v>18.100000000000001</v>
      </c>
      <c r="Y1201">
        <v>0</v>
      </c>
      <c r="Z1201">
        <v>0</v>
      </c>
      <c r="AA1201">
        <v>0</v>
      </c>
      <c r="AB1201">
        <v>7.61</v>
      </c>
      <c r="AC1201">
        <v>0</v>
      </c>
      <c r="AD1201">
        <v>1</v>
      </c>
      <c r="AE1201">
        <v>1</v>
      </c>
      <c r="AF1201" t="s">
        <v>141</v>
      </c>
      <c r="AG1201">
        <v>24.978000000000002</v>
      </c>
      <c r="AH1201">
        <v>2</v>
      </c>
      <c r="AI1201">
        <v>28936330</v>
      </c>
      <c r="AJ1201">
        <v>1171</v>
      </c>
      <c r="AK1201">
        <v>0</v>
      </c>
      <c r="AL1201">
        <v>0</v>
      </c>
      <c r="AM1201">
        <v>0</v>
      </c>
      <c r="AN1201">
        <v>0</v>
      </c>
      <c r="AO1201">
        <v>0</v>
      </c>
      <c r="AP1201">
        <v>0</v>
      </c>
      <c r="AQ1201">
        <v>0</v>
      </c>
      <c r="AR1201">
        <v>0</v>
      </c>
    </row>
    <row r="1202" spans="1:44" x14ac:dyDescent="0.2">
      <c r="A1202">
        <f>ROW(Source!A248)</f>
        <v>248</v>
      </c>
      <c r="B1202">
        <v>28936331</v>
      </c>
      <c r="C1202">
        <v>28927581</v>
      </c>
      <c r="D1202">
        <v>28419515</v>
      </c>
      <c r="E1202">
        <v>1</v>
      </c>
      <c r="F1202">
        <v>1</v>
      </c>
      <c r="G1202">
        <v>1</v>
      </c>
      <c r="H1202">
        <v>1</v>
      </c>
      <c r="I1202" t="s">
        <v>361</v>
      </c>
      <c r="J1202" t="s">
        <v>719</v>
      </c>
      <c r="K1202" t="s">
        <v>362</v>
      </c>
      <c r="L1202">
        <v>1191</v>
      </c>
      <c r="N1202">
        <v>1013</v>
      </c>
      <c r="O1202" t="s">
        <v>360</v>
      </c>
      <c r="P1202" t="s">
        <v>360</v>
      </c>
      <c r="Q1202">
        <v>1</v>
      </c>
      <c r="X1202">
        <v>0.56000000000000005</v>
      </c>
      <c r="Y1202">
        <v>0</v>
      </c>
      <c r="Z1202">
        <v>0</v>
      </c>
      <c r="AA1202">
        <v>0</v>
      </c>
      <c r="AB1202">
        <v>0</v>
      </c>
      <c r="AC1202">
        <v>0</v>
      </c>
      <c r="AD1202">
        <v>1</v>
      </c>
      <c r="AE1202">
        <v>2</v>
      </c>
      <c r="AF1202" t="s">
        <v>140</v>
      </c>
      <c r="AG1202">
        <v>0.84</v>
      </c>
      <c r="AH1202">
        <v>2</v>
      </c>
      <c r="AI1202">
        <v>28936331</v>
      </c>
      <c r="AJ1202">
        <v>1172</v>
      </c>
      <c r="AK1202">
        <v>0</v>
      </c>
      <c r="AL1202">
        <v>0</v>
      </c>
      <c r="AM1202">
        <v>0</v>
      </c>
      <c r="AN1202">
        <v>0</v>
      </c>
      <c r="AO1202">
        <v>0</v>
      </c>
      <c r="AP1202">
        <v>0</v>
      </c>
      <c r="AQ1202">
        <v>0</v>
      </c>
      <c r="AR1202">
        <v>0</v>
      </c>
    </row>
    <row r="1203" spans="1:44" x14ac:dyDescent="0.2">
      <c r="A1203">
        <f>ROW(Source!A248)</f>
        <v>248</v>
      </c>
      <c r="B1203">
        <v>28936332</v>
      </c>
      <c r="C1203">
        <v>28927581</v>
      </c>
      <c r="D1203">
        <v>28337840</v>
      </c>
      <c r="E1203">
        <v>1</v>
      </c>
      <c r="F1203">
        <v>1</v>
      </c>
      <c r="G1203">
        <v>1</v>
      </c>
      <c r="H1203">
        <v>2</v>
      </c>
      <c r="I1203" t="s">
        <v>465</v>
      </c>
      <c r="J1203" t="s">
        <v>466</v>
      </c>
      <c r="K1203" t="s">
        <v>467</v>
      </c>
      <c r="L1203">
        <v>1368</v>
      </c>
      <c r="N1203">
        <v>1011</v>
      </c>
      <c r="O1203" t="s">
        <v>366</v>
      </c>
      <c r="P1203" t="s">
        <v>366</v>
      </c>
      <c r="Q1203">
        <v>1</v>
      </c>
      <c r="X1203">
        <v>0.56000000000000005</v>
      </c>
      <c r="Y1203">
        <v>0</v>
      </c>
      <c r="Z1203">
        <v>86.79</v>
      </c>
      <c r="AA1203">
        <v>10.130000000000001</v>
      </c>
      <c r="AB1203">
        <v>0</v>
      </c>
      <c r="AC1203">
        <v>0</v>
      </c>
      <c r="AD1203">
        <v>1</v>
      </c>
      <c r="AE1203">
        <v>0</v>
      </c>
      <c r="AF1203" t="s">
        <v>140</v>
      </c>
      <c r="AG1203">
        <v>0.84</v>
      </c>
      <c r="AH1203">
        <v>2</v>
      </c>
      <c r="AI1203">
        <v>28936332</v>
      </c>
      <c r="AJ1203">
        <v>1173</v>
      </c>
      <c r="AK1203">
        <v>0</v>
      </c>
      <c r="AL1203">
        <v>0</v>
      </c>
      <c r="AM1203">
        <v>0</v>
      </c>
      <c r="AN1203">
        <v>0</v>
      </c>
      <c r="AO1203">
        <v>0</v>
      </c>
      <c r="AP1203">
        <v>0</v>
      </c>
      <c r="AQ1203">
        <v>0</v>
      </c>
      <c r="AR1203">
        <v>0</v>
      </c>
    </row>
    <row r="1204" spans="1:44" x14ac:dyDescent="0.2">
      <c r="A1204">
        <f>ROW(Source!A248)</f>
        <v>248</v>
      </c>
      <c r="B1204">
        <v>28936333</v>
      </c>
      <c r="C1204">
        <v>28927581</v>
      </c>
      <c r="D1204">
        <v>28250048</v>
      </c>
      <c r="E1204">
        <v>21</v>
      </c>
      <c r="F1204">
        <v>1</v>
      </c>
      <c r="G1204">
        <v>1</v>
      </c>
      <c r="H1204">
        <v>3</v>
      </c>
      <c r="I1204" t="s">
        <v>692</v>
      </c>
      <c r="J1204" t="s">
        <v>719</v>
      </c>
      <c r="K1204" t="s">
        <v>693</v>
      </c>
      <c r="L1204">
        <v>1327</v>
      </c>
      <c r="N1204">
        <v>1005</v>
      </c>
      <c r="O1204" t="s">
        <v>225</v>
      </c>
      <c r="P1204" t="s">
        <v>225</v>
      </c>
      <c r="Q1204">
        <v>1</v>
      </c>
      <c r="X1204">
        <v>105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 t="s">
        <v>719</v>
      </c>
      <c r="AG1204">
        <v>105</v>
      </c>
      <c r="AH1204">
        <v>3</v>
      </c>
      <c r="AI1204">
        <v>-1</v>
      </c>
      <c r="AJ1204" t="s">
        <v>719</v>
      </c>
      <c r="AK1204">
        <v>0</v>
      </c>
      <c r="AL1204">
        <v>0</v>
      </c>
      <c r="AM1204">
        <v>0</v>
      </c>
      <c r="AN1204">
        <v>0</v>
      </c>
      <c r="AO1204">
        <v>0</v>
      </c>
      <c r="AP1204">
        <v>0</v>
      </c>
      <c r="AQ1204">
        <v>0</v>
      </c>
      <c r="AR1204">
        <v>0</v>
      </c>
    </row>
    <row r="1205" spans="1:44" x14ac:dyDescent="0.2">
      <c r="A1205">
        <f>ROW(Source!A248)</f>
        <v>248</v>
      </c>
      <c r="B1205">
        <v>28936334</v>
      </c>
      <c r="C1205">
        <v>28927581</v>
      </c>
      <c r="D1205">
        <v>28278992</v>
      </c>
      <c r="E1205">
        <v>1</v>
      </c>
      <c r="F1205">
        <v>1</v>
      </c>
      <c r="G1205">
        <v>1</v>
      </c>
      <c r="H1205">
        <v>3</v>
      </c>
      <c r="I1205" t="s">
        <v>468</v>
      </c>
      <c r="J1205" t="s">
        <v>469</v>
      </c>
      <c r="K1205" t="s">
        <v>470</v>
      </c>
      <c r="L1205">
        <v>1348</v>
      </c>
      <c r="N1205">
        <v>1009</v>
      </c>
      <c r="O1205" t="s">
        <v>61</v>
      </c>
      <c r="P1205" t="s">
        <v>61</v>
      </c>
      <c r="Q1205">
        <v>1000</v>
      </c>
      <c r="X1205">
        <v>3.0000000000000001E-3</v>
      </c>
      <c r="Y1205">
        <v>9444.2999999999993</v>
      </c>
      <c r="Z1205">
        <v>0</v>
      </c>
      <c r="AA1205">
        <v>0</v>
      </c>
      <c r="AB1205">
        <v>0</v>
      </c>
      <c r="AC1205">
        <v>0</v>
      </c>
      <c r="AD1205">
        <v>1</v>
      </c>
      <c r="AE1205">
        <v>0</v>
      </c>
      <c r="AF1205" t="s">
        <v>719</v>
      </c>
      <c r="AG1205">
        <v>3.0000000000000001E-3</v>
      </c>
      <c r="AH1205">
        <v>2</v>
      </c>
      <c r="AI1205">
        <v>28936334</v>
      </c>
      <c r="AJ1205">
        <v>1174</v>
      </c>
      <c r="AK1205">
        <v>0</v>
      </c>
      <c r="AL1205">
        <v>0</v>
      </c>
      <c r="AM1205">
        <v>0</v>
      </c>
      <c r="AN1205">
        <v>0</v>
      </c>
      <c r="AO1205">
        <v>0</v>
      </c>
      <c r="AP1205">
        <v>0</v>
      </c>
      <c r="AQ1205">
        <v>0</v>
      </c>
      <c r="AR1205">
        <v>0</v>
      </c>
    </row>
    <row r="1206" spans="1:44" x14ac:dyDescent="0.2">
      <c r="A1206">
        <f>ROW(Source!A249)</f>
        <v>249</v>
      </c>
      <c r="B1206">
        <v>28936330</v>
      </c>
      <c r="C1206">
        <v>28927581</v>
      </c>
      <c r="D1206">
        <v>28419887</v>
      </c>
      <c r="E1206">
        <v>1</v>
      </c>
      <c r="F1206">
        <v>1</v>
      </c>
      <c r="G1206">
        <v>1</v>
      </c>
      <c r="H1206">
        <v>1</v>
      </c>
      <c r="I1206" t="s">
        <v>463</v>
      </c>
      <c r="J1206" t="s">
        <v>719</v>
      </c>
      <c r="K1206" t="s">
        <v>464</v>
      </c>
      <c r="L1206">
        <v>1191</v>
      </c>
      <c r="N1206">
        <v>1013</v>
      </c>
      <c r="O1206" t="s">
        <v>360</v>
      </c>
      <c r="P1206" t="s">
        <v>360</v>
      </c>
      <c r="Q1206">
        <v>1</v>
      </c>
      <c r="X1206">
        <v>18.100000000000001</v>
      </c>
      <c r="Y1206">
        <v>0</v>
      </c>
      <c r="Z1206">
        <v>0</v>
      </c>
      <c r="AA1206">
        <v>0</v>
      </c>
      <c r="AB1206">
        <v>7.61</v>
      </c>
      <c r="AC1206">
        <v>0</v>
      </c>
      <c r="AD1206">
        <v>1</v>
      </c>
      <c r="AE1206">
        <v>1</v>
      </c>
      <c r="AF1206" t="s">
        <v>141</v>
      </c>
      <c r="AG1206">
        <v>24.978000000000002</v>
      </c>
      <c r="AH1206">
        <v>2</v>
      </c>
      <c r="AI1206">
        <v>28936330</v>
      </c>
      <c r="AJ1206">
        <v>1175</v>
      </c>
      <c r="AK1206">
        <v>0</v>
      </c>
      <c r="AL1206">
        <v>0</v>
      </c>
      <c r="AM1206">
        <v>0</v>
      </c>
      <c r="AN1206">
        <v>0</v>
      </c>
      <c r="AO1206">
        <v>0</v>
      </c>
      <c r="AP1206">
        <v>0</v>
      </c>
      <c r="AQ1206">
        <v>0</v>
      </c>
      <c r="AR1206">
        <v>0</v>
      </c>
    </row>
    <row r="1207" spans="1:44" x14ac:dyDescent="0.2">
      <c r="A1207">
        <f>ROW(Source!A249)</f>
        <v>249</v>
      </c>
      <c r="B1207">
        <v>28936331</v>
      </c>
      <c r="C1207">
        <v>28927581</v>
      </c>
      <c r="D1207">
        <v>28419515</v>
      </c>
      <c r="E1207">
        <v>1</v>
      </c>
      <c r="F1207">
        <v>1</v>
      </c>
      <c r="G1207">
        <v>1</v>
      </c>
      <c r="H1207">
        <v>1</v>
      </c>
      <c r="I1207" t="s">
        <v>361</v>
      </c>
      <c r="J1207" t="s">
        <v>719</v>
      </c>
      <c r="K1207" t="s">
        <v>362</v>
      </c>
      <c r="L1207">
        <v>1191</v>
      </c>
      <c r="N1207">
        <v>1013</v>
      </c>
      <c r="O1207" t="s">
        <v>360</v>
      </c>
      <c r="P1207" t="s">
        <v>360</v>
      </c>
      <c r="Q1207">
        <v>1</v>
      </c>
      <c r="X1207">
        <v>0.56000000000000005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1</v>
      </c>
      <c r="AE1207">
        <v>2</v>
      </c>
      <c r="AF1207" t="s">
        <v>140</v>
      </c>
      <c r="AG1207">
        <v>0.84</v>
      </c>
      <c r="AH1207">
        <v>2</v>
      </c>
      <c r="AI1207">
        <v>28936331</v>
      </c>
      <c r="AJ1207">
        <v>1176</v>
      </c>
      <c r="AK1207">
        <v>0</v>
      </c>
      <c r="AL1207">
        <v>0</v>
      </c>
      <c r="AM1207">
        <v>0</v>
      </c>
      <c r="AN1207">
        <v>0</v>
      </c>
      <c r="AO1207">
        <v>0</v>
      </c>
      <c r="AP1207">
        <v>0</v>
      </c>
      <c r="AQ1207">
        <v>0</v>
      </c>
      <c r="AR1207">
        <v>0</v>
      </c>
    </row>
    <row r="1208" spans="1:44" x14ac:dyDescent="0.2">
      <c r="A1208">
        <f>ROW(Source!A249)</f>
        <v>249</v>
      </c>
      <c r="B1208">
        <v>28936332</v>
      </c>
      <c r="C1208">
        <v>28927581</v>
      </c>
      <c r="D1208">
        <v>28337840</v>
      </c>
      <c r="E1208">
        <v>1</v>
      </c>
      <c r="F1208">
        <v>1</v>
      </c>
      <c r="G1208">
        <v>1</v>
      </c>
      <c r="H1208">
        <v>2</v>
      </c>
      <c r="I1208" t="s">
        <v>465</v>
      </c>
      <c r="J1208" t="s">
        <v>466</v>
      </c>
      <c r="K1208" t="s">
        <v>467</v>
      </c>
      <c r="L1208">
        <v>1368</v>
      </c>
      <c r="N1208">
        <v>1011</v>
      </c>
      <c r="O1208" t="s">
        <v>366</v>
      </c>
      <c r="P1208" t="s">
        <v>366</v>
      </c>
      <c r="Q1208">
        <v>1</v>
      </c>
      <c r="X1208">
        <v>0.56000000000000005</v>
      </c>
      <c r="Y1208">
        <v>0</v>
      </c>
      <c r="Z1208">
        <v>86.79</v>
      </c>
      <c r="AA1208">
        <v>10.130000000000001</v>
      </c>
      <c r="AB1208">
        <v>0</v>
      </c>
      <c r="AC1208">
        <v>0</v>
      </c>
      <c r="AD1208">
        <v>1</v>
      </c>
      <c r="AE1208">
        <v>0</v>
      </c>
      <c r="AF1208" t="s">
        <v>140</v>
      </c>
      <c r="AG1208">
        <v>0.84</v>
      </c>
      <c r="AH1208">
        <v>2</v>
      </c>
      <c r="AI1208">
        <v>28936332</v>
      </c>
      <c r="AJ1208">
        <v>1177</v>
      </c>
      <c r="AK1208">
        <v>0</v>
      </c>
      <c r="AL1208">
        <v>0</v>
      </c>
      <c r="AM1208">
        <v>0</v>
      </c>
      <c r="AN1208">
        <v>0</v>
      </c>
      <c r="AO1208">
        <v>0</v>
      </c>
      <c r="AP1208">
        <v>0</v>
      </c>
      <c r="AQ1208">
        <v>0</v>
      </c>
      <c r="AR1208">
        <v>0</v>
      </c>
    </row>
    <row r="1209" spans="1:44" x14ac:dyDescent="0.2">
      <c r="A1209">
        <f>ROW(Source!A249)</f>
        <v>249</v>
      </c>
      <c r="B1209">
        <v>28936333</v>
      </c>
      <c r="C1209">
        <v>28927581</v>
      </c>
      <c r="D1209">
        <v>28250048</v>
      </c>
      <c r="E1209">
        <v>21</v>
      </c>
      <c r="F1209">
        <v>1</v>
      </c>
      <c r="G1209">
        <v>1</v>
      </c>
      <c r="H1209">
        <v>3</v>
      </c>
      <c r="I1209" t="s">
        <v>692</v>
      </c>
      <c r="J1209" t="s">
        <v>719</v>
      </c>
      <c r="K1209" t="s">
        <v>693</v>
      </c>
      <c r="L1209">
        <v>1327</v>
      </c>
      <c r="N1209">
        <v>1005</v>
      </c>
      <c r="O1209" t="s">
        <v>225</v>
      </c>
      <c r="P1209" t="s">
        <v>225</v>
      </c>
      <c r="Q1209">
        <v>1</v>
      </c>
      <c r="X1209">
        <v>105</v>
      </c>
      <c r="Y120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 t="s">
        <v>719</v>
      </c>
      <c r="AG1209">
        <v>105</v>
      </c>
      <c r="AH1209">
        <v>3</v>
      </c>
      <c r="AI1209">
        <v>-1</v>
      </c>
      <c r="AJ1209" t="s">
        <v>719</v>
      </c>
      <c r="AK1209">
        <v>0</v>
      </c>
      <c r="AL1209">
        <v>0</v>
      </c>
      <c r="AM1209">
        <v>0</v>
      </c>
      <c r="AN1209">
        <v>0</v>
      </c>
      <c r="AO1209">
        <v>0</v>
      </c>
      <c r="AP1209">
        <v>0</v>
      </c>
      <c r="AQ1209">
        <v>0</v>
      </c>
      <c r="AR1209">
        <v>0</v>
      </c>
    </row>
    <row r="1210" spans="1:44" x14ac:dyDescent="0.2">
      <c r="A1210">
        <f>ROW(Source!A249)</f>
        <v>249</v>
      </c>
      <c r="B1210">
        <v>28936334</v>
      </c>
      <c r="C1210">
        <v>28927581</v>
      </c>
      <c r="D1210">
        <v>28278992</v>
      </c>
      <c r="E1210">
        <v>1</v>
      </c>
      <c r="F1210">
        <v>1</v>
      </c>
      <c r="G1210">
        <v>1</v>
      </c>
      <c r="H1210">
        <v>3</v>
      </c>
      <c r="I1210" t="s">
        <v>468</v>
      </c>
      <c r="J1210" t="s">
        <v>469</v>
      </c>
      <c r="K1210" t="s">
        <v>470</v>
      </c>
      <c r="L1210">
        <v>1348</v>
      </c>
      <c r="N1210">
        <v>1009</v>
      </c>
      <c r="O1210" t="s">
        <v>61</v>
      </c>
      <c r="P1210" t="s">
        <v>61</v>
      </c>
      <c r="Q1210">
        <v>1000</v>
      </c>
      <c r="X1210">
        <v>3.0000000000000001E-3</v>
      </c>
      <c r="Y1210">
        <v>9444.2999999999993</v>
      </c>
      <c r="Z1210">
        <v>0</v>
      </c>
      <c r="AA1210">
        <v>0</v>
      </c>
      <c r="AB1210">
        <v>0</v>
      </c>
      <c r="AC1210">
        <v>0</v>
      </c>
      <c r="AD1210">
        <v>1</v>
      </c>
      <c r="AE1210">
        <v>0</v>
      </c>
      <c r="AF1210" t="s">
        <v>719</v>
      </c>
      <c r="AG1210">
        <v>3.0000000000000001E-3</v>
      </c>
      <c r="AH1210">
        <v>2</v>
      </c>
      <c r="AI1210">
        <v>28936334</v>
      </c>
      <c r="AJ1210">
        <v>1178</v>
      </c>
      <c r="AK1210">
        <v>0</v>
      </c>
      <c r="AL1210">
        <v>0</v>
      </c>
      <c r="AM1210">
        <v>0</v>
      </c>
      <c r="AN1210">
        <v>0</v>
      </c>
      <c r="AO1210">
        <v>0</v>
      </c>
      <c r="AP1210">
        <v>0</v>
      </c>
      <c r="AQ1210">
        <v>0</v>
      </c>
      <c r="AR1210">
        <v>0</v>
      </c>
    </row>
    <row r="1211" spans="1:44" x14ac:dyDescent="0.2">
      <c r="A1211">
        <f>ROW(Source!A252)</f>
        <v>252</v>
      </c>
      <c r="B1211">
        <v>28927571</v>
      </c>
      <c r="C1211">
        <v>28927569</v>
      </c>
      <c r="D1211">
        <v>28468553</v>
      </c>
      <c r="E1211">
        <v>1</v>
      </c>
      <c r="F1211">
        <v>1</v>
      </c>
      <c r="G1211">
        <v>1</v>
      </c>
      <c r="H1211">
        <v>1</v>
      </c>
      <c r="I1211" t="s">
        <v>449</v>
      </c>
      <c r="J1211" t="s">
        <v>719</v>
      </c>
      <c r="K1211" t="s">
        <v>450</v>
      </c>
      <c r="L1211">
        <v>1191</v>
      </c>
      <c r="N1211">
        <v>1013</v>
      </c>
      <c r="O1211" t="s">
        <v>360</v>
      </c>
      <c r="P1211" t="s">
        <v>360</v>
      </c>
      <c r="Q1211">
        <v>1</v>
      </c>
      <c r="X1211">
        <v>51.58</v>
      </c>
      <c r="Y1211">
        <v>0</v>
      </c>
      <c r="Z1211">
        <v>0</v>
      </c>
      <c r="AA1211">
        <v>0</v>
      </c>
      <c r="AB1211">
        <v>9.9</v>
      </c>
      <c r="AC1211">
        <v>0</v>
      </c>
      <c r="AD1211">
        <v>1</v>
      </c>
      <c r="AE1211">
        <v>1</v>
      </c>
      <c r="AF1211" t="s">
        <v>719</v>
      </c>
      <c r="AG1211">
        <v>51.58</v>
      </c>
      <c r="AH1211">
        <v>2</v>
      </c>
      <c r="AI1211">
        <v>28927571</v>
      </c>
      <c r="AJ1211">
        <v>1179</v>
      </c>
      <c r="AK1211">
        <v>0</v>
      </c>
      <c r="AL1211">
        <v>0</v>
      </c>
      <c r="AM1211">
        <v>0</v>
      </c>
      <c r="AN1211">
        <v>0</v>
      </c>
      <c r="AO1211">
        <v>0</v>
      </c>
      <c r="AP1211">
        <v>0</v>
      </c>
      <c r="AQ1211">
        <v>0</v>
      </c>
      <c r="AR1211">
        <v>0</v>
      </c>
    </row>
    <row r="1212" spans="1:44" x14ac:dyDescent="0.2">
      <c r="A1212">
        <f>ROW(Source!A252)</f>
        <v>252</v>
      </c>
      <c r="B1212">
        <v>28927572</v>
      </c>
      <c r="C1212">
        <v>28927569</v>
      </c>
      <c r="D1212">
        <v>28419515</v>
      </c>
      <c r="E1212">
        <v>1</v>
      </c>
      <c r="F1212">
        <v>1</v>
      </c>
      <c r="G1212">
        <v>1</v>
      </c>
      <c r="H1212">
        <v>1</v>
      </c>
      <c r="I1212" t="s">
        <v>361</v>
      </c>
      <c r="J1212" t="s">
        <v>719</v>
      </c>
      <c r="K1212" t="s">
        <v>362</v>
      </c>
      <c r="L1212">
        <v>1191</v>
      </c>
      <c r="N1212">
        <v>1013</v>
      </c>
      <c r="O1212" t="s">
        <v>360</v>
      </c>
      <c r="P1212" t="s">
        <v>360</v>
      </c>
      <c r="Q1212">
        <v>1</v>
      </c>
      <c r="X1212">
        <v>13.96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1</v>
      </c>
      <c r="AE1212">
        <v>2</v>
      </c>
      <c r="AF1212" t="s">
        <v>719</v>
      </c>
      <c r="AG1212">
        <v>13.96</v>
      </c>
      <c r="AH1212">
        <v>2</v>
      </c>
      <c r="AI1212">
        <v>28927572</v>
      </c>
      <c r="AJ1212">
        <v>1180</v>
      </c>
      <c r="AK1212">
        <v>0</v>
      </c>
      <c r="AL1212">
        <v>0</v>
      </c>
      <c r="AM1212">
        <v>0</v>
      </c>
      <c r="AN1212">
        <v>0</v>
      </c>
      <c r="AO1212">
        <v>0</v>
      </c>
      <c r="AP1212">
        <v>0</v>
      </c>
      <c r="AQ1212">
        <v>0</v>
      </c>
      <c r="AR1212">
        <v>0</v>
      </c>
    </row>
    <row r="1213" spans="1:44" x14ac:dyDescent="0.2">
      <c r="A1213">
        <f>ROW(Source!A252)</f>
        <v>252</v>
      </c>
      <c r="B1213">
        <v>28927573</v>
      </c>
      <c r="C1213">
        <v>28927569</v>
      </c>
      <c r="D1213">
        <v>28336661</v>
      </c>
      <c r="E1213">
        <v>1</v>
      </c>
      <c r="F1213">
        <v>1</v>
      </c>
      <c r="G1213">
        <v>1</v>
      </c>
      <c r="H1213">
        <v>2</v>
      </c>
      <c r="I1213" t="s">
        <v>451</v>
      </c>
      <c r="J1213" t="s">
        <v>452</v>
      </c>
      <c r="K1213" t="s">
        <v>453</v>
      </c>
      <c r="L1213">
        <v>1368</v>
      </c>
      <c r="N1213">
        <v>1011</v>
      </c>
      <c r="O1213" t="s">
        <v>366</v>
      </c>
      <c r="P1213" t="s">
        <v>366</v>
      </c>
      <c r="Q1213">
        <v>1</v>
      </c>
      <c r="X1213">
        <v>1.46</v>
      </c>
      <c r="Y1213">
        <v>0</v>
      </c>
      <c r="Z1213">
        <v>4.1500000000000004</v>
      </c>
      <c r="AA1213">
        <v>0</v>
      </c>
      <c r="AB1213">
        <v>0</v>
      </c>
      <c r="AC1213">
        <v>0</v>
      </c>
      <c r="AD1213">
        <v>1</v>
      </c>
      <c r="AE1213">
        <v>0</v>
      </c>
      <c r="AF1213" t="s">
        <v>719</v>
      </c>
      <c r="AG1213">
        <v>1.46</v>
      </c>
      <c r="AH1213">
        <v>2</v>
      </c>
      <c r="AI1213">
        <v>28927573</v>
      </c>
      <c r="AJ1213">
        <v>1181</v>
      </c>
      <c r="AK1213">
        <v>0</v>
      </c>
      <c r="AL1213">
        <v>0</v>
      </c>
      <c r="AM1213">
        <v>0</v>
      </c>
      <c r="AN1213">
        <v>0</v>
      </c>
      <c r="AO1213">
        <v>0</v>
      </c>
      <c r="AP1213">
        <v>0</v>
      </c>
      <c r="AQ1213">
        <v>0</v>
      </c>
      <c r="AR1213">
        <v>0</v>
      </c>
    </row>
    <row r="1214" spans="1:44" x14ac:dyDescent="0.2">
      <c r="A1214">
        <f>ROW(Source!A252)</f>
        <v>252</v>
      </c>
      <c r="B1214">
        <v>28927574</v>
      </c>
      <c r="C1214">
        <v>28927569</v>
      </c>
      <c r="D1214">
        <v>28336884</v>
      </c>
      <c r="E1214">
        <v>1</v>
      </c>
      <c r="F1214">
        <v>1</v>
      </c>
      <c r="G1214">
        <v>1</v>
      </c>
      <c r="H1214">
        <v>2</v>
      </c>
      <c r="I1214" t="s">
        <v>375</v>
      </c>
      <c r="J1214" t="s">
        <v>376</v>
      </c>
      <c r="K1214" t="s">
        <v>377</v>
      </c>
      <c r="L1214">
        <v>1368</v>
      </c>
      <c r="N1214">
        <v>1011</v>
      </c>
      <c r="O1214" t="s">
        <v>366</v>
      </c>
      <c r="P1214" t="s">
        <v>366</v>
      </c>
      <c r="Q1214">
        <v>1</v>
      </c>
      <c r="X1214">
        <v>0.56000000000000005</v>
      </c>
      <c r="Y1214">
        <v>0</v>
      </c>
      <c r="Z1214">
        <v>93.73</v>
      </c>
      <c r="AA1214">
        <v>8.82</v>
      </c>
      <c r="AB1214">
        <v>0</v>
      </c>
      <c r="AC1214">
        <v>0</v>
      </c>
      <c r="AD1214">
        <v>1</v>
      </c>
      <c r="AE1214">
        <v>0</v>
      </c>
      <c r="AF1214" t="s">
        <v>719</v>
      </c>
      <c r="AG1214">
        <v>0.56000000000000005</v>
      </c>
      <c r="AH1214">
        <v>2</v>
      </c>
      <c r="AI1214">
        <v>28927574</v>
      </c>
      <c r="AJ1214">
        <v>1182</v>
      </c>
      <c r="AK1214">
        <v>0</v>
      </c>
      <c r="AL1214">
        <v>0</v>
      </c>
      <c r="AM1214">
        <v>0</v>
      </c>
      <c r="AN1214">
        <v>0</v>
      </c>
      <c r="AO1214">
        <v>0</v>
      </c>
      <c r="AP1214">
        <v>0</v>
      </c>
      <c r="AQ1214">
        <v>0</v>
      </c>
      <c r="AR1214">
        <v>0</v>
      </c>
    </row>
    <row r="1215" spans="1:44" x14ac:dyDescent="0.2">
      <c r="A1215">
        <f>ROW(Source!A252)</f>
        <v>252</v>
      </c>
      <c r="B1215">
        <v>28927575</v>
      </c>
      <c r="C1215">
        <v>28927569</v>
      </c>
      <c r="D1215">
        <v>28337084</v>
      </c>
      <c r="E1215">
        <v>1</v>
      </c>
      <c r="F1215">
        <v>1</v>
      </c>
      <c r="G1215">
        <v>1</v>
      </c>
      <c r="H1215">
        <v>2</v>
      </c>
      <c r="I1215" t="s">
        <v>381</v>
      </c>
      <c r="J1215" t="s">
        <v>382</v>
      </c>
      <c r="K1215" t="s">
        <v>383</v>
      </c>
      <c r="L1215">
        <v>1368</v>
      </c>
      <c r="N1215">
        <v>1011</v>
      </c>
      <c r="O1215" t="s">
        <v>366</v>
      </c>
      <c r="P1215" t="s">
        <v>366</v>
      </c>
      <c r="Q1215">
        <v>1</v>
      </c>
      <c r="X1215">
        <v>2.8</v>
      </c>
      <c r="Y1215">
        <v>0</v>
      </c>
      <c r="Z1215">
        <v>4.1100000000000003</v>
      </c>
      <c r="AA1215">
        <v>0</v>
      </c>
      <c r="AB1215">
        <v>0</v>
      </c>
      <c r="AC1215">
        <v>0</v>
      </c>
      <c r="AD1215">
        <v>1</v>
      </c>
      <c r="AE1215">
        <v>0</v>
      </c>
      <c r="AF1215" t="s">
        <v>719</v>
      </c>
      <c r="AG1215">
        <v>2.8</v>
      </c>
      <c r="AH1215">
        <v>2</v>
      </c>
      <c r="AI1215">
        <v>28927575</v>
      </c>
      <c r="AJ1215">
        <v>1183</v>
      </c>
      <c r="AK1215">
        <v>0</v>
      </c>
      <c r="AL1215">
        <v>0</v>
      </c>
      <c r="AM1215">
        <v>0</v>
      </c>
      <c r="AN1215">
        <v>0</v>
      </c>
      <c r="AO1215">
        <v>0</v>
      </c>
      <c r="AP1215">
        <v>0</v>
      </c>
      <c r="AQ1215">
        <v>0</v>
      </c>
      <c r="AR1215">
        <v>0</v>
      </c>
    </row>
    <row r="1216" spans="1:44" x14ac:dyDescent="0.2">
      <c r="A1216">
        <f>ROW(Source!A252)</f>
        <v>252</v>
      </c>
      <c r="B1216">
        <v>28927576</v>
      </c>
      <c r="C1216">
        <v>28927569</v>
      </c>
      <c r="D1216">
        <v>28337331</v>
      </c>
      <c r="E1216">
        <v>1</v>
      </c>
      <c r="F1216">
        <v>1</v>
      </c>
      <c r="G1216">
        <v>1</v>
      </c>
      <c r="H1216">
        <v>2</v>
      </c>
      <c r="I1216" t="s">
        <v>454</v>
      </c>
      <c r="J1216" t="s">
        <v>455</v>
      </c>
      <c r="K1216" t="s">
        <v>456</v>
      </c>
      <c r="L1216">
        <v>1368</v>
      </c>
      <c r="N1216">
        <v>1011</v>
      </c>
      <c r="O1216" t="s">
        <v>366</v>
      </c>
      <c r="P1216" t="s">
        <v>366</v>
      </c>
      <c r="Q1216">
        <v>1</v>
      </c>
      <c r="X1216">
        <v>11.1</v>
      </c>
      <c r="Y1216">
        <v>0</v>
      </c>
      <c r="Z1216">
        <v>0.55000000000000004</v>
      </c>
      <c r="AA1216">
        <v>0</v>
      </c>
      <c r="AB1216">
        <v>0</v>
      </c>
      <c r="AC1216">
        <v>0</v>
      </c>
      <c r="AD1216">
        <v>1</v>
      </c>
      <c r="AE1216">
        <v>0</v>
      </c>
      <c r="AF1216" t="s">
        <v>719</v>
      </c>
      <c r="AG1216">
        <v>11.1</v>
      </c>
      <c r="AH1216">
        <v>2</v>
      </c>
      <c r="AI1216">
        <v>28927576</v>
      </c>
      <c r="AJ1216">
        <v>1184</v>
      </c>
      <c r="AK1216">
        <v>0</v>
      </c>
      <c r="AL1216">
        <v>0</v>
      </c>
      <c r="AM1216">
        <v>0</v>
      </c>
      <c r="AN1216">
        <v>0</v>
      </c>
      <c r="AO1216">
        <v>0</v>
      </c>
      <c r="AP1216">
        <v>0</v>
      </c>
      <c r="AQ1216">
        <v>0</v>
      </c>
      <c r="AR1216">
        <v>0</v>
      </c>
    </row>
    <row r="1217" spans="1:44" x14ac:dyDescent="0.2">
      <c r="A1217">
        <f>ROW(Source!A252)</f>
        <v>252</v>
      </c>
      <c r="B1217">
        <v>28927577</v>
      </c>
      <c r="C1217">
        <v>28927569</v>
      </c>
      <c r="D1217">
        <v>28337842</v>
      </c>
      <c r="E1217">
        <v>1</v>
      </c>
      <c r="F1217">
        <v>1</v>
      </c>
      <c r="G1217">
        <v>1</v>
      </c>
      <c r="H1217">
        <v>2</v>
      </c>
      <c r="I1217" t="s">
        <v>384</v>
      </c>
      <c r="J1217" t="s">
        <v>385</v>
      </c>
      <c r="K1217" t="s">
        <v>386</v>
      </c>
      <c r="L1217">
        <v>1368</v>
      </c>
      <c r="N1217">
        <v>1011</v>
      </c>
      <c r="O1217" t="s">
        <v>366</v>
      </c>
      <c r="P1217" t="s">
        <v>366</v>
      </c>
      <c r="Q1217">
        <v>1</v>
      </c>
      <c r="X1217">
        <v>2.2999999999999998</v>
      </c>
      <c r="Y1217">
        <v>0</v>
      </c>
      <c r="Z1217">
        <v>102.48</v>
      </c>
      <c r="AA1217">
        <v>11.84</v>
      </c>
      <c r="AB1217">
        <v>0</v>
      </c>
      <c r="AC1217">
        <v>0</v>
      </c>
      <c r="AD1217">
        <v>1</v>
      </c>
      <c r="AE1217">
        <v>0</v>
      </c>
      <c r="AF1217" t="s">
        <v>719</v>
      </c>
      <c r="AG1217">
        <v>2.2999999999999998</v>
      </c>
      <c r="AH1217">
        <v>2</v>
      </c>
      <c r="AI1217">
        <v>28927577</v>
      </c>
      <c r="AJ1217">
        <v>1185</v>
      </c>
      <c r="AK1217">
        <v>0</v>
      </c>
      <c r="AL1217">
        <v>0</v>
      </c>
      <c r="AM1217">
        <v>0</v>
      </c>
      <c r="AN1217">
        <v>0</v>
      </c>
      <c r="AO1217">
        <v>0</v>
      </c>
      <c r="AP1217">
        <v>0</v>
      </c>
      <c r="AQ1217">
        <v>0</v>
      </c>
      <c r="AR1217">
        <v>0</v>
      </c>
    </row>
    <row r="1218" spans="1:44" x14ac:dyDescent="0.2">
      <c r="A1218">
        <f>ROW(Source!A252)</f>
        <v>252</v>
      </c>
      <c r="B1218">
        <v>28927578</v>
      </c>
      <c r="C1218">
        <v>28927569</v>
      </c>
      <c r="D1218">
        <v>28338156</v>
      </c>
      <c r="E1218">
        <v>1</v>
      </c>
      <c r="F1218">
        <v>1</v>
      </c>
      <c r="G1218">
        <v>1</v>
      </c>
      <c r="H1218">
        <v>2</v>
      </c>
      <c r="I1218" t="s">
        <v>367</v>
      </c>
      <c r="J1218" t="s">
        <v>368</v>
      </c>
      <c r="K1218" t="s">
        <v>369</v>
      </c>
      <c r="L1218">
        <v>1368</v>
      </c>
      <c r="N1218">
        <v>1011</v>
      </c>
      <c r="O1218" t="s">
        <v>366</v>
      </c>
      <c r="P1218" t="s">
        <v>366</v>
      </c>
      <c r="Q1218">
        <v>1</v>
      </c>
      <c r="X1218">
        <v>11.1</v>
      </c>
      <c r="Y1218">
        <v>0</v>
      </c>
      <c r="Z1218">
        <v>156.47</v>
      </c>
      <c r="AA1218">
        <v>10.130000000000001</v>
      </c>
      <c r="AB1218">
        <v>0</v>
      </c>
      <c r="AC1218">
        <v>0</v>
      </c>
      <c r="AD1218">
        <v>1</v>
      </c>
      <c r="AE1218">
        <v>0</v>
      </c>
      <c r="AF1218" t="s">
        <v>719</v>
      </c>
      <c r="AG1218">
        <v>11.1</v>
      </c>
      <c r="AH1218">
        <v>2</v>
      </c>
      <c r="AI1218">
        <v>28927578</v>
      </c>
      <c r="AJ1218">
        <v>1186</v>
      </c>
      <c r="AK1218">
        <v>0</v>
      </c>
      <c r="AL1218">
        <v>0</v>
      </c>
      <c r="AM1218">
        <v>0</v>
      </c>
      <c r="AN1218">
        <v>0</v>
      </c>
      <c r="AO1218">
        <v>0</v>
      </c>
      <c r="AP1218">
        <v>0</v>
      </c>
      <c r="AQ1218">
        <v>0</v>
      </c>
      <c r="AR1218">
        <v>0</v>
      </c>
    </row>
    <row r="1219" spans="1:44" x14ac:dyDescent="0.2">
      <c r="A1219">
        <f>ROW(Source!A252)</f>
        <v>252</v>
      </c>
      <c r="B1219">
        <v>28927579</v>
      </c>
      <c r="C1219">
        <v>28927569</v>
      </c>
      <c r="D1219">
        <v>28251821</v>
      </c>
      <c r="E1219">
        <v>1</v>
      </c>
      <c r="F1219">
        <v>1</v>
      </c>
      <c r="G1219">
        <v>1</v>
      </c>
      <c r="H1219">
        <v>3</v>
      </c>
      <c r="I1219" t="s">
        <v>457</v>
      </c>
      <c r="J1219" t="s">
        <v>458</v>
      </c>
      <c r="K1219" t="s">
        <v>459</v>
      </c>
      <c r="L1219">
        <v>1348</v>
      </c>
      <c r="N1219">
        <v>1009</v>
      </c>
      <c r="O1219" t="s">
        <v>61</v>
      </c>
      <c r="P1219" t="s">
        <v>61</v>
      </c>
      <c r="Q1219">
        <v>1000</v>
      </c>
      <c r="X1219">
        <v>0.6</v>
      </c>
      <c r="Y1219">
        <v>2899.57</v>
      </c>
      <c r="Z1219">
        <v>0</v>
      </c>
      <c r="AA1219">
        <v>0</v>
      </c>
      <c r="AB1219">
        <v>0</v>
      </c>
      <c r="AC1219">
        <v>0</v>
      </c>
      <c r="AD1219">
        <v>1</v>
      </c>
      <c r="AE1219">
        <v>0</v>
      </c>
      <c r="AF1219" t="s">
        <v>719</v>
      </c>
      <c r="AG1219">
        <v>0.6</v>
      </c>
      <c r="AH1219">
        <v>2</v>
      </c>
      <c r="AI1219">
        <v>28927579</v>
      </c>
      <c r="AJ1219">
        <v>1187</v>
      </c>
      <c r="AK1219">
        <v>0</v>
      </c>
      <c r="AL1219">
        <v>0</v>
      </c>
      <c r="AM1219">
        <v>0</v>
      </c>
      <c r="AN1219">
        <v>0</v>
      </c>
      <c r="AO1219">
        <v>0</v>
      </c>
      <c r="AP1219">
        <v>0</v>
      </c>
      <c r="AQ1219">
        <v>0</v>
      </c>
      <c r="AR1219">
        <v>0</v>
      </c>
    </row>
    <row r="1220" spans="1:44" x14ac:dyDescent="0.2">
      <c r="A1220">
        <f>ROW(Source!A252)</f>
        <v>252</v>
      </c>
      <c r="B1220">
        <v>28927580</v>
      </c>
      <c r="C1220">
        <v>28927569</v>
      </c>
      <c r="D1220">
        <v>28297171</v>
      </c>
      <c r="E1220">
        <v>1</v>
      </c>
      <c r="F1220">
        <v>1</v>
      </c>
      <c r="G1220">
        <v>1</v>
      </c>
      <c r="H1220">
        <v>3</v>
      </c>
      <c r="I1220" t="s">
        <v>460</v>
      </c>
      <c r="J1220" t="s">
        <v>461</v>
      </c>
      <c r="K1220" t="s">
        <v>462</v>
      </c>
      <c r="L1220">
        <v>1348</v>
      </c>
      <c r="N1220">
        <v>1009</v>
      </c>
      <c r="O1220" t="s">
        <v>61</v>
      </c>
      <c r="P1220" t="s">
        <v>61</v>
      </c>
      <c r="Q1220">
        <v>1000</v>
      </c>
      <c r="X1220">
        <v>3.5</v>
      </c>
      <c r="Y1220">
        <v>788.26</v>
      </c>
      <c r="Z1220">
        <v>0</v>
      </c>
      <c r="AA1220">
        <v>0</v>
      </c>
      <c r="AB1220">
        <v>0</v>
      </c>
      <c r="AC1220">
        <v>0</v>
      </c>
      <c r="AD1220">
        <v>1</v>
      </c>
      <c r="AE1220">
        <v>0</v>
      </c>
      <c r="AF1220" t="s">
        <v>719</v>
      </c>
      <c r="AG1220">
        <v>3.5</v>
      </c>
      <c r="AH1220">
        <v>2</v>
      </c>
      <c r="AI1220">
        <v>28927580</v>
      </c>
      <c r="AJ1220">
        <v>1188</v>
      </c>
      <c r="AK1220">
        <v>0</v>
      </c>
      <c r="AL1220">
        <v>0</v>
      </c>
      <c r="AM1220">
        <v>0</v>
      </c>
      <c r="AN1220">
        <v>0</v>
      </c>
      <c r="AO1220">
        <v>0</v>
      </c>
      <c r="AP1220">
        <v>0</v>
      </c>
      <c r="AQ1220">
        <v>0</v>
      </c>
      <c r="AR1220">
        <v>0</v>
      </c>
    </row>
    <row r="1221" spans="1:44" x14ac:dyDescent="0.2">
      <c r="A1221">
        <f>ROW(Source!A253)</f>
        <v>253</v>
      </c>
      <c r="B1221">
        <v>28927571</v>
      </c>
      <c r="C1221">
        <v>28927569</v>
      </c>
      <c r="D1221">
        <v>28468553</v>
      </c>
      <c r="E1221">
        <v>1</v>
      </c>
      <c r="F1221">
        <v>1</v>
      </c>
      <c r="G1221">
        <v>1</v>
      </c>
      <c r="H1221">
        <v>1</v>
      </c>
      <c r="I1221" t="s">
        <v>449</v>
      </c>
      <c r="J1221" t="s">
        <v>719</v>
      </c>
      <c r="K1221" t="s">
        <v>450</v>
      </c>
      <c r="L1221">
        <v>1191</v>
      </c>
      <c r="N1221">
        <v>1013</v>
      </c>
      <c r="O1221" t="s">
        <v>360</v>
      </c>
      <c r="P1221" t="s">
        <v>360</v>
      </c>
      <c r="Q1221">
        <v>1</v>
      </c>
      <c r="X1221">
        <v>51.58</v>
      </c>
      <c r="Y1221">
        <v>0</v>
      </c>
      <c r="Z1221">
        <v>0</v>
      </c>
      <c r="AA1221">
        <v>0</v>
      </c>
      <c r="AB1221">
        <v>9.9</v>
      </c>
      <c r="AC1221">
        <v>0</v>
      </c>
      <c r="AD1221">
        <v>1</v>
      </c>
      <c r="AE1221">
        <v>1</v>
      </c>
      <c r="AF1221" t="s">
        <v>719</v>
      </c>
      <c r="AG1221">
        <v>51.58</v>
      </c>
      <c r="AH1221">
        <v>2</v>
      </c>
      <c r="AI1221">
        <v>28927571</v>
      </c>
      <c r="AJ1221">
        <v>1189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</row>
    <row r="1222" spans="1:44" x14ac:dyDescent="0.2">
      <c r="A1222">
        <f>ROW(Source!A253)</f>
        <v>253</v>
      </c>
      <c r="B1222">
        <v>28927572</v>
      </c>
      <c r="C1222">
        <v>28927569</v>
      </c>
      <c r="D1222">
        <v>28419515</v>
      </c>
      <c r="E1222">
        <v>1</v>
      </c>
      <c r="F1222">
        <v>1</v>
      </c>
      <c r="G1222">
        <v>1</v>
      </c>
      <c r="H1222">
        <v>1</v>
      </c>
      <c r="I1222" t="s">
        <v>361</v>
      </c>
      <c r="J1222" t="s">
        <v>719</v>
      </c>
      <c r="K1222" t="s">
        <v>362</v>
      </c>
      <c r="L1222">
        <v>1191</v>
      </c>
      <c r="N1222">
        <v>1013</v>
      </c>
      <c r="O1222" t="s">
        <v>360</v>
      </c>
      <c r="P1222" t="s">
        <v>360</v>
      </c>
      <c r="Q1222">
        <v>1</v>
      </c>
      <c r="X1222">
        <v>13.96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1</v>
      </c>
      <c r="AE1222">
        <v>2</v>
      </c>
      <c r="AF1222" t="s">
        <v>719</v>
      </c>
      <c r="AG1222">
        <v>13.96</v>
      </c>
      <c r="AH1222">
        <v>2</v>
      </c>
      <c r="AI1222">
        <v>28927572</v>
      </c>
      <c r="AJ1222">
        <v>1190</v>
      </c>
      <c r="AK1222">
        <v>0</v>
      </c>
      <c r="AL1222">
        <v>0</v>
      </c>
      <c r="AM1222">
        <v>0</v>
      </c>
      <c r="AN1222">
        <v>0</v>
      </c>
      <c r="AO1222">
        <v>0</v>
      </c>
      <c r="AP1222">
        <v>0</v>
      </c>
      <c r="AQ1222">
        <v>0</v>
      </c>
      <c r="AR1222">
        <v>0</v>
      </c>
    </row>
    <row r="1223" spans="1:44" x14ac:dyDescent="0.2">
      <c r="A1223">
        <f>ROW(Source!A253)</f>
        <v>253</v>
      </c>
      <c r="B1223">
        <v>28927573</v>
      </c>
      <c r="C1223">
        <v>28927569</v>
      </c>
      <c r="D1223">
        <v>28336661</v>
      </c>
      <c r="E1223">
        <v>1</v>
      </c>
      <c r="F1223">
        <v>1</v>
      </c>
      <c r="G1223">
        <v>1</v>
      </c>
      <c r="H1223">
        <v>2</v>
      </c>
      <c r="I1223" t="s">
        <v>451</v>
      </c>
      <c r="J1223" t="s">
        <v>452</v>
      </c>
      <c r="K1223" t="s">
        <v>453</v>
      </c>
      <c r="L1223">
        <v>1368</v>
      </c>
      <c r="N1223">
        <v>1011</v>
      </c>
      <c r="O1223" t="s">
        <v>366</v>
      </c>
      <c r="P1223" t="s">
        <v>366</v>
      </c>
      <c r="Q1223">
        <v>1</v>
      </c>
      <c r="X1223">
        <v>1.46</v>
      </c>
      <c r="Y1223">
        <v>0</v>
      </c>
      <c r="Z1223">
        <v>4.1500000000000004</v>
      </c>
      <c r="AA1223">
        <v>0</v>
      </c>
      <c r="AB1223">
        <v>0</v>
      </c>
      <c r="AC1223">
        <v>0</v>
      </c>
      <c r="AD1223">
        <v>1</v>
      </c>
      <c r="AE1223">
        <v>0</v>
      </c>
      <c r="AF1223" t="s">
        <v>719</v>
      </c>
      <c r="AG1223">
        <v>1.46</v>
      </c>
      <c r="AH1223">
        <v>2</v>
      </c>
      <c r="AI1223">
        <v>28927573</v>
      </c>
      <c r="AJ1223">
        <v>1191</v>
      </c>
      <c r="AK1223">
        <v>0</v>
      </c>
      <c r="AL1223">
        <v>0</v>
      </c>
      <c r="AM1223">
        <v>0</v>
      </c>
      <c r="AN1223">
        <v>0</v>
      </c>
      <c r="AO1223">
        <v>0</v>
      </c>
      <c r="AP1223">
        <v>0</v>
      </c>
      <c r="AQ1223">
        <v>0</v>
      </c>
      <c r="AR1223">
        <v>0</v>
      </c>
    </row>
    <row r="1224" spans="1:44" x14ac:dyDescent="0.2">
      <c r="A1224">
        <f>ROW(Source!A253)</f>
        <v>253</v>
      </c>
      <c r="B1224">
        <v>28927574</v>
      </c>
      <c r="C1224">
        <v>28927569</v>
      </c>
      <c r="D1224">
        <v>28336884</v>
      </c>
      <c r="E1224">
        <v>1</v>
      </c>
      <c r="F1224">
        <v>1</v>
      </c>
      <c r="G1224">
        <v>1</v>
      </c>
      <c r="H1224">
        <v>2</v>
      </c>
      <c r="I1224" t="s">
        <v>375</v>
      </c>
      <c r="J1224" t="s">
        <v>376</v>
      </c>
      <c r="K1224" t="s">
        <v>377</v>
      </c>
      <c r="L1224">
        <v>1368</v>
      </c>
      <c r="N1224">
        <v>1011</v>
      </c>
      <c r="O1224" t="s">
        <v>366</v>
      </c>
      <c r="P1224" t="s">
        <v>366</v>
      </c>
      <c r="Q1224">
        <v>1</v>
      </c>
      <c r="X1224">
        <v>0.56000000000000005</v>
      </c>
      <c r="Y1224">
        <v>0</v>
      </c>
      <c r="Z1224">
        <v>93.73</v>
      </c>
      <c r="AA1224">
        <v>8.82</v>
      </c>
      <c r="AB1224">
        <v>0</v>
      </c>
      <c r="AC1224">
        <v>0</v>
      </c>
      <c r="AD1224">
        <v>1</v>
      </c>
      <c r="AE1224">
        <v>0</v>
      </c>
      <c r="AF1224" t="s">
        <v>719</v>
      </c>
      <c r="AG1224">
        <v>0.56000000000000005</v>
      </c>
      <c r="AH1224">
        <v>2</v>
      </c>
      <c r="AI1224">
        <v>28927574</v>
      </c>
      <c r="AJ1224">
        <v>1192</v>
      </c>
      <c r="AK1224">
        <v>0</v>
      </c>
      <c r="AL1224">
        <v>0</v>
      </c>
      <c r="AM1224">
        <v>0</v>
      </c>
      <c r="AN1224">
        <v>0</v>
      </c>
      <c r="AO1224">
        <v>0</v>
      </c>
      <c r="AP1224">
        <v>0</v>
      </c>
      <c r="AQ1224">
        <v>0</v>
      </c>
      <c r="AR1224">
        <v>0</v>
      </c>
    </row>
    <row r="1225" spans="1:44" x14ac:dyDescent="0.2">
      <c r="A1225">
        <f>ROW(Source!A253)</f>
        <v>253</v>
      </c>
      <c r="B1225">
        <v>28927575</v>
      </c>
      <c r="C1225">
        <v>28927569</v>
      </c>
      <c r="D1225">
        <v>28337084</v>
      </c>
      <c r="E1225">
        <v>1</v>
      </c>
      <c r="F1225">
        <v>1</v>
      </c>
      <c r="G1225">
        <v>1</v>
      </c>
      <c r="H1225">
        <v>2</v>
      </c>
      <c r="I1225" t="s">
        <v>381</v>
      </c>
      <c r="J1225" t="s">
        <v>382</v>
      </c>
      <c r="K1225" t="s">
        <v>383</v>
      </c>
      <c r="L1225">
        <v>1368</v>
      </c>
      <c r="N1225">
        <v>1011</v>
      </c>
      <c r="O1225" t="s">
        <v>366</v>
      </c>
      <c r="P1225" t="s">
        <v>366</v>
      </c>
      <c r="Q1225">
        <v>1</v>
      </c>
      <c r="X1225">
        <v>2.8</v>
      </c>
      <c r="Y1225">
        <v>0</v>
      </c>
      <c r="Z1225">
        <v>4.1100000000000003</v>
      </c>
      <c r="AA1225">
        <v>0</v>
      </c>
      <c r="AB1225">
        <v>0</v>
      </c>
      <c r="AC1225">
        <v>0</v>
      </c>
      <c r="AD1225">
        <v>1</v>
      </c>
      <c r="AE1225">
        <v>0</v>
      </c>
      <c r="AF1225" t="s">
        <v>719</v>
      </c>
      <c r="AG1225">
        <v>2.8</v>
      </c>
      <c r="AH1225">
        <v>2</v>
      </c>
      <c r="AI1225">
        <v>28927575</v>
      </c>
      <c r="AJ1225">
        <v>1193</v>
      </c>
      <c r="AK1225">
        <v>0</v>
      </c>
      <c r="AL1225">
        <v>0</v>
      </c>
      <c r="AM1225">
        <v>0</v>
      </c>
      <c r="AN1225">
        <v>0</v>
      </c>
      <c r="AO1225">
        <v>0</v>
      </c>
      <c r="AP1225">
        <v>0</v>
      </c>
      <c r="AQ1225">
        <v>0</v>
      </c>
      <c r="AR1225">
        <v>0</v>
      </c>
    </row>
    <row r="1226" spans="1:44" x14ac:dyDescent="0.2">
      <c r="A1226">
        <f>ROW(Source!A253)</f>
        <v>253</v>
      </c>
      <c r="B1226">
        <v>28927576</v>
      </c>
      <c r="C1226">
        <v>28927569</v>
      </c>
      <c r="D1226">
        <v>28337331</v>
      </c>
      <c r="E1226">
        <v>1</v>
      </c>
      <c r="F1226">
        <v>1</v>
      </c>
      <c r="G1226">
        <v>1</v>
      </c>
      <c r="H1226">
        <v>2</v>
      </c>
      <c r="I1226" t="s">
        <v>454</v>
      </c>
      <c r="J1226" t="s">
        <v>455</v>
      </c>
      <c r="K1226" t="s">
        <v>456</v>
      </c>
      <c r="L1226">
        <v>1368</v>
      </c>
      <c r="N1226">
        <v>1011</v>
      </c>
      <c r="O1226" t="s">
        <v>366</v>
      </c>
      <c r="P1226" t="s">
        <v>366</v>
      </c>
      <c r="Q1226">
        <v>1</v>
      </c>
      <c r="X1226">
        <v>11.1</v>
      </c>
      <c r="Y1226">
        <v>0</v>
      </c>
      <c r="Z1226">
        <v>0.55000000000000004</v>
      </c>
      <c r="AA1226">
        <v>0</v>
      </c>
      <c r="AB1226">
        <v>0</v>
      </c>
      <c r="AC1226">
        <v>0</v>
      </c>
      <c r="AD1226">
        <v>1</v>
      </c>
      <c r="AE1226">
        <v>0</v>
      </c>
      <c r="AF1226" t="s">
        <v>719</v>
      </c>
      <c r="AG1226">
        <v>11.1</v>
      </c>
      <c r="AH1226">
        <v>2</v>
      </c>
      <c r="AI1226">
        <v>28927576</v>
      </c>
      <c r="AJ1226">
        <v>1194</v>
      </c>
      <c r="AK1226">
        <v>0</v>
      </c>
      <c r="AL1226">
        <v>0</v>
      </c>
      <c r="AM1226">
        <v>0</v>
      </c>
      <c r="AN1226">
        <v>0</v>
      </c>
      <c r="AO1226">
        <v>0</v>
      </c>
      <c r="AP1226">
        <v>0</v>
      </c>
      <c r="AQ1226">
        <v>0</v>
      </c>
      <c r="AR1226">
        <v>0</v>
      </c>
    </row>
    <row r="1227" spans="1:44" x14ac:dyDescent="0.2">
      <c r="A1227">
        <f>ROW(Source!A253)</f>
        <v>253</v>
      </c>
      <c r="B1227">
        <v>28927577</v>
      </c>
      <c r="C1227">
        <v>28927569</v>
      </c>
      <c r="D1227">
        <v>28337842</v>
      </c>
      <c r="E1227">
        <v>1</v>
      </c>
      <c r="F1227">
        <v>1</v>
      </c>
      <c r="G1227">
        <v>1</v>
      </c>
      <c r="H1227">
        <v>2</v>
      </c>
      <c r="I1227" t="s">
        <v>384</v>
      </c>
      <c r="J1227" t="s">
        <v>385</v>
      </c>
      <c r="K1227" t="s">
        <v>386</v>
      </c>
      <c r="L1227">
        <v>1368</v>
      </c>
      <c r="N1227">
        <v>1011</v>
      </c>
      <c r="O1227" t="s">
        <v>366</v>
      </c>
      <c r="P1227" t="s">
        <v>366</v>
      </c>
      <c r="Q1227">
        <v>1</v>
      </c>
      <c r="X1227">
        <v>2.2999999999999998</v>
      </c>
      <c r="Y1227">
        <v>0</v>
      </c>
      <c r="Z1227">
        <v>102.48</v>
      </c>
      <c r="AA1227">
        <v>11.84</v>
      </c>
      <c r="AB1227">
        <v>0</v>
      </c>
      <c r="AC1227">
        <v>0</v>
      </c>
      <c r="AD1227">
        <v>1</v>
      </c>
      <c r="AE1227">
        <v>0</v>
      </c>
      <c r="AF1227" t="s">
        <v>719</v>
      </c>
      <c r="AG1227">
        <v>2.2999999999999998</v>
      </c>
      <c r="AH1227">
        <v>2</v>
      </c>
      <c r="AI1227">
        <v>28927577</v>
      </c>
      <c r="AJ1227">
        <v>1195</v>
      </c>
      <c r="AK1227">
        <v>0</v>
      </c>
      <c r="AL1227">
        <v>0</v>
      </c>
      <c r="AM1227">
        <v>0</v>
      </c>
      <c r="AN1227">
        <v>0</v>
      </c>
      <c r="AO1227">
        <v>0</v>
      </c>
      <c r="AP1227">
        <v>0</v>
      </c>
      <c r="AQ1227">
        <v>0</v>
      </c>
      <c r="AR1227">
        <v>0</v>
      </c>
    </row>
    <row r="1228" spans="1:44" x14ac:dyDescent="0.2">
      <c r="A1228">
        <f>ROW(Source!A253)</f>
        <v>253</v>
      </c>
      <c r="B1228">
        <v>28927578</v>
      </c>
      <c r="C1228">
        <v>28927569</v>
      </c>
      <c r="D1228">
        <v>28338156</v>
      </c>
      <c r="E1228">
        <v>1</v>
      </c>
      <c r="F1228">
        <v>1</v>
      </c>
      <c r="G1228">
        <v>1</v>
      </c>
      <c r="H1228">
        <v>2</v>
      </c>
      <c r="I1228" t="s">
        <v>367</v>
      </c>
      <c r="J1228" t="s">
        <v>368</v>
      </c>
      <c r="K1228" t="s">
        <v>369</v>
      </c>
      <c r="L1228">
        <v>1368</v>
      </c>
      <c r="N1228">
        <v>1011</v>
      </c>
      <c r="O1228" t="s">
        <v>366</v>
      </c>
      <c r="P1228" t="s">
        <v>366</v>
      </c>
      <c r="Q1228">
        <v>1</v>
      </c>
      <c r="X1228">
        <v>11.1</v>
      </c>
      <c r="Y1228">
        <v>0</v>
      </c>
      <c r="Z1228">
        <v>156.47</v>
      </c>
      <c r="AA1228">
        <v>10.130000000000001</v>
      </c>
      <c r="AB1228">
        <v>0</v>
      </c>
      <c r="AC1228">
        <v>0</v>
      </c>
      <c r="AD1228">
        <v>1</v>
      </c>
      <c r="AE1228">
        <v>0</v>
      </c>
      <c r="AF1228" t="s">
        <v>719</v>
      </c>
      <c r="AG1228">
        <v>11.1</v>
      </c>
      <c r="AH1228">
        <v>2</v>
      </c>
      <c r="AI1228">
        <v>28927578</v>
      </c>
      <c r="AJ1228">
        <v>1196</v>
      </c>
      <c r="AK1228">
        <v>0</v>
      </c>
      <c r="AL1228">
        <v>0</v>
      </c>
      <c r="AM1228">
        <v>0</v>
      </c>
      <c r="AN1228">
        <v>0</v>
      </c>
      <c r="AO1228">
        <v>0</v>
      </c>
      <c r="AP1228">
        <v>0</v>
      </c>
      <c r="AQ1228">
        <v>0</v>
      </c>
      <c r="AR1228">
        <v>0</v>
      </c>
    </row>
    <row r="1229" spans="1:44" x14ac:dyDescent="0.2">
      <c r="A1229">
        <f>ROW(Source!A253)</f>
        <v>253</v>
      </c>
      <c r="B1229">
        <v>28927579</v>
      </c>
      <c r="C1229">
        <v>28927569</v>
      </c>
      <c r="D1229">
        <v>28251821</v>
      </c>
      <c r="E1229">
        <v>1</v>
      </c>
      <c r="F1229">
        <v>1</v>
      </c>
      <c r="G1229">
        <v>1</v>
      </c>
      <c r="H1229">
        <v>3</v>
      </c>
      <c r="I1229" t="s">
        <v>457</v>
      </c>
      <c r="J1229" t="s">
        <v>458</v>
      </c>
      <c r="K1229" t="s">
        <v>459</v>
      </c>
      <c r="L1229">
        <v>1348</v>
      </c>
      <c r="N1229">
        <v>1009</v>
      </c>
      <c r="O1229" t="s">
        <v>61</v>
      </c>
      <c r="P1229" t="s">
        <v>61</v>
      </c>
      <c r="Q1229">
        <v>1000</v>
      </c>
      <c r="X1229">
        <v>0.6</v>
      </c>
      <c r="Y1229">
        <v>2899.57</v>
      </c>
      <c r="Z1229">
        <v>0</v>
      </c>
      <c r="AA1229">
        <v>0</v>
      </c>
      <c r="AB1229">
        <v>0</v>
      </c>
      <c r="AC1229">
        <v>0</v>
      </c>
      <c r="AD1229">
        <v>1</v>
      </c>
      <c r="AE1229">
        <v>0</v>
      </c>
      <c r="AF1229" t="s">
        <v>719</v>
      </c>
      <c r="AG1229">
        <v>0.6</v>
      </c>
      <c r="AH1229">
        <v>2</v>
      </c>
      <c r="AI1229">
        <v>28927579</v>
      </c>
      <c r="AJ1229">
        <v>1197</v>
      </c>
      <c r="AK1229">
        <v>0</v>
      </c>
      <c r="AL1229">
        <v>0</v>
      </c>
      <c r="AM1229">
        <v>0</v>
      </c>
      <c r="AN1229">
        <v>0</v>
      </c>
      <c r="AO1229">
        <v>0</v>
      </c>
      <c r="AP1229">
        <v>0</v>
      </c>
      <c r="AQ1229">
        <v>0</v>
      </c>
      <c r="AR1229">
        <v>0</v>
      </c>
    </row>
    <row r="1230" spans="1:44" x14ac:dyDescent="0.2">
      <c r="A1230">
        <f>ROW(Source!A253)</f>
        <v>253</v>
      </c>
      <c r="B1230">
        <v>28927580</v>
      </c>
      <c r="C1230">
        <v>28927569</v>
      </c>
      <c r="D1230">
        <v>28297171</v>
      </c>
      <c r="E1230">
        <v>1</v>
      </c>
      <c r="F1230">
        <v>1</v>
      </c>
      <c r="G1230">
        <v>1</v>
      </c>
      <c r="H1230">
        <v>3</v>
      </c>
      <c r="I1230" t="s">
        <v>460</v>
      </c>
      <c r="J1230" t="s">
        <v>461</v>
      </c>
      <c r="K1230" t="s">
        <v>462</v>
      </c>
      <c r="L1230">
        <v>1348</v>
      </c>
      <c r="N1230">
        <v>1009</v>
      </c>
      <c r="O1230" t="s">
        <v>61</v>
      </c>
      <c r="P1230" t="s">
        <v>61</v>
      </c>
      <c r="Q1230">
        <v>1000</v>
      </c>
      <c r="X1230">
        <v>3.5</v>
      </c>
      <c r="Y1230">
        <v>788.26</v>
      </c>
      <c r="Z1230">
        <v>0</v>
      </c>
      <c r="AA1230">
        <v>0</v>
      </c>
      <c r="AB1230">
        <v>0</v>
      </c>
      <c r="AC1230">
        <v>0</v>
      </c>
      <c r="AD1230">
        <v>1</v>
      </c>
      <c r="AE1230">
        <v>0</v>
      </c>
      <c r="AF1230" t="s">
        <v>719</v>
      </c>
      <c r="AG1230">
        <v>3.5</v>
      </c>
      <c r="AH1230">
        <v>2</v>
      </c>
      <c r="AI1230">
        <v>28927580</v>
      </c>
      <c r="AJ1230">
        <v>1198</v>
      </c>
      <c r="AK1230">
        <v>0</v>
      </c>
      <c r="AL1230">
        <v>0</v>
      </c>
      <c r="AM1230">
        <v>0</v>
      </c>
      <c r="AN1230">
        <v>0</v>
      </c>
      <c r="AO1230">
        <v>0</v>
      </c>
      <c r="AP1230">
        <v>0</v>
      </c>
      <c r="AQ1230">
        <v>0</v>
      </c>
      <c r="AR1230">
        <v>0</v>
      </c>
    </row>
    <row r="1231" spans="1:44" x14ac:dyDescent="0.2">
      <c r="A1231">
        <f>ROW(Source!A254)</f>
        <v>254</v>
      </c>
      <c r="B1231">
        <v>28927593</v>
      </c>
      <c r="C1231">
        <v>28927570</v>
      </c>
      <c r="D1231">
        <v>28424607</v>
      </c>
      <c r="E1231">
        <v>1</v>
      </c>
      <c r="F1231">
        <v>1</v>
      </c>
      <c r="G1231">
        <v>1</v>
      </c>
      <c r="H1231">
        <v>1</v>
      </c>
      <c r="I1231" t="s">
        <v>444</v>
      </c>
      <c r="J1231" t="s">
        <v>719</v>
      </c>
      <c r="K1231" t="s">
        <v>445</v>
      </c>
      <c r="L1231">
        <v>1191</v>
      </c>
      <c r="N1231">
        <v>1013</v>
      </c>
      <c r="O1231" t="s">
        <v>360</v>
      </c>
      <c r="P1231" t="s">
        <v>360</v>
      </c>
      <c r="Q1231">
        <v>1</v>
      </c>
      <c r="X1231">
        <v>13.13</v>
      </c>
      <c r="Y1231">
        <v>0</v>
      </c>
      <c r="Z1231">
        <v>0</v>
      </c>
      <c r="AA1231">
        <v>0</v>
      </c>
      <c r="AB1231">
        <v>7.49</v>
      </c>
      <c r="AC1231">
        <v>0</v>
      </c>
      <c r="AD1231">
        <v>1</v>
      </c>
      <c r="AE1231">
        <v>1</v>
      </c>
      <c r="AF1231" t="s">
        <v>719</v>
      </c>
      <c r="AG1231">
        <v>13.13</v>
      </c>
      <c r="AH1231">
        <v>2</v>
      </c>
      <c r="AI1231">
        <v>28927593</v>
      </c>
      <c r="AJ1231">
        <v>1199</v>
      </c>
      <c r="AK1231">
        <v>0</v>
      </c>
      <c r="AL1231">
        <v>0</v>
      </c>
      <c r="AM1231">
        <v>0</v>
      </c>
      <c r="AN1231">
        <v>0</v>
      </c>
      <c r="AO1231">
        <v>0</v>
      </c>
      <c r="AP1231">
        <v>0</v>
      </c>
      <c r="AQ1231">
        <v>0</v>
      </c>
      <c r="AR1231">
        <v>0</v>
      </c>
    </row>
    <row r="1232" spans="1:44" x14ac:dyDescent="0.2">
      <c r="A1232">
        <f>ROW(Source!A254)</f>
        <v>254</v>
      </c>
      <c r="B1232">
        <v>28927594</v>
      </c>
      <c r="C1232">
        <v>28927570</v>
      </c>
      <c r="D1232">
        <v>28419515</v>
      </c>
      <c r="E1232">
        <v>1</v>
      </c>
      <c r="F1232">
        <v>1</v>
      </c>
      <c r="G1232">
        <v>1</v>
      </c>
      <c r="H1232">
        <v>1</v>
      </c>
      <c r="I1232" t="s">
        <v>361</v>
      </c>
      <c r="J1232" t="s">
        <v>719</v>
      </c>
      <c r="K1232" t="s">
        <v>362</v>
      </c>
      <c r="L1232">
        <v>1191</v>
      </c>
      <c r="N1232">
        <v>1013</v>
      </c>
      <c r="O1232" t="s">
        <v>360</v>
      </c>
      <c r="P1232" t="s">
        <v>360</v>
      </c>
      <c r="Q1232">
        <v>1</v>
      </c>
      <c r="X1232">
        <v>0.93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1</v>
      </c>
      <c r="AE1232">
        <v>2</v>
      </c>
      <c r="AF1232" t="s">
        <v>719</v>
      </c>
      <c r="AG1232">
        <v>0.93</v>
      </c>
      <c r="AH1232">
        <v>2</v>
      </c>
      <c r="AI1232">
        <v>28927594</v>
      </c>
      <c r="AJ1232">
        <v>1200</v>
      </c>
      <c r="AK1232">
        <v>0</v>
      </c>
      <c r="AL1232">
        <v>0</v>
      </c>
      <c r="AM1232">
        <v>0</v>
      </c>
      <c r="AN1232">
        <v>0</v>
      </c>
      <c r="AO1232">
        <v>0</v>
      </c>
      <c r="AP1232">
        <v>0</v>
      </c>
      <c r="AQ1232">
        <v>0</v>
      </c>
      <c r="AR1232">
        <v>0</v>
      </c>
    </row>
    <row r="1233" spans="1:44" x14ac:dyDescent="0.2">
      <c r="A1233">
        <f>ROW(Source!A254)</f>
        <v>254</v>
      </c>
      <c r="B1233">
        <v>28927595</v>
      </c>
      <c r="C1233">
        <v>28927570</v>
      </c>
      <c r="D1233">
        <v>28336884</v>
      </c>
      <c r="E1233">
        <v>1</v>
      </c>
      <c r="F1233">
        <v>1</v>
      </c>
      <c r="G1233">
        <v>1</v>
      </c>
      <c r="H1233">
        <v>2</v>
      </c>
      <c r="I1233" t="s">
        <v>375</v>
      </c>
      <c r="J1233" t="s">
        <v>376</v>
      </c>
      <c r="K1233" t="s">
        <v>377</v>
      </c>
      <c r="L1233">
        <v>1368</v>
      </c>
      <c r="N1233">
        <v>1011</v>
      </c>
      <c r="O1233" t="s">
        <v>366</v>
      </c>
      <c r="P1233" t="s">
        <v>366</v>
      </c>
      <c r="Q1233">
        <v>1</v>
      </c>
      <c r="X1233">
        <v>0.38</v>
      </c>
      <c r="Y1233">
        <v>0</v>
      </c>
      <c r="Z1233">
        <v>93.73</v>
      </c>
      <c r="AA1233">
        <v>8.82</v>
      </c>
      <c r="AB1233">
        <v>0</v>
      </c>
      <c r="AC1233">
        <v>0</v>
      </c>
      <c r="AD1233">
        <v>1</v>
      </c>
      <c r="AE1233">
        <v>0</v>
      </c>
      <c r="AF1233" t="s">
        <v>719</v>
      </c>
      <c r="AG1233">
        <v>0.38</v>
      </c>
      <c r="AH1233">
        <v>2</v>
      </c>
      <c r="AI1233">
        <v>28927595</v>
      </c>
      <c r="AJ1233">
        <v>1201</v>
      </c>
      <c r="AK1233">
        <v>0</v>
      </c>
      <c r="AL1233">
        <v>0</v>
      </c>
      <c r="AM1233">
        <v>0</v>
      </c>
      <c r="AN1233">
        <v>0</v>
      </c>
      <c r="AO1233">
        <v>0</v>
      </c>
      <c r="AP1233">
        <v>0</v>
      </c>
      <c r="AQ1233">
        <v>0</v>
      </c>
      <c r="AR1233">
        <v>0</v>
      </c>
    </row>
    <row r="1234" spans="1:44" x14ac:dyDescent="0.2">
      <c r="A1234">
        <f>ROW(Source!A254)</f>
        <v>254</v>
      </c>
      <c r="B1234">
        <v>28927596</v>
      </c>
      <c r="C1234">
        <v>28927570</v>
      </c>
      <c r="D1234">
        <v>28337842</v>
      </c>
      <c r="E1234">
        <v>1</v>
      </c>
      <c r="F1234">
        <v>1</v>
      </c>
      <c r="G1234">
        <v>1</v>
      </c>
      <c r="H1234">
        <v>2</v>
      </c>
      <c r="I1234" t="s">
        <v>384</v>
      </c>
      <c r="J1234" t="s">
        <v>385</v>
      </c>
      <c r="K1234" t="s">
        <v>386</v>
      </c>
      <c r="L1234">
        <v>1368</v>
      </c>
      <c r="N1234">
        <v>1011</v>
      </c>
      <c r="O1234" t="s">
        <v>366</v>
      </c>
      <c r="P1234" t="s">
        <v>366</v>
      </c>
      <c r="Q1234">
        <v>1</v>
      </c>
      <c r="X1234">
        <v>0.55000000000000004</v>
      </c>
      <c r="Y1234">
        <v>0</v>
      </c>
      <c r="Z1234">
        <v>102.48</v>
      </c>
      <c r="AA1234">
        <v>11.84</v>
      </c>
      <c r="AB1234">
        <v>0</v>
      </c>
      <c r="AC1234">
        <v>0</v>
      </c>
      <c r="AD1234">
        <v>1</v>
      </c>
      <c r="AE1234">
        <v>0</v>
      </c>
      <c r="AF1234" t="s">
        <v>719</v>
      </c>
      <c r="AG1234">
        <v>0.55000000000000004</v>
      </c>
      <c r="AH1234">
        <v>2</v>
      </c>
      <c r="AI1234">
        <v>28927596</v>
      </c>
      <c r="AJ1234">
        <v>1202</v>
      </c>
      <c r="AK1234">
        <v>0</v>
      </c>
      <c r="AL1234">
        <v>0</v>
      </c>
      <c r="AM1234">
        <v>0</v>
      </c>
      <c r="AN1234">
        <v>0</v>
      </c>
      <c r="AO1234">
        <v>0</v>
      </c>
      <c r="AP1234">
        <v>0</v>
      </c>
      <c r="AQ1234">
        <v>0</v>
      </c>
      <c r="AR1234">
        <v>0</v>
      </c>
    </row>
    <row r="1235" spans="1:44" x14ac:dyDescent="0.2">
      <c r="A1235">
        <f>ROW(Source!A254)</f>
        <v>254</v>
      </c>
      <c r="B1235">
        <v>28927597</v>
      </c>
      <c r="C1235">
        <v>28927570</v>
      </c>
      <c r="D1235">
        <v>28285073</v>
      </c>
      <c r="E1235">
        <v>1</v>
      </c>
      <c r="F1235">
        <v>1</v>
      </c>
      <c r="G1235">
        <v>1</v>
      </c>
      <c r="H1235">
        <v>3</v>
      </c>
      <c r="I1235" t="s">
        <v>669</v>
      </c>
      <c r="J1235" t="s">
        <v>670</v>
      </c>
      <c r="K1235" t="s">
        <v>671</v>
      </c>
      <c r="L1235">
        <v>1339</v>
      </c>
      <c r="N1235">
        <v>1007</v>
      </c>
      <c r="O1235" t="s">
        <v>742</v>
      </c>
      <c r="P1235" t="s">
        <v>742</v>
      </c>
      <c r="Q1235">
        <v>1</v>
      </c>
      <c r="X1235">
        <v>0.13</v>
      </c>
      <c r="Y1235">
        <v>4120.2700000000004</v>
      </c>
      <c r="Z1235">
        <v>0</v>
      </c>
      <c r="AA1235">
        <v>0</v>
      </c>
      <c r="AB1235">
        <v>0</v>
      </c>
      <c r="AC1235">
        <v>0</v>
      </c>
      <c r="AD1235">
        <v>1</v>
      </c>
      <c r="AE1235">
        <v>0</v>
      </c>
      <c r="AF1235" t="s">
        <v>719</v>
      </c>
      <c r="AG1235">
        <v>0.13</v>
      </c>
      <c r="AH1235">
        <v>2</v>
      </c>
      <c r="AI1235">
        <v>28927597</v>
      </c>
      <c r="AJ1235">
        <v>1203</v>
      </c>
      <c r="AK1235">
        <v>0</v>
      </c>
      <c r="AL1235">
        <v>0</v>
      </c>
      <c r="AM1235">
        <v>0</v>
      </c>
      <c r="AN1235">
        <v>0</v>
      </c>
      <c r="AO1235">
        <v>0</v>
      </c>
      <c r="AP1235">
        <v>0</v>
      </c>
      <c r="AQ1235">
        <v>0</v>
      </c>
      <c r="AR1235">
        <v>0</v>
      </c>
    </row>
    <row r="1236" spans="1:44" x14ac:dyDescent="0.2">
      <c r="A1236">
        <f>ROW(Source!A255)</f>
        <v>255</v>
      </c>
      <c r="B1236">
        <v>28927593</v>
      </c>
      <c r="C1236">
        <v>28927570</v>
      </c>
      <c r="D1236">
        <v>28424607</v>
      </c>
      <c r="E1236">
        <v>1</v>
      </c>
      <c r="F1236">
        <v>1</v>
      </c>
      <c r="G1236">
        <v>1</v>
      </c>
      <c r="H1236">
        <v>1</v>
      </c>
      <c r="I1236" t="s">
        <v>444</v>
      </c>
      <c r="J1236" t="s">
        <v>719</v>
      </c>
      <c r="K1236" t="s">
        <v>445</v>
      </c>
      <c r="L1236">
        <v>1191</v>
      </c>
      <c r="N1236">
        <v>1013</v>
      </c>
      <c r="O1236" t="s">
        <v>360</v>
      </c>
      <c r="P1236" t="s">
        <v>360</v>
      </c>
      <c r="Q1236">
        <v>1</v>
      </c>
      <c r="X1236">
        <v>13.13</v>
      </c>
      <c r="Y1236">
        <v>0</v>
      </c>
      <c r="Z1236">
        <v>0</v>
      </c>
      <c r="AA1236">
        <v>0</v>
      </c>
      <c r="AB1236">
        <v>7.49</v>
      </c>
      <c r="AC1236">
        <v>0</v>
      </c>
      <c r="AD1236">
        <v>1</v>
      </c>
      <c r="AE1236">
        <v>1</v>
      </c>
      <c r="AF1236" t="s">
        <v>719</v>
      </c>
      <c r="AG1236">
        <v>13.13</v>
      </c>
      <c r="AH1236">
        <v>2</v>
      </c>
      <c r="AI1236">
        <v>28927593</v>
      </c>
      <c r="AJ1236">
        <v>1204</v>
      </c>
      <c r="AK1236">
        <v>0</v>
      </c>
      <c r="AL1236">
        <v>0</v>
      </c>
      <c r="AM1236">
        <v>0</v>
      </c>
      <c r="AN1236">
        <v>0</v>
      </c>
      <c r="AO1236">
        <v>0</v>
      </c>
      <c r="AP1236">
        <v>0</v>
      </c>
      <c r="AQ1236">
        <v>0</v>
      </c>
      <c r="AR1236">
        <v>0</v>
      </c>
    </row>
    <row r="1237" spans="1:44" x14ac:dyDescent="0.2">
      <c r="A1237">
        <f>ROW(Source!A255)</f>
        <v>255</v>
      </c>
      <c r="B1237">
        <v>28927594</v>
      </c>
      <c r="C1237">
        <v>28927570</v>
      </c>
      <c r="D1237">
        <v>28419515</v>
      </c>
      <c r="E1237">
        <v>1</v>
      </c>
      <c r="F1237">
        <v>1</v>
      </c>
      <c r="G1237">
        <v>1</v>
      </c>
      <c r="H1237">
        <v>1</v>
      </c>
      <c r="I1237" t="s">
        <v>361</v>
      </c>
      <c r="J1237" t="s">
        <v>719</v>
      </c>
      <c r="K1237" t="s">
        <v>362</v>
      </c>
      <c r="L1237">
        <v>1191</v>
      </c>
      <c r="N1237">
        <v>1013</v>
      </c>
      <c r="O1237" t="s">
        <v>360</v>
      </c>
      <c r="P1237" t="s">
        <v>360</v>
      </c>
      <c r="Q1237">
        <v>1</v>
      </c>
      <c r="X1237">
        <v>0.93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1</v>
      </c>
      <c r="AE1237">
        <v>2</v>
      </c>
      <c r="AF1237" t="s">
        <v>719</v>
      </c>
      <c r="AG1237">
        <v>0.93</v>
      </c>
      <c r="AH1237">
        <v>2</v>
      </c>
      <c r="AI1237">
        <v>28927594</v>
      </c>
      <c r="AJ1237">
        <v>1205</v>
      </c>
      <c r="AK1237">
        <v>0</v>
      </c>
      <c r="AL1237">
        <v>0</v>
      </c>
      <c r="AM1237">
        <v>0</v>
      </c>
      <c r="AN1237">
        <v>0</v>
      </c>
      <c r="AO1237">
        <v>0</v>
      </c>
      <c r="AP1237">
        <v>0</v>
      </c>
      <c r="AQ1237">
        <v>0</v>
      </c>
      <c r="AR1237">
        <v>0</v>
      </c>
    </row>
    <row r="1238" spans="1:44" x14ac:dyDescent="0.2">
      <c r="A1238">
        <f>ROW(Source!A255)</f>
        <v>255</v>
      </c>
      <c r="B1238">
        <v>28927595</v>
      </c>
      <c r="C1238">
        <v>28927570</v>
      </c>
      <c r="D1238">
        <v>28336884</v>
      </c>
      <c r="E1238">
        <v>1</v>
      </c>
      <c r="F1238">
        <v>1</v>
      </c>
      <c r="G1238">
        <v>1</v>
      </c>
      <c r="H1238">
        <v>2</v>
      </c>
      <c r="I1238" t="s">
        <v>375</v>
      </c>
      <c r="J1238" t="s">
        <v>376</v>
      </c>
      <c r="K1238" t="s">
        <v>377</v>
      </c>
      <c r="L1238">
        <v>1368</v>
      </c>
      <c r="N1238">
        <v>1011</v>
      </c>
      <c r="O1238" t="s">
        <v>366</v>
      </c>
      <c r="P1238" t="s">
        <v>366</v>
      </c>
      <c r="Q1238">
        <v>1</v>
      </c>
      <c r="X1238">
        <v>0.38</v>
      </c>
      <c r="Y1238">
        <v>0</v>
      </c>
      <c r="Z1238">
        <v>93.73</v>
      </c>
      <c r="AA1238">
        <v>8.82</v>
      </c>
      <c r="AB1238">
        <v>0</v>
      </c>
      <c r="AC1238">
        <v>0</v>
      </c>
      <c r="AD1238">
        <v>1</v>
      </c>
      <c r="AE1238">
        <v>0</v>
      </c>
      <c r="AF1238" t="s">
        <v>719</v>
      </c>
      <c r="AG1238">
        <v>0.38</v>
      </c>
      <c r="AH1238">
        <v>2</v>
      </c>
      <c r="AI1238">
        <v>28927595</v>
      </c>
      <c r="AJ1238">
        <v>1206</v>
      </c>
      <c r="AK1238">
        <v>0</v>
      </c>
      <c r="AL1238">
        <v>0</v>
      </c>
      <c r="AM1238">
        <v>0</v>
      </c>
      <c r="AN1238">
        <v>0</v>
      </c>
      <c r="AO1238">
        <v>0</v>
      </c>
      <c r="AP1238">
        <v>0</v>
      </c>
      <c r="AQ1238">
        <v>0</v>
      </c>
      <c r="AR1238">
        <v>0</v>
      </c>
    </row>
    <row r="1239" spans="1:44" x14ac:dyDescent="0.2">
      <c r="A1239">
        <f>ROW(Source!A255)</f>
        <v>255</v>
      </c>
      <c r="B1239">
        <v>28927596</v>
      </c>
      <c r="C1239">
        <v>28927570</v>
      </c>
      <c r="D1239">
        <v>28337842</v>
      </c>
      <c r="E1239">
        <v>1</v>
      </c>
      <c r="F1239">
        <v>1</v>
      </c>
      <c r="G1239">
        <v>1</v>
      </c>
      <c r="H1239">
        <v>2</v>
      </c>
      <c r="I1239" t="s">
        <v>384</v>
      </c>
      <c r="J1239" t="s">
        <v>385</v>
      </c>
      <c r="K1239" t="s">
        <v>386</v>
      </c>
      <c r="L1239">
        <v>1368</v>
      </c>
      <c r="N1239">
        <v>1011</v>
      </c>
      <c r="O1239" t="s">
        <v>366</v>
      </c>
      <c r="P1239" t="s">
        <v>366</v>
      </c>
      <c r="Q1239">
        <v>1</v>
      </c>
      <c r="X1239">
        <v>0.55000000000000004</v>
      </c>
      <c r="Y1239">
        <v>0</v>
      </c>
      <c r="Z1239">
        <v>102.48</v>
      </c>
      <c r="AA1239">
        <v>11.84</v>
      </c>
      <c r="AB1239">
        <v>0</v>
      </c>
      <c r="AC1239">
        <v>0</v>
      </c>
      <c r="AD1239">
        <v>1</v>
      </c>
      <c r="AE1239">
        <v>0</v>
      </c>
      <c r="AF1239" t="s">
        <v>719</v>
      </c>
      <c r="AG1239">
        <v>0.55000000000000004</v>
      </c>
      <c r="AH1239">
        <v>2</v>
      </c>
      <c r="AI1239">
        <v>28927596</v>
      </c>
      <c r="AJ1239">
        <v>1207</v>
      </c>
      <c r="AK1239">
        <v>0</v>
      </c>
      <c r="AL1239">
        <v>0</v>
      </c>
      <c r="AM1239">
        <v>0</v>
      </c>
      <c r="AN1239">
        <v>0</v>
      </c>
      <c r="AO1239">
        <v>0</v>
      </c>
      <c r="AP1239">
        <v>0</v>
      </c>
      <c r="AQ1239">
        <v>0</v>
      </c>
      <c r="AR1239">
        <v>0</v>
      </c>
    </row>
    <row r="1240" spans="1:44" x14ac:dyDescent="0.2">
      <c r="A1240">
        <f>ROW(Source!A255)</f>
        <v>255</v>
      </c>
      <c r="B1240">
        <v>28927597</v>
      </c>
      <c r="C1240">
        <v>28927570</v>
      </c>
      <c r="D1240">
        <v>28285073</v>
      </c>
      <c r="E1240">
        <v>1</v>
      </c>
      <c r="F1240">
        <v>1</v>
      </c>
      <c r="G1240">
        <v>1</v>
      </c>
      <c r="H1240">
        <v>3</v>
      </c>
      <c r="I1240" t="s">
        <v>669</v>
      </c>
      <c r="J1240" t="s">
        <v>670</v>
      </c>
      <c r="K1240" t="s">
        <v>671</v>
      </c>
      <c r="L1240">
        <v>1339</v>
      </c>
      <c r="N1240">
        <v>1007</v>
      </c>
      <c r="O1240" t="s">
        <v>742</v>
      </c>
      <c r="P1240" t="s">
        <v>742</v>
      </c>
      <c r="Q1240">
        <v>1</v>
      </c>
      <c r="X1240">
        <v>0.13</v>
      </c>
      <c r="Y1240">
        <v>4120.2700000000004</v>
      </c>
      <c r="Z1240">
        <v>0</v>
      </c>
      <c r="AA1240">
        <v>0</v>
      </c>
      <c r="AB1240">
        <v>0</v>
      </c>
      <c r="AC1240">
        <v>0</v>
      </c>
      <c r="AD1240">
        <v>1</v>
      </c>
      <c r="AE1240">
        <v>0</v>
      </c>
      <c r="AF1240" t="s">
        <v>719</v>
      </c>
      <c r="AG1240">
        <v>0.13</v>
      </c>
      <c r="AH1240">
        <v>2</v>
      </c>
      <c r="AI1240">
        <v>28927597</v>
      </c>
      <c r="AJ1240">
        <v>1208</v>
      </c>
      <c r="AK1240">
        <v>0</v>
      </c>
      <c r="AL1240">
        <v>0</v>
      </c>
      <c r="AM1240">
        <v>0</v>
      </c>
      <c r="AN1240">
        <v>0</v>
      </c>
      <c r="AO1240">
        <v>0</v>
      </c>
      <c r="AP1240">
        <v>0</v>
      </c>
      <c r="AQ1240">
        <v>0</v>
      </c>
      <c r="AR1240">
        <v>0</v>
      </c>
    </row>
    <row r="1241" spans="1:44" x14ac:dyDescent="0.2">
      <c r="A1241">
        <f>ROW(Source!A256)</f>
        <v>256</v>
      </c>
      <c r="B1241">
        <v>28927599</v>
      </c>
      <c r="C1241">
        <v>28927598</v>
      </c>
      <c r="D1241">
        <v>28424219</v>
      </c>
      <c r="E1241">
        <v>1</v>
      </c>
      <c r="F1241">
        <v>1</v>
      </c>
      <c r="G1241">
        <v>1</v>
      </c>
      <c r="H1241">
        <v>1</v>
      </c>
      <c r="I1241" t="s">
        <v>648</v>
      </c>
      <c r="J1241" t="s">
        <v>719</v>
      </c>
      <c r="K1241" t="s">
        <v>649</v>
      </c>
      <c r="L1241">
        <v>1191</v>
      </c>
      <c r="N1241">
        <v>1013</v>
      </c>
      <c r="O1241" t="s">
        <v>360</v>
      </c>
      <c r="P1241" t="s">
        <v>360</v>
      </c>
      <c r="Q1241">
        <v>1</v>
      </c>
      <c r="X1241">
        <v>44</v>
      </c>
      <c r="Y1241">
        <v>0</v>
      </c>
      <c r="Z1241">
        <v>0</v>
      </c>
      <c r="AA1241">
        <v>0</v>
      </c>
      <c r="AB1241">
        <v>7.71</v>
      </c>
      <c r="AC1241">
        <v>0</v>
      </c>
      <c r="AD1241">
        <v>1</v>
      </c>
      <c r="AE1241">
        <v>1</v>
      </c>
      <c r="AF1241" t="s">
        <v>719</v>
      </c>
      <c r="AG1241">
        <v>44</v>
      </c>
      <c r="AH1241">
        <v>2</v>
      </c>
      <c r="AI1241">
        <v>28927599</v>
      </c>
      <c r="AJ1241">
        <v>1209</v>
      </c>
      <c r="AK1241">
        <v>0</v>
      </c>
      <c r="AL1241">
        <v>0</v>
      </c>
      <c r="AM1241">
        <v>0</v>
      </c>
      <c r="AN1241">
        <v>0</v>
      </c>
      <c r="AO1241">
        <v>0</v>
      </c>
      <c r="AP1241">
        <v>0</v>
      </c>
      <c r="AQ1241">
        <v>0</v>
      </c>
      <c r="AR1241">
        <v>0</v>
      </c>
    </row>
    <row r="1242" spans="1:44" x14ac:dyDescent="0.2">
      <c r="A1242">
        <f>ROW(Source!A256)</f>
        <v>256</v>
      </c>
      <c r="B1242">
        <v>28927600</v>
      </c>
      <c r="C1242">
        <v>28927598</v>
      </c>
      <c r="D1242">
        <v>28419515</v>
      </c>
      <c r="E1242">
        <v>1</v>
      </c>
      <c r="F1242">
        <v>1</v>
      </c>
      <c r="G1242">
        <v>1</v>
      </c>
      <c r="H1242">
        <v>1</v>
      </c>
      <c r="I1242" t="s">
        <v>361</v>
      </c>
      <c r="J1242" t="s">
        <v>719</v>
      </c>
      <c r="K1242" t="s">
        <v>362</v>
      </c>
      <c r="L1242">
        <v>1191</v>
      </c>
      <c r="N1242">
        <v>1013</v>
      </c>
      <c r="O1242" t="s">
        <v>360</v>
      </c>
      <c r="P1242" t="s">
        <v>360</v>
      </c>
      <c r="Q1242">
        <v>1</v>
      </c>
      <c r="X1242">
        <v>0.3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1</v>
      </c>
      <c r="AE1242">
        <v>2</v>
      </c>
      <c r="AF1242" t="s">
        <v>719</v>
      </c>
      <c r="AG1242">
        <v>0.3</v>
      </c>
      <c r="AH1242">
        <v>2</v>
      </c>
      <c r="AI1242">
        <v>28927600</v>
      </c>
      <c r="AJ1242">
        <v>1210</v>
      </c>
      <c r="AK1242">
        <v>0</v>
      </c>
      <c r="AL1242">
        <v>0</v>
      </c>
      <c r="AM1242">
        <v>0</v>
      </c>
      <c r="AN1242">
        <v>0</v>
      </c>
      <c r="AO1242">
        <v>0</v>
      </c>
      <c r="AP1242">
        <v>0</v>
      </c>
      <c r="AQ1242">
        <v>0</v>
      </c>
      <c r="AR1242">
        <v>0</v>
      </c>
    </row>
    <row r="1243" spans="1:44" x14ac:dyDescent="0.2">
      <c r="A1243">
        <f>ROW(Source!A256)</f>
        <v>256</v>
      </c>
      <c r="B1243">
        <v>28927601</v>
      </c>
      <c r="C1243">
        <v>28927598</v>
      </c>
      <c r="D1243">
        <v>28337840</v>
      </c>
      <c r="E1243">
        <v>1</v>
      </c>
      <c r="F1243">
        <v>1</v>
      </c>
      <c r="G1243">
        <v>1</v>
      </c>
      <c r="H1243">
        <v>2</v>
      </c>
      <c r="I1243" t="s">
        <v>465</v>
      </c>
      <c r="J1243" t="s">
        <v>466</v>
      </c>
      <c r="K1243" t="s">
        <v>467</v>
      </c>
      <c r="L1243">
        <v>1368</v>
      </c>
      <c r="N1243">
        <v>1011</v>
      </c>
      <c r="O1243" t="s">
        <v>366</v>
      </c>
      <c r="P1243" t="s">
        <v>366</v>
      </c>
      <c r="Q1243">
        <v>1</v>
      </c>
      <c r="X1243">
        <v>0.3</v>
      </c>
      <c r="Y1243">
        <v>0</v>
      </c>
      <c r="Z1243">
        <v>86.79</v>
      </c>
      <c r="AA1243">
        <v>10.130000000000001</v>
      </c>
      <c r="AB1243">
        <v>0</v>
      </c>
      <c r="AC1243">
        <v>0</v>
      </c>
      <c r="AD1243">
        <v>1</v>
      </c>
      <c r="AE1243">
        <v>0</v>
      </c>
      <c r="AF1243" t="s">
        <v>719</v>
      </c>
      <c r="AG1243">
        <v>0.3</v>
      </c>
      <c r="AH1243">
        <v>2</v>
      </c>
      <c r="AI1243">
        <v>28927601</v>
      </c>
      <c r="AJ1243">
        <v>1211</v>
      </c>
      <c r="AK1243">
        <v>0</v>
      </c>
      <c r="AL1243">
        <v>0</v>
      </c>
      <c r="AM1243">
        <v>0</v>
      </c>
      <c r="AN1243">
        <v>0</v>
      </c>
      <c r="AO1243">
        <v>0</v>
      </c>
      <c r="AP1243">
        <v>0</v>
      </c>
      <c r="AQ1243">
        <v>0</v>
      </c>
      <c r="AR1243">
        <v>0</v>
      </c>
    </row>
    <row r="1244" spans="1:44" x14ac:dyDescent="0.2">
      <c r="A1244">
        <f>ROW(Source!A256)</f>
        <v>256</v>
      </c>
      <c r="B1244">
        <v>28927602</v>
      </c>
      <c r="C1244">
        <v>28927598</v>
      </c>
      <c r="D1244">
        <v>28338879</v>
      </c>
      <c r="E1244">
        <v>1</v>
      </c>
      <c r="F1244">
        <v>1</v>
      </c>
      <c r="G1244">
        <v>1</v>
      </c>
      <c r="H1244">
        <v>2</v>
      </c>
      <c r="I1244" t="s">
        <v>672</v>
      </c>
      <c r="J1244" t="s">
        <v>673</v>
      </c>
      <c r="K1244" t="s">
        <v>674</v>
      </c>
      <c r="L1244">
        <v>1368</v>
      </c>
      <c r="N1244">
        <v>1011</v>
      </c>
      <c r="O1244" t="s">
        <v>366</v>
      </c>
      <c r="P1244" t="s">
        <v>366</v>
      </c>
      <c r="Q1244">
        <v>1</v>
      </c>
      <c r="X1244">
        <v>1.26</v>
      </c>
      <c r="Y1244">
        <v>0</v>
      </c>
      <c r="Z1244">
        <v>2.16</v>
      </c>
      <c r="AA1244">
        <v>0</v>
      </c>
      <c r="AB1244">
        <v>0</v>
      </c>
      <c r="AC1244">
        <v>0</v>
      </c>
      <c r="AD1244">
        <v>1</v>
      </c>
      <c r="AE1244">
        <v>0</v>
      </c>
      <c r="AF1244" t="s">
        <v>719</v>
      </c>
      <c r="AG1244">
        <v>1.26</v>
      </c>
      <c r="AH1244">
        <v>2</v>
      </c>
      <c r="AI1244">
        <v>28927602</v>
      </c>
      <c r="AJ1244">
        <v>1212</v>
      </c>
      <c r="AK1244">
        <v>0</v>
      </c>
      <c r="AL1244">
        <v>0</v>
      </c>
      <c r="AM1244">
        <v>0</v>
      </c>
      <c r="AN1244">
        <v>0</v>
      </c>
      <c r="AO1244">
        <v>0</v>
      </c>
      <c r="AP1244">
        <v>0</v>
      </c>
      <c r="AQ1244">
        <v>0</v>
      </c>
      <c r="AR1244">
        <v>0</v>
      </c>
    </row>
    <row r="1245" spans="1:44" x14ac:dyDescent="0.2">
      <c r="A1245">
        <f>ROW(Source!A256)</f>
        <v>256</v>
      </c>
      <c r="B1245">
        <v>28927603</v>
      </c>
      <c r="C1245">
        <v>28927598</v>
      </c>
      <c r="D1245">
        <v>28249234</v>
      </c>
      <c r="E1245">
        <v>21</v>
      </c>
      <c r="F1245">
        <v>1</v>
      </c>
      <c r="G1245">
        <v>1</v>
      </c>
      <c r="H1245">
        <v>3</v>
      </c>
      <c r="I1245" t="s">
        <v>704</v>
      </c>
      <c r="J1245" t="s">
        <v>719</v>
      </c>
      <c r="K1245" t="s">
        <v>705</v>
      </c>
      <c r="L1245">
        <v>1327</v>
      </c>
      <c r="N1245">
        <v>1005</v>
      </c>
      <c r="O1245" t="s">
        <v>225</v>
      </c>
      <c r="P1245" t="s">
        <v>225</v>
      </c>
      <c r="Q1245">
        <v>1</v>
      </c>
      <c r="X1245">
        <v>120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 t="s">
        <v>719</v>
      </c>
      <c r="AG1245">
        <v>120</v>
      </c>
      <c r="AH1245">
        <v>3</v>
      </c>
      <c r="AI1245">
        <v>-1</v>
      </c>
      <c r="AJ1245" t="s">
        <v>719</v>
      </c>
      <c r="AK1245">
        <v>0</v>
      </c>
      <c r="AL1245">
        <v>0</v>
      </c>
      <c r="AM1245">
        <v>0</v>
      </c>
      <c r="AN1245">
        <v>0</v>
      </c>
      <c r="AO1245">
        <v>0</v>
      </c>
      <c r="AP1245">
        <v>0</v>
      </c>
      <c r="AQ1245">
        <v>0</v>
      </c>
      <c r="AR1245">
        <v>0</v>
      </c>
    </row>
    <row r="1246" spans="1:44" x14ac:dyDescent="0.2">
      <c r="A1246">
        <f>ROW(Source!A256)</f>
        <v>256</v>
      </c>
      <c r="B1246">
        <v>28927604</v>
      </c>
      <c r="C1246">
        <v>28927598</v>
      </c>
      <c r="D1246">
        <v>28278936</v>
      </c>
      <c r="E1246">
        <v>1</v>
      </c>
      <c r="F1246">
        <v>1</v>
      </c>
      <c r="G1246">
        <v>1</v>
      </c>
      <c r="H1246">
        <v>3</v>
      </c>
      <c r="I1246" t="s">
        <v>675</v>
      </c>
      <c r="J1246" t="s">
        <v>676</v>
      </c>
      <c r="K1246" t="s">
        <v>677</v>
      </c>
      <c r="L1246">
        <v>1348</v>
      </c>
      <c r="N1246">
        <v>1009</v>
      </c>
      <c r="O1246" t="s">
        <v>61</v>
      </c>
      <c r="P1246" t="s">
        <v>61</v>
      </c>
      <c r="Q1246">
        <v>1000</v>
      </c>
      <c r="X1246">
        <v>4.7300000000000002E-2</v>
      </c>
      <c r="Y1246">
        <v>6468.04</v>
      </c>
      <c r="Z1246">
        <v>0</v>
      </c>
      <c r="AA1246">
        <v>0</v>
      </c>
      <c r="AB1246">
        <v>0</v>
      </c>
      <c r="AC1246">
        <v>0</v>
      </c>
      <c r="AD1246">
        <v>1</v>
      </c>
      <c r="AE1246">
        <v>0</v>
      </c>
      <c r="AF1246" t="s">
        <v>719</v>
      </c>
      <c r="AG1246">
        <v>4.7300000000000002E-2</v>
      </c>
      <c r="AH1246">
        <v>2</v>
      </c>
      <c r="AI1246">
        <v>28927604</v>
      </c>
      <c r="AJ1246">
        <v>1213</v>
      </c>
      <c r="AK1246">
        <v>0</v>
      </c>
      <c r="AL1246">
        <v>0</v>
      </c>
      <c r="AM1246">
        <v>0</v>
      </c>
      <c r="AN1246">
        <v>0</v>
      </c>
      <c r="AO1246">
        <v>0</v>
      </c>
      <c r="AP1246">
        <v>0</v>
      </c>
      <c r="AQ1246">
        <v>0</v>
      </c>
      <c r="AR1246">
        <v>0</v>
      </c>
    </row>
    <row r="1247" spans="1:44" x14ac:dyDescent="0.2">
      <c r="A1247">
        <f>ROW(Source!A256)</f>
        <v>256</v>
      </c>
      <c r="B1247">
        <v>28927605</v>
      </c>
      <c r="C1247">
        <v>28927598</v>
      </c>
      <c r="D1247">
        <v>28290443</v>
      </c>
      <c r="E1247">
        <v>1</v>
      </c>
      <c r="F1247">
        <v>1</v>
      </c>
      <c r="G1247">
        <v>1</v>
      </c>
      <c r="H1247">
        <v>3</v>
      </c>
      <c r="I1247" t="s">
        <v>678</v>
      </c>
      <c r="J1247" t="s">
        <v>679</v>
      </c>
      <c r="K1247" t="s">
        <v>680</v>
      </c>
      <c r="L1247">
        <v>1348</v>
      </c>
      <c r="N1247">
        <v>1009</v>
      </c>
      <c r="O1247" t="s">
        <v>61</v>
      </c>
      <c r="P1247" t="s">
        <v>61</v>
      </c>
      <c r="Q1247">
        <v>1000</v>
      </c>
      <c r="X1247">
        <v>2.4E-2</v>
      </c>
      <c r="Y1247">
        <v>10722.5</v>
      </c>
      <c r="Z1247">
        <v>0</v>
      </c>
      <c r="AA1247">
        <v>0</v>
      </c>
      <c r="AB1247">
        <v>0</v>
      </c>
      <c r="AC1247">
        <v>0</v>
      </c>
      <c r="AD1247">
        <v>1</v>
      </c>
      <c r="AE1247">
        <v>0</v>
      </c>
      <c r="AF1247" t="s">
        <v>719</v>
      </c>
      <c r="AG1247">
        <v>2.4E-2</v>
      </c>
      <c r="AH1247">
        <v>2</v>
      </c>
      <c r="AI1247">
        <v>28927605</v>
      </c>
      <c r="AJ1247">
        <v>1214</v>
      </c>
      <c r="AK1247">
        <v>0</v>
      </c>
      <c r="AL1247">
        <v>0</v>
      </c>
      <c r="AM1247">
        <v>0</v>
      </c>
      <c r="AN1247">
        <v>0</v>
      </c>
      <c r="AO1247">
        <v>0</v>
      </c>
      <c r="AP1247">
        <v>0</v>
      </c>
      <c r="AQ1247">
        <v>0</v>
      </c>
      <c r="AR1247">
        <v>0</v>
      </c>
    </row>
    <row r="1248" spans="1:44" x14ac:dyDescent="0.2">
      <c r="A1248">
        <f>ROW(Source!A257)</f>
        <v>257</v>
      </c>
      <c r="B1248">
        <v>28927599</v>
      </c>
      <c r="C1248">
        <v>28927598</v>
      </c>
      <c r="D1248">
        <v>28424219</v>
      </c>
      <c r="E1248">
        <v>1</v>
      </c>
      <c r="F1248">
        <v>1</v>
      </c>
      <c r="G1248">
        <v>1</v>
      </c>
      <c r="H1248">
        <v>1</v>
      </c>
      <c r="I1248" t="s">
        <v>648</v>
      </c>
      <c r="J1248" t="s">
        <v>719</v>
      </c>
      <c r="K1248" t="s">
        <v>649</v>
      </c>
      <c r="L1248">
        <v>1191</v>
      </c>
      <c r="N1248">
        <v>1013</v>
      </c>
      <c r="O1248" t="s">
        <v>360</v>
      </c>
      <c r="P1248" t="s">
        <v>360</v>
      </c>
      <c r="Q1248">
        <v>1</v>
      </c>
      <c r="X1248">
        <v>44</v>
      </c>
      <c r="Y1248">
        <v>0</v>
      </c>
      <c r="Z1248">
        <v>0</v>
      </c>
      <c r="AA1248">
        <v>0</v>
      </c>
      <c r="AB1248">
        <v>7.71</v>
      </c>
      <c r="AC1248">
        <v>0</v>
      </c>
      <c r="AD1248">
        <v>1</v>
      </c>
      <c r="AE1248">
        <v>1</v>
      </c>
      <c r="AF1248" t="s">
        <v>719</v>
      </c>
      <c r="AG1248">
        <v>44</v>
      </c>
      <c r="AH1248">
        <v>2</v>
      </c>
      <c r="AI1248">
        <v>28927599</v>
      </c>
      <c r="AJ1248">
        <v>1215</v>
      </c>
      <c r="AK1248">
        <v>0</v>
      </c>
      <c r="AL1248">
        <v>0</v>
      </c>
      <c r="AM1248">
        <v>0</v>
      </c>
      <c r="AN1248">
        <v>0</v>
      </c>
      <c r="AO1248">
        <v>0</v>
      </c>
      <c r="AP1248">
        <v>0</v>
      </c>
      <c r="AQ1248">
        <v>0</v>
      </c>
      <c r="AR1248">
        <v>0</v>
      </c>
    </row>
    <row r="1249" spans="1:44" x14ac:dyDescent="0.2">
      <c r="A1249">
        <f>ROW(Source!A257)</f>
        <v>257</v>
      </c>
      <c r="B1249">
        <v>28927600</v>
      </c>
      <c r="C1249">
        <v>28927598</v>
      </c>
      <c r="D1249">
        <v>28419515</v>
      </c>
      <c r="E1249">
        <v>1</v>
      </c>
      <c r="F1249">
        <v>1</v>
      </c>
      <c r="G1249">
        <v>1</v>
      </c>
      <c r="H1249">
        <v>1</v>
      </c>
      <c r="I1249" t="s">
        <v>361</v>
      </c>
      <c r="J1249" t="s">
        <v>719</v>
      </c>
      <c r="K1249" t="s">
        <v>362</v>
      </c>
      <c r="L1249">
        <v>1191</v>
      </c>
      <c r="N1249">
        <v>1013</v>
      </c>
      <c r="O1249" t="s">
        <v>360</v>
      </c>
      <c r="P1249" t="s">
        <v>360</v>
      </c>
      <c r="Q1249">
        <v>1</v>
      </c>
      <c r="X1249">
        <v>0.3</v>
      </c>
      <c r="Y1249">
        <v>0</v>
      </c>
      <c r="Z1249">
        <v>0</v>
      </c>
      <c r="AA1249">
        <v>0</v>
      </c>
      <c r="AB1249">
        <v>0</v>
      </c>
      <c r="AC1249">
        <v>0</v>
      </c>
      <c r="AD1249">
        <v>1</v>
      </c>
      <c r="AE1249">
        <v>2</v>
      </c>
      <c r="AF1249" t="s">
        <v>719</v>
      </c>
      <c r="AG1249">
        <v>0.3</v>
      </c>
      <c r="AH1249">
        <v>2</v>
      </c>
      <c r="AI1249">
        <v>28927600</v>
      </c>
      <c r="AJ1249">
        <v>1216</v>
      </c>
      <c r="AK1249">
        <v>0</v>
      </c>
      <c r="AL1249">
        <v>0</v>
      </c>
      <c r="AM1249">
        <v>0</v>
      </c>
      <c r="AN1249">
        <v>0</v>
      </c>
      <c r="AO1249">
        <v>0</v>
      </c>
      <c r="AP1249">
        <v>0</v>
      </c>
      <c r="AQ1249">
        <v>0</v>
      </c>
      <c r="AR1249">
        <v>0</v>
      </c>
    </row>
    <row r="1250" spans="1:44" x14ac:dyDescent="0.2">
      <c r="A1250">
        <f>ROW(Source!A257)</f>
        <v>257</v>
      </c>
      <c r="B1250">
        <v>28927601</v>
      </c>
      <c r="C1250">
        <v>28927598</v>
      </c>
      <c r="D1250">
        <v>28337840</v>
      </c>
      <c r="E1250">
        <v>1</v>
      </c>
      <c r="F1250">
        <v>1</v>
      </c>
      <c r="G1250">
        <v>1</v>
      </c>
      <c r="H1250">
        <v>2</v>
      </c>
      <c r="I1250" t="s">
        <v>465</v>
      </c>
      <c r="J1250" t="s">
        <v>466</v>
      </c>
      <c r="K1250" t="s">
        <v>467</v>
      </c>
      <c r="L1250">
        <v>1368</v>
      </c>
      <c r="N1250">
        <v>1011</v>
      </c>
      <c r="O1250" t="s">
        <v>366</v>
      </c>
      <c r="P1250" t="s">
        <v>366</v>
      </c>
      <c r="Q1250">
        <v>1</v>
      </c>
      <c r="X1250">
        <v>0.3</v>
      </c>
      <c r="Y1250">
        <v>0</v>
      </c>
      <c r="Z1250">
        <v>86.79</v>
      </c>
      <c r="AA1250">
        <v>10.130000000000001</v>
      </c>
      <c r="AB1250">
        <v>0</v>
      </c>
      <c r="AC1250">
        <v>0</v>
      </c>
      <c r="AD1250">
        <v>1</v>
      </c>
      <c r="AE1250">
        <v>0</v>
      </c>
      <c r="AF1250" t="s">
        <v>719</v>
      </c>
      <c r="AG1250">
        <v>0.3</v>
      </c>
      <c r="AH1250">
        <v>2</v>
      </c>
      <c r="AI1250">
        <v>28927601</v>
      </c>
      <c r="AJ1250">
        <v>1217</v>
      </c>
      <c r="AK1250">
        <v>0</v>
      </c>
      <c r="AL1250">
        <v>0</v>
      </c>
      <c r="AM1250">
        <v>0</v>
      </c>
      <c r="AN1250">
        <v>0</v>
      </c>
      <c r="AO1250">
        <v>0</v>
      </c>
      <c r="AP1250">
        <v>0</v>
      </c>
      <c r="AQ1250">
        <v>0</v>
      </c>
      <c r="AR1250">
        <v>0</v>
      </c>
    </row>
    <row r="1251" spans="1:44" x14ac:dyDescent="0.2">
      <c r="A1251">
        <f>ROW(Source!A257)</f>
        <v>257</v>
      </c>
      <c r="B1251">
        <v>28927602</v>
      </c>
      <c r="C1251">
        <v>28927598</v>
      </c>
      <c r="D1251">
        <v>28338879</v>
      </c>
      <c r="E1251">
        <v>1</v>
      </c>
      <c r="F1251">
        <v>1</v>
      </c>
      <c r="G1251">
        <v>1</v>
      </c>
      <c r="H1251">
        <v>2</v>
      </c>
      <c r="I1251" t="s">
        <v>672</v>
      </c>
      <c r="J1251" t="s">
        <v>673</v>
      </c>
      <c r="K1251" t="s">
        <v>674</v>
      </c>
      <c r="L1251">
        <v>1368</v>
      </c>
      <c r="N1251">
        <v>1011</v>
      </c>
      <c r="O1251" t="s">
        <v>366</v>
      </c>
      <c r="P1251" t="s">
        <v>366</v>
      </c>
      <c r="Q1251">
        <v>1</v>
      </c>
      <c r="X1251">
        <v>1.26</v>
      </c>
      <c r="Y1251">
        <v>0</v>
      </c>
      <c r="Z1251">
        <v>2.16</v>
      </c>
      <c r="AA1251">
        <v>0</v>
      </c>
      <c r="AB1251">
        <v>0</v>
      </c>
      <c r="AC1251">
        <v>0</v>
      </c>
      <c r="AD1251">
        <v>1</v>
      </c>
      <c r="AE1251">
        <v>0</v>
      </c>
      <c r="AF1251" t="s">
        <v>719</v>
      </c>
      <c r="AG1251">
        <v>1.26</v>
      </c>
      <c r="AH1251">
        <v>2</v>
      </c>
      <c r="AI1251">
        <v>28927602</v>
      </c>
      <c r="AJ1251">
        <v>1218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0</v>
      </c>
      <c r="AR1251">
        <v>0</v>
      </c>
    </row>
    <row r="1252" spans="1:44" x14ac:dyDescent="0.2">
      <c r="A1252">
        <f>ROW(Source!A257)</f>
        <v>257</v>
      </c>
      <c r="B1252">
        <v>28927603</v>
      </c>
      <c r="C1252">
        <v>28927598</v>
      </c>
      <c r="D1252">
        <v>28249234</v>
      </c>
      <c r="E1252">
        <v>21</v>
      </c>
      <c r="F1252">
        <v>1</v>
      </c>
      <c r="G1252">
        <v>1</v>
      </c>
      <c r="H1252">
        <v>3</v>
      </c>
      <c r="I1252" t="s">
        <v>704</v>
      </c>
      <c r="J1252" t="s">
        <v>719</v>
      </c>
      <c r="K1252" t="s">
        <v>705</v>
      </c>
      <c r="L1252">
        <v>1327</v>
      </c>
      <c r="N1252">
        <v>1005</v>
      </c>
      <c r="O1252" t="s">
        <v>225</v>
      </c>
      <c r="P1252" t="s">
        <v>225</v>
      </c>
      <c r="Q1252">
        <v>1</v>
      </c>
      <c r="X1252">
        <v>120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 t="s">
        <v>719</v>
      </c>
      <c r="AG1252">
        <v>120</v>
      </c>
      <c r="AH1252">
        <v>3</v>
      </c>
      <c r="AI1252">
        <v>-1</v>
      </c>
      <c r="AJ1252" t="s">
        <v>719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0</v>
      </c>
      <c r="AR1252">
        <v>0</v>
      </c>
    </row>
    <row r="1253" spans="1:44" x14ac:dyDescent="0.2">
      <c r="A1253">
        <f>ROW(Source!A257)</f>
        <v>257</v>
      </c>
      <c r="B1253">
        <v>28927604</v>
      </c>
      <c r="C1253">
        <v>28927598</v>
      </c>
      <c r="D1253">
        <v>28278936</v>
      </c>
      <c r="E1253">
        <v>1</v>
      </c>
      <c r="F1253">
        <v>1</v>
      </c>
      <c r="G1253">
        <v>1</v>
      </c>
      <c r="H1253">
        <v>3</v>
      </c>
      <c r="I1253" t="s">
        <v>675</v>
      </c>
      <c r="J1253" t="s">
        <v>676</v>
      </c>
      <c r="K1253" t="s">
        <v>677</v>
      </c>
      <c r="L1253">
        <v>1348</v>
      </c>
      <c r="N1253">
        <v>1009</v>
      </c>
      <c r="O1253" t="s">
        <v>61</v>
      </c>
      <c r="P1253" t="s">
        <v>61</v>
      </c>
      <c r="Q1253">
        <v>1000</v>
      </c>
      <c r="X1253">
        <v>4.7300000000000002E-2</v>
      </c>
      <c r="Y1253">
        <v>6468.04</v>
      </c>
      <c r="Z1253">
        <v>0</v>
      </c>
      <c r="AA1253">
        <v>0</v>
      </c>
      <c r="AB1253">
        <v>0</v>
      </c>
      <c r="AC1253">
        <v>0</v>
      </c>
      <c r="AD1253">
        <v>1</v>
      </c>
      <c r="AE1253">
        <v>0</v>
      </c>
      <c r="AF1253" t="s">
        <v>719</v>
      </c>
      <c r="AG1253">
        <v>4.7300000000000002E-2</v>
      </c>
      <c r="AH1253">
        <v>2</v>
      </c>
      <c r="AI1253">
        <v>28927604</v>
      </c>
      <c r="AJ1253">
        <v>1219</v>
      </c>
      <c r="AK1253">
        <v>0</v>
      </c>
      <c r="AL1253">
        <v>0</v>
      </c>
      <c r="AM1253">
        <v>0</v>
      </c>
      <c r="AN1253">
        <v>0</v>
      </c>
      <c r="AO1253">
        <v>0</v>
      </c>
      <c r="AP1253">
        <v>0</v>
      </c>
      <c r="AQ1253">
        <v>0</v>
      </c>
      <c r="AR1253">
        <v>0</v>
      </c>
    </row>
    <row r="1254" spans="1:44" x14ac:dyDescent="0.2">
      <c r="A1254">
        <f>ROW(Source!A257)</f>
        <v>257</v>
      </c>
      <c r="B1254">
        <v>28927605</v>
      </c>
      <c r="C1254">
        <v>28927598</v>
      </c>
      <c r="D1254">
        <v>28290443</v>
      </c>
      <c r="E1254">
        <v>1</v>
      </c>
      <c r="F1254">
        <v>1</v>
      </c>
      <c r="G1254">
        <v>1</v>
      </c>
      <c r="H1254">
        <v>3</v>
      </c>
      <c r="I1254" t="s">
        <v>678</v>
      </c>
      <c r="J1254" t="s">
        <v>679</v>
      </c>
      <c r="K1254" t="s">
        <v>680</v>
      </c>
      <c r="L1254">
        <v>1348</v>
      </c>
      <c r="N1254">
        <v>1009</v>
      </c>
      <c r="O1254" t="s">
        <v>61</v>
      </c>
      <c r="P1254" t="s">
        <v>61</v>
      </c>
      <c r="Q1254">
        <v>1000</v>
      </c>
      <c r="X1254">
        <v>2.4E-2</v>
      </c>
      <c r="Y1254">
        <v>10722.5</v>
      </c>
      <c r="Z1254">
        <v>0</v>
      </c>
      <c r="AA1254">
        <v>0</v>
      </c>
      <c r="AB1254">
        <v>0</v>
      </c>
      <c r="AC1254">
        <v>0</v>
      </c>
      <c r="AD1254">
        <v>1</v>
      </c>
      <c r="AE1254">
        <v>0</v>
      </c>
      <c r="AF1254" t="s">
        <v>719</v>
      </c>
      <c r="AG1254">
        <v>2.4E-2</v>
      </c>
      <c r="AH1254">
        <v>2</v>
      </c>
      <c r="AI1254">
        <v>28927605</v>
      </c>
      <c r="AJ1254">
        <v>1220</v>
      </c>
      <c r="AK1254">
        <v>0</v>
      </c>
      <c r="AL1254">
        <v>0</v>
      </c>
      <c r="AM1254">
        <v>0</v>
      </c>
      <c r="AN1254">
        <v>0</v>
      </c>
      <c r="AO1254">
        <v>0</v>
      </c>
      <c r="AP1254">
        <v>0</v>
      </c>
      <c r="AQ1254">
        <v>0</v>
      </c>
      <c r="AR1254">
        <v>0</v>
      </c>
    </row>
    <row r="1255" spans="1:44" x14ac:dyDescent="0.2">
      <c r="A1255">
        <f>ROW(Source!A260)</f>
        <v>260</v>
      </c>
      <c r="B1255">
        <v>28927614</v>
      </c>
      <c r="C1255">
        <v>28927608</v>
      </c>
      <c r="D1255">
        <v>28419887</v>
      </c>
      <c r="E1255">
        <v>1</v>
      </c>
      <c r="F1255">
        <v>1</v>
      </c>
      <c r="G1255">
        <v>1</v>
      </c>
      <c r="H1255">
        <v>1</v>
      </c>
      <c r="I1255" t="s">
        <v>463</v>
      </c>
      <c r="J1255" t="s">
        <v>719</v>
      </c>
      <c r="K1255" t="s">
        <v>464</v>
      </c>
      <c r="L1255">
        <v>1191</v>
      </c>
      <c r="N1255">
        <v>1013</v>
      </c>
      <c r="O1255" t="s">
        <v>360</v>
      </c>
      <c r="P1255" t="s">
        <v>360</v>
      </c>
      <c r="Q1255">
        <v>1</v>
      </c>
      <c r="X1255">
        <v>4.51</v>
      </c>
      <c r="Y1255">
        <v>0</v>
      </c>
      <c r="Z1255">
        <v>0</v>
      </c>
      <c r="AA1255">
        <v>0</v>
      </c>
      <c r="AB1255">
        <v>7.61</v>
      </c>
      <c r="AC1255">
        <v>0</v>
      </c>
      <c r="AD1255">
        <v>1</v>
      </c>
      <c r="AE1255">
        <v>1</v>
      </c>
      <c r="AF1255" t="s">
        <v>141</v>
      </c>
      <c r="AG1255">
        <v>6.2237999999999998</v>
      </c>
      <c r="AH1255">
        <v>2</v>
      </c>
      <c r="AI1255">
        <v>28927609</v>
      </c>
      <c r="AJ1255">
        <v>1221</v>
      </c>
      <c r="AK1255">
        <v>0</v>
      </c>
      <c r="AL1255">
        <v>0</v>
      </c>
      <c r="AM1255">
        <v>0</v>
      </c>
      <c r="AN1255">
        <v>0</v>
      </c>
      <c r="AO1255">
        <v>0</v>
      </c>
      <c r="AP1255">
        <v>0</v>
      </c>
      <c r="AQ1255">
        <v>0</v>
      </c>
      <c r="AR1255">
        <v>0</v>
      </c>
    </row>
    <row r="1256" spans="1:44" x14ac:dyDescent="0.2">
      <c r="A1256">
        <f>ROW(Source!A260)</f>
        <v>260</v>
      </c>
      <c r="B1256">
        <v>28927615</v>
      </c>
      <c r="C1256">
        <v>28927608</v>
      </c>
      <c r="D1256">
        <v>28419515</v>
      </c>
      <c r="E1256">
        <v>1</v>
      </c>
      <c r="F1256">
        <v>1</v>
      </c>
      <c r="G1256">
        <v>1</v>
      </c>
      <c r="H1256">
        <v>1</v>
      </c>
      <c r="I1256" t="s">
        <v>361</v>
      </c>
      <c r="J1256" t="s">
        <v>719</v>
      </c>
      <c r="K1256" t="s">
        <v>362</v>
      </c>
      <c r="L1256">
        <v>1191</v>
      </c>
      <c r="N1256">
        <v>1013</v>
      </c>
      <c r="O1256" t="s">
        <v>360</v>
      </c>
      <c r="P1256" t="s">
        <v>360</v>
      </c>
      <c r="Q1256">
        <v>1</v>
      </c>
      <c r="X1256">
        <v>0.09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1</v>
      </c>
      <c r="AE1256">
        <v>2</v>
      </c>
      <c r="AF1256" t="s">
        <v>140</v>
      </c>
      <c r="AG1256">
        <v>0.13500000000000001</v>
      </c>
      <c r="AH1256">
        <v>2</v>
      </c>
      <c r="AI1256">
        <v>28927610</v>
      </c>
      <c r="AJ1256">
        <v>1222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0</v>
      </c>
      <c r="AQ1256">
        <v>0</v>
      </c>
      <c r="AR1256">
        <v>0</v>
      </c>
    </row>
    <row r="1257" spans="1:44" x14ac:dyDescent="0.2">
      <c r="A1257">
        <f>ROW(Source!A260)</f>
        <v>260</v>
      </c>
      <c r="B1257">
        <v>28927616</v>
      </c>
      <c r="C1257">
        <v>28927608</v>
      </c>
      <c r="D1257">
        <v>28336884</v>
      </c>
      <c r="E1257">
        <v>1</v>
      </c>
      <c r="F1257">
        <v>1</v>
      </c>
      <c r="G1257">
        <v>1</v>
      </c>
      <c r="H1257">
        <v>2</v>
      </c>
      <c r="I1257" t="s">
        <v>375</v>
      </c>
      <c r="J1257" t="s">
        <v>376</v>
      </c>
      <c r="K1257" t="s">
        <v>377</v>
      </c>
      <c r="L1257">
        <v>1368</v>
      </c>
      <c r="N1257">
        <v>1011</v>
      </c>
      <c r="O1257" t="s">
        <v>366</v>
      </c>
      <c r="P1257" t="s">
        <v>366</v>
      </c>
      <c r="Q1257">
        <v>1</v>
      </c>
      <c r="X1257">
        <v>0.03</v>
      </c>
      <c r="Y1257">
        <v>0</v>
      </c>
      <c r="Z1257">
        <v>93.73</v>
      </c>
      <c r="AA1257">
        <v>8.82</v>
      </c>
      <c r="AB1257">
        <v>0</v>
      </c>
      <c r="AC1257">
        <v>0</v>
      </c>
      <c r="AD1257">
        <v>1</v>
      </c>
      <c r="AE1257">
        <v>0</v>
      </c>
      <c r="AF1257" t="s">
        <v>140</v>
      </c>
      <c r="AG1257">
        <v>4.4999999999999998E-2</v>
      </c>
      <c r="AH1257">
        <v>2</v>
      </c>
      <c r="AI1257">
        <v>28927611</v>
      </c>
      <c r="AJ1257">
        <v>1223</v>
      </c>
      <c r="AK1257">
        <v>0</v>
      </c>
      <c r="AL1257">
        <v>0</v>
      </c>
      <c r="AM1257">
        <v>0</v>
      </c>
      <c r="AN1257">
        <v>0</v>
      </c>
      <c r="AO1257">
        <v>0</v>
      </c>
      <c r="AP1257">
        <v>0</v>
      </c>
      <c r="AQ1257">
        <v>0</v>
      </c>
      <c r="AR1257">
        <v>0</v>
      </c>
    </row>
    <row r="1258" spans="1:44" x14ac:dyDescent="0.2">
      <c r="A1258">
        <f>ROW(Source!A260)</f>
        <v>260</v>
      </c>
      <c r="B1258">
        <v>28927617</v>
      </c>
      <c r="C1258">
        <v>28927608</v>
      </c>
      <c r="D1258">
        <v>28337842</v>
      </c>
      <c r="E1258">
        <v>1</v>
      </c>
      <c r="F1258">
        <v>1</v>
      </c>
      <c r="G1258">
        <v>1</v>
      </c>
      <c r="H1258">
        <v>2</v>
      </c>
      <c r="I1258" t="s">
        <v>384</v>
      </c>
      <c r="J1258" t="s">
        <v>385</v>
      </c>
      <c r="K1258" t="s">
        <v>386</v>
      </c>
      <c r="L1258">
        <v>1368</v>
      </c>
      <c r="N1258">
        <v>1011</v>
      </c>
      <c r="O1258" t="s">
        <v>366</v>
      </c>
      <c r="P1258" t="s">
        <v>366</v>
      </c>
      <c r="Q1258">
        <v>1</v>
      </c>
      <c r="X1258">
        <v>0.06</v>
      </c>
      <c r="Y1258">
        <v>0</v>
      </c>
      <c r="Z1258">
        <v>102.48</v>
      </c>
      <c r="AA1258">
        <v>11.84</v>
      </c>
      <c r="AB1258">
        <v>0</v>
      </c>
      <c r="AC1258">
        <v>0</v>
      </c>
      <c r="AD1258">
        <v>1</v>
      </c>
      <c r="AE1258">
        <v>0</v>
      </c>
      <c r="AF1258" t="s">
        <v>140</v>
      </c>
      <c r="AG1258">
        <v>0.09</v>
      </c>
      <c r="AH1258">
        <v>2</v>
      </c>
      <c r="AI1258">
        <v>28927612</v>
      </c>
      <c r="AJ1258">
        <v>1224</v>
      </c>
      <c r="AK1258">
        <v>0</v>
      </c>
      <c r="AL1258">
        <v>0</v>
      </c>
      <c r="AM1258">
        <v>0</v>
      </c>
      <c r="AN1258">
        <v>0</v>
      </c>
      <c r="AO1258">
        <v>0</v>
      </c>
      <c r="AP1258">
        <v>0</v>
      </c>
      <c r="AQ1258">
        <v>0</v>
      </c>
      <c r="AR1258">
        <v>0</v>
      </c>
    </row>
    <row r="1259" spans="1:44" x14ac:dyDescent="0.2">
      <c r="A1259">
        <f>ROW(Source!A260)</f>
        <v>260</v>
      </c>
      <c r="B1259">
        <v>28927618</v>
      </c>
      <c r="C1259">
        <v>28927608</v>
      </c>
      <c r="D1259">
        <v>28251024</v>
      </c>
      <c r="E1259">
        <v>1</v>
      </c>
      <c r="F1259">
        <v>1</v>
      </c>
      <c r="G1259">
        <v>1</v>
      </c>
      <c r="H1259">
        <v>3</v>
      </c>
      <c r="I1259" t="s">
        <v>471</v>
      </c>
      <c r="J1259" t="s">
        <v>472</v>
      </c>
      <c r="K1259" t="s">
        <v>473</v>
      </c>
      <c r="L1259">
        <v>1348</v>
      </c>
      <c r="N1259">
        <v>1009</v>
      </c>
      <c r="O1259" t="s">
        <v>61</v>
      </c>
      <c r="P1259" t="s">
        <v>61</v>
      </c>
      <c r="Q1259">
        <v>1000</v>
      </c>
      <c r="X1259">
        <v>0.104</v>
      </c>
      <c r="Y1259">
        <v>10813.53</v>
      </c>
      <c r="Z1259">
        <v>0</v>
      </c>
      <c r="AA1259">
        <v>0</v>
      </c>
      <c r="AB1259">
        <v>0</v>
      </c>
      <c r="AC1259">
        <v>0</v>
      </c>
      <c r="AD1259">
        <v>1</v>
      </c>
      <c r="AE1259">
        <v>0</v>
      </c>
      <c r="AF1259" t="s">
        <v>719</v>
      </c>
      <c r="AG1259">
        <v>0.104</v>
      </c>
      <c r="AH1259">
        <v>2</v>
      </c>
      <c r="AI1259">
        <v>28927613</v>
      </c>
      <c r="AJ1259">
        <v>1225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0</v>
      </c>
      <c r="AR1259">
        <v>0</v>
      </c>
    </row>
    <row r="1260" spans="1:44" x14ac:dyDescent="0.2">
      <c r="A1260">
        <f>ROW(Source!A261)</f>
        <v>261</v>
      </c>
      <c r="B1260">
        <v>28927614</v>
      </c>
      <c r="C1260">
        <v>28927608</v>
      </c>
      <c r="D1260">
        <v>28419887</v>
      </c>
      <c r="E1260">
        <v>1</v>
      </c>
      <c r="F1260">
        <v>1</v>
      </c>
      <c r="G1260">
        <v>1</v>
      </c>
      <c r="H1260">
        <v>1</v>
      </c>
      <c r="I1260" t="s">
        <v>463</v>
      </c>
      <c r="J1260" t="s">
        <v>719</v>
      </c>
      <c r="K1260" t="s">
        <v>464</v>
      </c>
      <c r="L1260">
        <v>1191</v>
      </c>
      <c r="N1260">
        <v>1013</v>
      </c>
      <c r="O1260" t="s">
        <v>360</v>
      </c>
      <c r="P1260" t="s">
        <v>360</v>
      </c>
      <c r="Q1260">
        <v>1</v>
      </c>
      <c r="X1260">
        <v>4.51</v>
      </c>
      <c r="Y1260">
        <v>0</v>
      </c>
      <c r="Z1260">
        <v>0</v>
      </c>
      <c r="AA1260">
        <v>0</v>
      </c>
      <c r="AB1260">
        <v>7.61</v>
      </c>
      <c r="AC1260">
        <v>0</v>
      </c>
      <c r="AD1260">
        <v>1</v>
      </c>
      <c r="AE1260">
        <v>1</v>
      </c>
      <c r="AF1260" t="s">
        <v>141</v>
      </c>
      <c r="AG1260">
        <v>6.2237999999999998</v>
      </c>
      <c r="AH1260">
        <v>2</v>
      </c>
      <c r="AI1260">
        <v>28927609</v>
      </c>
      <c r="AJ1260">
        <v>1226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0</v>
      </c>
      <c r="AR1260">
        <v>0</v>
      </c>
    </row>
    <row r="1261" spans="1:44" x14ac:dyDescent="0.2">
      <c r="A1261">
        <f>ROW(Source!A261)</f>
        <v>261</v>
      </c>
      <c r="B1261">
        <v>28927615</v>
      </c>
      <c r="C1261">
        <v>28927608</v>
      </c>
      <c r="D1261">
        <v>28419515</v>
      </c>
      <c r="E1261">
        <v>1</v>
      </c>
      <c r="F1261">
        <v>1</v>
      </c>
      <c r="G1261">
        <v>1</v>
      </c>
      <c r="H1261">
        <v>1</v>
      </c>
      <c r="I1261" t="s">
        <v>361</v>
      </c>
      <c r="J1261" t="s">
        <v>719</v>
      </c>
      <c r="K1261" t="s">
        <v>362</v>
      </c>
      <c r="L1261">
        <v>1191</v>
      </c>
      <c r="N1261">
        <v>1013</v>
      </c>
      <c r="O1261" t="s">
        <v>360</v>
      </c>
      <c r="P1261" t="s">
        <v>360</v>
      </c>
      <c r="Q1261">
        <v>1</v>
      </c>
      <c r="X1261">
        <v>0.09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1</v>
      </c>
      <c r="AE1261">
        <v>2</v>
      </c>
      <c r="AF1261" t="s">
        <v>140</v>
      </c>
      <c r="AG1261">
        <v>0.13500000000000001</v>
      </c>
      <c r="AH1261">
        <v>2</v>
      </c>
      <c r="AI1261">
        <v>28927610</v>
      </c>
      <c r="AJ1261">
        <v>1227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0</v>
      </c>
      <c r="AR1261">
        <v>0</v>
      </c>
    </row>
    <row r="1262" spans="1:44" x14ac:dyDescent="0.2">
      <c r="A1262">
        <f>ROW(Source!A261)</f>
        <v>261</v>
      </c>
      <c r="B1262">
        <v>28927616</v>
      </c>
      <c r="C1262">
        <v>28927608</v>
      </c>
      <c r="D1262">
        <v>28336884</v>
      </c>
      <c r="E1262">
        <v>1</v>
      </c>
      <c r="F1262">
        <v>1</v>
      </c>
      <c r="G1262">
        <v>1</v>
      </c>
      <c r="H1262">
        <v>2</v>
      </c>
      <c r="I1262" t="s">
        <v>375</v>
      </c>
      <c r="J1262" t="s">
        <v>376</v>
      </c>
      <c r="K1262" t="s">
        <v>377</v>
      </c>
      <c r="L1262">
        <v>1368</v>
      </c>
      <c r="N1262">
        <v>1011</v>
      </c>
      <c r="O1262" t="s">
        <v>366</v>
      </c>
      <c r="P1262" t="s">
        <v>366</v>
      </c>
      <c r="Q1262">
        <v>1</v>
      </c>
      <c r="X1262">
        <v>0.03</v>
      </c>
      <c r="Y1262">
        <v>0</v>
      </c>
      <c r="Z1262">
        <v>93.73</v>
      </c>
      <c r="AA1262">
        <v>8.82</v>
      </c>
      <c r="AB1262">
        <v>0</v>
      </c>
      <c r="AC1262">
        <v>0</v>
      </c>
      <c r="AD1262">
        <v>1</v>
      </c>
      <c r="AE1262">
        <v>0</v>
      </c>
      <c r="AF1262" t="s">
        <v>140</v>
      </c>
      <c r="AG1262">
        <v>4.4999999999999998E-2</v>
      </c>
      <c r="AH1262">
        <v>2</v>
      </c>
      <c r="AI1262">
        <v>28927611</v>
      </c>
      <c r="AJ1262">
        <v>1228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0</v>
      </c>
      <c r="AR1262">
        <v>0</v>
      </c>
    </row>
    <row r="1263" spans="1:44" x14ac:dyDescent="0.2">
      <c r="A1263">
        <f>ROW(Source!A261)</f>
        <v>261</v>
      </c>
      <c r="B1263">
        <v>28927617</v>
      </c>
      <c r="C1263">
        <v>28927608</v>
      </c>
      <c r="D1263">
        <v>28337842</v>
      </c>
      <c r="E1263">
        <v>1</v>
      </c>
      <c r="F1263">
        <v>1</v>
      </c>
      <c r="G1263">
        <v>1</v>
      </c>
      <c r="H1263">
        <v>2</v>
      </c>
      <c r="I1263" t="s">
        <v>384</v>
      </c>
      <c r="J1263" t="s">
        <v>385</v>
      </c>
      <c r="K1263" t="s">
        <v>386</v>
      </c>
      <c r="L1263">
        <v>1368</v>
      </c>
      <c r="N1263">
        <v>1011</v>
      </c>
      <c r="O1263" t="s">
        <v>366</v>
      </c>
      <c r="P1263" t="s">
        <v>366</v>
      </c>
      <c r="Q1263">
        <v>1</v>
      </c>
      <c r="X1263">
        <v>0.06</v>
      </c>
      <c r="Y1263">
        <v>0</v>
      </c>
      <c r="Z1263">
        <v>102.48</v>
      </c>
      <c r="AA1263">
        <v>11.84</v>
      </c>
      <c r="AB1263">
        <v>0</v>
      </c>
      <c r="AC1263">
        <v>0</v>
      </c>
      <c r="AD1263">
        <v>1</v>
      </c>
      <c r="AE1263">
        <v>0</v>
      </c>
      <c r="AF1263" t="s">
        <v>140</v>
      </c>
      <c r="AG1263">
        <v>0.09</v>
      </c>
      <c r="AH1263">
        <v>2</v>
      </c>
      <c r="AI1263">
        <v>28927612</v>
      </c>
      <c r="AJ1263">
        <v>1229</v>
      </c>
      <c r="AK1263">
        <v>0</v>
      </c>
      <c r="AL1263">
        <v>0</v>
      </c>
      <c r="AM1263">
        <v>0</v>
      </c>
      <c r="AN1263">
        <v>0</v>
      </c>
      <c r="AO1263">
        <v>0</v>
      </c>
      <c r="AP1263">
        <v>0</v>
      </c>
      <c r="AQ1263">
        <v>0</v>
      </c>
      <c r="AR1263">
        <v>0</v>
      </c>
    </row>
    <row r="1264" spans="1:44" x14ac:dyDescent="0.2">
      <c r="A1264">
        <f>ROW(Source!A261)</f>
        <v>261</v>
      </c>
      <c r="B1264">
        <v>28927618</v>
      </c>
      <c r="C1264">
        <v>28927608</v>
      </c>
      <c r="D1264">
        <v>28251024</v>
      </c>
      <c r="E1264">
        <v>1</v>
      </c>
      <c r="F1264">
        <v>1</v>
      </c>
      <c r="G1264">
        <v>1</v>
      </c>
      <c r="H1264">
        <v>3</v>
      </c>
      <c r="I1264" t="s">
        <v>471</v>
      </c>
      <c r="J1264" t="s">
        <v>472</v>
      </c>
      <c r="K1264" t="s">
        <v>473</v>
      </c>
      <c r="L1264">
        <v>1348</v>
      </c>
      <c r="N1264">
        <v>1009</v>
      </c>
      <c r="O1264" t="s">
        <v>61</v>
      </c>
      <c r="P1264" t="s">
        <v>61</v>
      </c>
      <c r="Q1264">
        <v>1000</v>
      </c>
      <c r="X1264">
        <v>0.104</v>
      </c>
      <c r="Y1264">
        <v>10813.53</v>
      </c>
      <c r="Z1264">
        <v>0</v>
      </c>
      <c r="AA1264">
        <v>0</v>
      </c>
      <c r="AB1264">
        <v>0</v>
      </c>
      <c r="AC1264">
        <v>0</v>
      </c>
      <c r="AD1264">
        <v>1</v>
      </c>
      <c r="AE1264">
        <v>0</v>
      </c>
      <c r="AF1264" t="s">
        <v>719</v>
      </c>
      <c r="AG1264">
        <v>0.104</v>
      </c>
      <c r="AH1264">
        <v>2</v>
      </c>
      <c r="AI1264">
        <v>28927613</v>
      </c>
      <c r="AJ1264">
        <v>1230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0</v>
      </c>
      <c r="AR1264">
        <v>0</v>
      </c>
    </row>
    <row r="1265" spans="1:44" x14ac:dyDescent="0.2">
      <c r="A1265">
        <f>ROW(Source!A262)</f>
        <v>262</v>
      </c>
      <c r="B1265">
        <v>28927625</v>
      </c>
      <c r="C1265">
        <v>28927619</v>
      </c>
      <c r="D1265">
        <v>28419887</v>
      </c>
      <c r="E1265">
        <v>1</v>
      </c>
      <c r="F1265">
        <v>1</v>
      </c>
      <c r="G1265">
        <v>1</v>
      </c>
      <c r="H1265">
        <v>1</v>
      </c>
      <c r="I1265" t="s">
        <v>463</v>
      </c>
      <c r="J1265" t="s">
        <v>719</v>
      </c>
      <c r="K1265" t="s">
        <v>464</v>
      </c>
      <c r="L1265">
        <v>1191</v>
      </c>
      <c r="N1265">
        <v>1013</v>
      </c>
      <c r="O1265" t="s">
        <v>360</v>
      </c>
      <c r="P1265" t="s">
        <v>360</v>
      </c>
      <c r="Q1265">
        <v>1</v>
      </c>
      <c r="X1265">
        <v>19.03</v>
      </c>
      <c r="Y1265">
        <v>0</v>
      </c>
      <c r="Z1265">
        <v>0</v>
      </c>
      <c r="AA1265">
        <v>0</v>
      </c>
      <c r="AB1265">
        <v>7.61</v>
      </c>
      <c r="AC1265">
        <v>0</v>
      </c>
      <c r="AD1265">
        <v>1</v>
      </c>
      <c r="AE1265">
        <v>1</v>
      </c>
      <c r="AF1265" t="s">
        <v>141</v>
      </c>
      <c r="AG1265">
        <v>26.261400000000002</v>
      </c>
      <c r="AH1265">
        <v>2</v>
      </c>
      <c r="AI1265">
        <v>28927620</v>
      </c>
      <c r="AJ1265">
        <v>1231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0</v>
      </c>
      <c r="AR1265">
        <v>0</v>
      </c>
    </row>
    <row r="1266" spans="1:44" x14ac:dyDescent="0.2">
      <c r="A1266">
        <f>ROW(Source!A262)</f>
        <v>262</v>
      </c>
      <c r="B1266">
        <v>28927626</v>
      </c>
      <c r="C1266">
        <v>28927619</v>
      </c>
      <c r="D1266">
        <v>28419515</v>
      </c>
      <c r="E1266">
        <v>1</v>
      </c>
      <c r="F1266">
        <v>1</v>
      </c>
      <c r="G1266">
        <v>1</v>
      </c>
      <c r="H1266">
        <v>1</v>
      </c>
      <c r="I1266" t="s">
        <v>361</v>
      </c>
      <c r="J1266" t="s">
        <v>719</v>
      </c>
      <c r="K1266" t="s">
        <v>362</v>
      </c>
      <c r="L1266">
        <v>1191</v>
      </c>
      <c r="N1266">
        <v>1013</v>
      </c>
      <c r="O1266" t="s">
        <v>360</v>
      </c>
      <c r="P1266" t="s">
        <v>360</v>
      </c>
      <c r="Q1266">
        <v>1</v>
      </c>
      <c r="X1266">
        <v>0.09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1</v>
      </c>
      <c r="AE1266">
        <v>2</v>
      </c>
      <c r="AF1266" t="s">
        <v>140</v>
      </c>
      <c r="AG1266">
        <v>0.13500000000000001</v>
      </c>
      <c r="AH1266">
        <v>2</v>
      </c>
      <c r="AI1266">
        <v>28927621</v>
      </c>
      <c r="AJ1266">
        <v>1232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</row>
    <row r="1267" spans="1:44" x14ac:dyDescent="0.2">
      <c r="A1267">
        <f>ROW(Source!A262)</f>
        <v>262</v>
      </c>
      <c r="B1267">
        <v>28927627</v>
      </c>
      <c r="C1267">
        <v>28927619</v>
      </c>
      <c r="D1267">
        <v>28336884</v>
      </c>
      <c r="E1267">
        <v>1</v>
      </c>
      <c r="F1267">
        <v>1</v>
      </c>
      <c r="G1267">
        <v>1</v>
      </c>
      <c r="H1267">
        <v>2</v>
      </c>
      <c r="I1267" t="s">
        <v>375</v>
      </c>
      <c r="J1267" t="s">
        <v>376</v>
      </c>
      <c r="K1267" t="s">
        <v>377</v>
      </c>
      <c r="L1267">
        <v>1368</v>
      </c>
      <c r="N1267">
        <v>1011</v>
      </c>
      <c r="O1267" t="s">
        <v>366</v>
      </c>
      <c r="P1267" t="s">
        <v>366</v>
      </c>
      <c r="Q1267">
        <v>1</v>
      </c>
      <c r="X1267">
        <v>0.03</v>
      </c>
      <c r="Y1267">
        <v>0</v>
      </c>
      <c r="Z1267">
        <v>93.73</v>
      </c>
      <c r="AA1267">
        <v>8.82</v>
      </c>
      <c r="AB1267">
        <v>0</v>
      </c>
      <c r="AC1267">
        <v>0</v>
      </c>
      <c r="AD1267">
        <v>1</v>
      </c>
      <c r="AE1267">
        <v>0</v>
      </c>
      <c r="AF1267" t="s">
        <v>140</v>
      </c>
      <c r="AG1267">
        <v>4.4999999999999998E-2</v>
      </c>
      <c r="AH1267">
        <v>2</v>
      </c>
      <c r="AI1267">
        <v>28927622</v>
      </c>
      <c r="AJ1267">
        <v>1233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</row>
    <row r="1268" spans="1:44" x14ac:dyDescent="0.2">
      <c r="A1268">
        <f>ROW(Source!A262)</f>
        <v>262</v>
      </c>
      <c r="B1268">
        <v>28927628</v>
      </c>
      <c r="C1268">
        <v>28927619</v>
      </c>
      <c r="D1268">
        <v>28337842</v>
      </c>
      <c r="E1268">
        <v>1</v>
      </c>
      <c r="F1268">
        <v>1</v>
      </c>
      <c r="G1268">
        <v>1</v>
      </c>
      <c r="H1268">
        <v>2</v>
      </c>
      <c r="I1268" t="s">
        <v>384</v>
      </c>
      <c r="J1268" t="s">
        <v>385</v>
      </c>
      <c r="K1268" t="s">
        <v>386</v>
      </c>
      <c r="L1268">
        <v>1368</v>
      </c>
      <c r="N1268">
        <v>1011</v>
      </c>
      <c r="O1268" t="s">
        <v>366</v>
      </c>
      <c r="P1268" t="s">
        <v>366</v>
      </c>
      <c r="Q1268">
        <v>1</v>
      </c>
      <c r="X1268">
        <v>0.06</v>
      </c>
      <c r="Y1268">
        <v>0</v>
      </c>
      <c r="Z1268">
        <v>102.48</v>
      </c>
      <c r="AA1268">
        <v>11.84</v>
      </c>
      <c r="AB1268">
        <v>0</v>
      </c>
      <c r="AC1268">
        <v>0</v>
      </c>
      <c r="AD1268">
        <v>1</v>
      </c>
      <c r="AE1268">
        <v>0</v>
      </c>
      <c r="AF1268" t="s">
        <v>140</v>
      </c>
      <c r="AG1268">
        <v>0.09</v>
      </c>
      <c r="AH1268">
        <v>2</v>
      </c>
      <c r="AI1268">
        <v>28927623</v>
      </c>
      <c r="AJ1268">
        <v>1234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0</v>
      </c>
      <c r="AR1268">
        <v>0</v>
      </c>
    </row>
    <row r="1269" spans="1:44" x14ac:dyDescent="0.2">
      <c r="A1269">
        <f>ROW(Source!A262)</f>
        <v>262</v>
      </c>
      <c r="B1269">
        <v>28927629</v>
      </c>
      <c r="C1269">
        <v>28927619</v>
      </c>
      <c r="D1269">
        <v>28250986</v>
      </c>
      <c r="E1269">
        <v>1</v>
      </c>
      <c r="F1269">
        <v>1</v>
      </c>
      <c r="G1269">
        <v>1</v>
      </c>
      <c r="H1269">
        <v>3</v>
      </c>
      <c r="I1269" t="s">
        <v>474</v>
      </c>
      <c r="J1269" t="s">
        <v>475</v>
      </c>
      <c r="K1269" t="s">
        <v>476</v>
      </c>
      <c r="L1269">
        <v>1348</v>
      </c>
      <c r="N1269">
        <v>1009</v>
      </c>
      <c r="O1269" t="s">
        <v>61</v>
      </c>
      <c r="P1269" t="s">
        <v>61</v>
      </c>
      <c r="Q1269">
        <v>1000</v>
      </c>
      <c r="X1269">
        <v>0.105</v>
      </c>
      <c r="Y1269">
        <v>83126.97</v>
      </c>
      <c r="Z1269">
        <v>0</v>
      </c>
      <c r="AA1269">
        <v>0</v>
      </c>
      <c r="AB1269">
        <v>0</v>
      </c>
      <c r="AC1269">
        <v>0</v>
      </c>
      <c r="AD1269">
        <v>1</v>
      </c>
      <c r="AE1269">
        <v>0</v>
      </c>
      <c r="AF1269" t="s">
        <v>719</v>
      </c>
      <c r="AG1269">
        <v>0.105</v>
      </c>
      <c r="AH1269">
        <v>2</v>
      </c>
      <c r="AI1269">
        <v>28927624</v>
      </c>
      <c r="AJ1269">
        <v>1235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0</v>
      </c>
      <c r="AR1269">
        <v>0</v>
      </c>
    </row>
    <row r="1270" spans="1:44" x14ac:dyDescent="0.2">
      <c r="A1270">
        <f>ROW(Source!A263)</f>
        <v>263</v>
      </c>
      <c r="B1270">
        <v>28927625</v>
      </c>
      <c r="C1270">
        <v>28927619</v>
      </c>
      <c r="D1270">
        <v>28419887</v>
      </c>
      <c r="E1270">
        <v>1</v>
      </c>
      <c r="F1270">
        <v>1</v>
      </c>
      <c r="G1270">
        <v>1</v>
      </c>
      <c r="H1270">
        <v>1</v>
      </c>
      <c r="I1270" t="s">
        <v>463</v>
      </c>
      <c r="J1270" t="s">
        <v>719</v>
      </c>
      <c r="K1270" t="s">
        <v>464</v>
      </c>
      <c r="L1270">
        <v>1191</v>
      </c>
      <c r="N1270">
        <v>1013</v>
      </c>
      <c r="O1270" t="s">
        <v>360</v>
      </c>
      <c r="P1270" t="s">
        <v>360</v>
      </c>
      <c r="Q1270">
        <v>1</v>
      </c>
      <c r="X1270">
        <v>19.03</v>
      </c>
      <c r="Y1270">
        <v>0</v>
      </c>
      <c r="Z1270">
        <v>0</v>
      </c>
      <c r="AA1270">
        <v>0</v>
      </c>
      <c r="AB1270">
        <v>7.61</v>
      </c>
      <c r="AC1270">
        <v>0</v>
      </c>
      <c r="AD1270">
        <v>1</v>
      </c>
      <c r="AE1270">
        <v>1</v>
      </c>
      <c r="AF1270" t="s">
        <v>141</v>
      </c>
      <c r="AG1270">
        <v>26.261400000000002</v>
      </c>
      <c r="AH1270">
        <v>2</v>
      </c>
      <c r="AI1270">
        <v>28927620</v>
      </c>
      <c r="AJ1270">
        <v>1236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0</v>
      </c>
      <c r="AR1270">
        <v>0</v>
      </c>
    </row>
    <row r="1271" spans="1:44" x14ac:dyDescent="0.2">
      <c r="A1271">
        <f>ROW(Source!A263)</f>
        <v>263</v>
      </c>
      <c r="B1271">
        <v>28927626</v>
      </c>
      <c r="C1271">
        <v>28927619</v>
      </c>
      <c r="D1271">
        <v>28419515</v>
      </c>
      <c r="E1271">
        <v>1</v>
      </c>
      <c r="F1271">
        <v>1</v>
      </c>
      <c r="G1271">
        <v>1</v>
      </c>
      <c r="H1271">
        <v>1</v>
      </c>
      <c r="I1271" t="s">
        <v>361</v>
      </c>
      <c r="J1271" t="s">
        <v>719</v>
      </c>
      <c r="K1271" t="s">
        <v>362</v>
      </c>
      <c r="L1271">
        <v>1191</v>
      </c>
      <c r="N1271">
        <v>1013</v>
      </c>
      <c r="O1271" t="s">
        <v>360</v>
      </c>
      <c r="P1271" t="s">
        <v>360</v>
      </c>
      <c r="Q1271">
        <v>1</v>
      </c>
      <c r="X1271">
        <v>0.09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1</v>
      </c>
      <c r="AE1271">
        <v>2</v>
      </c>
      <c r="AF1271" t="s">
        <v>140</v>
      </c>
      <c r="AG1271">
        <v>0.13500000000000001</v>
      </c>
      <c r="AH1271">
        <v>2</v>
      </c>
      <c r="AI1271">
        <v>28927621</v>
      </c>
      <c r="AJ1271">
        <v>1237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0</v>
      </c>
      <c r="AR1271">
        <v>0</v>
      </c>
    </row>
    <row r="1272" spans="1:44" x14ac:dyDescent="0.2">
      <c r="A1272">
        <f>ROW(Source!A263)</f>
        <v>263</v>
      </c>
      <c r="B1272">
        <v>28927627</v>
      </c>
      <c r="C1272">
        <v>28927619</v>
      </c>
      <c r="D1272">
        <v>28336884</v>
      </c>
      <c r="E1272">
        <v>1</v>
      </c>
      <c r="F1272">
        <v>1</v>
      </c>
      <c r="G1272">
        <v>1</v>
      </c>
      <c r="H1272">
        <v>2</v>
      </c>
      <c r="I1272" t="s">
        <v>375</v>
      </c>
      <c r="J1272" t="s">
        <v>376</v>
      </c>
      <c r="K1272" t="s">
        <v>377</v>
      </c>
      <c r="L1272">
        <v>1368</v>
      </c>
      <c r="N1272">
        <v>1011</v>
      </c>
      <c r="O1272" t="s">
        <v>366</v>
      </c>
      <c r="P1272" t="s">
        <v>366</v>
      </c>
      <c r="Q1272">
        <v>1</v>
      </c>
      <c r="X1272">
        <v>0.03</v>
      </c>
      <c r="Y1272">
        <v>0</v>
      </c>
      <c r="Z1272">
        <v>93.73</v>
      </c>
      <c r="AA1272">
        <v>8.82</v>
      </c>
      <c r="AB1272">
        <v>0</v>
      </c>
      <c r="AC1272">
        <v>0</v>
      </c>
      <c r="AD1272">
        <v>1</v>
      </c>
      <c r="AE1272">
        <v>0</v>
      </c>
      <c r="AF1272" t="s">
        <v>140</v>
      </c>
      <c r="AG1272">
        <v>4.4999999999999998E-2</v>
      </c>
      <c r="AH1272">
        <v>2</v>
      </c>
      <c r="AI1272">
        <v>28927622</v>
      </c>
      <c r="AJ1272">
        <v>1238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0</v>
      </c>
      <c r="AR1272">
        <v>0</v>
      </c>
    </row>
    <row r="1273" spans="1:44" x14ac:dyDescent="0.2">
      <c r="A1273">
        <f>ROW(Source!A263)</f>
        <v>263</v>
      </c>
      <c r="B1273">
        <v>28927628</v>
      </c>
      <c r="C1273">
        <v>28927619</v>
      </c>
      <c r="D1273">
        <v>28337842</v>
      </c>
      <c r="E1273">
        <v>1</v>
      </c>
      <c r="F1273">
        <v>1</v>
      </c>
      <c r="G1273">
        <v>1</v>
      </c>
      <c r="H1273">
        <v>2</v>
      </c>
      <c r="I1273" t="s">
        <v>384</v>
      </c>
      <c r="J1273" t="s">
        <v>385</v>
      </c>
      <c r="K1273" t="s">
        <v>386</v>
      </c>
      <c r="L1273">
        <v>1368</v>
      </c>
      <c r="N1273">
        <v>1011</v>
      </c>
      <c r="O1273" t="s">
        <v>366</v>
      </c>
      <c r="P1273" t="s">
        <v>366</v>
      </c>
      <c r="Q1273">
        <v>1</v>
      </c>
      <c r="X1273">
        <v>0.06</v>
      </c>
      <c r="Y1273">
        <v>0</v>
      </c>
      <c r="Z1273">
        <v>102.48</v>
      </c>
      <c r="AA1273">
        <v>11.84</v>
      </c>
      <c r="AB1273">
        <v>0</v>
      </c>
      <c r="AC1273">
        <v>0</v>
      </c>
      <c r="AD1273">
        <v>1</v>
      </c>
      <c r="AE1273">
        <v>0</v>
      </c>
      <c r="AF1273" t="s">
        <v>140</v>
      </c>
      <c r="AG1273">
        <v>0.09</v>
      </c>
      <c r="AH1273">
        <v>2</v>
      </c>
      <c r="AI1273">
        <v>28927623</v>
      </c>
      <c r="AJ1273">
        <v>1239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0</v>
      </c>
      <c r="AR1273">
        <v>0</v>
      </c>
    </row>
    <row r="1274" spans="1:44" x14ac:dyDescent="0.2">
      <c r="A1274">
        <f>ROW(Source!A263)</f>
        <v>263</v>
      </c>
      <c r="B1274">
        <v>28927629</v>
      </c>
      <c r="C1274">
        <v>28927619</v>
      </c>
      <c r="D1274">
        <v>28250986</v>
      </c>
      <c r="E1274">
        <v>1</v>
      </c>
      <c r="F1274">
        <v>1</v>
      </c>
      <c r="G1274">
        <v>1</v>
      </c>
      <c r="H1274">
        <v>3</v>
      </c>
      <c r="I1274" t="s">
        <v>474</v>
      </c>
      <c r="J1274" t="s">
        <v>475</v>
      </c>
      <c r="K1274" t="s">
        <v>476</v>
      </c>
      <c r="L1274">
        <v>1348</v>
      </c>
      <c r="N1274">
        <v>1009</v>
      </c>
      <c r="O1274" t="s">
        <v>61</v>
      </c>
      <c r="P1274" t="s">
        <v>61</v>
      </c>
      <c r="Q1274">
        <v>1000</v>
      </c>
      <c r="X1274">
        <v>0.105</v>
      </c>
      <c r="Y1274">
        <v>83126.97</v>
      </c>
      <c r="Z1274">
        <v>0</v>
      </c>
      <c r="AA1274">
        <v>0</v>
      </c>
      <c r="AB1274">
        <v>0</v>
      </c>
      <c r="AC1274">
        <v>0</v>
      </c>
      <c r="AD1274">
        <v>1</v>
      </c>
      <c r="AE1274">
        <v>0</v>
      </c>
      <c r="AF1274" t="s">
        <v>719</v>
      </c>
      <c r="AG1274">
        <v>0.105</v>
      </c>
      <c r="AH1274">
        <v>2</v>
      </c>
      <c r="AI1274">
        <v>28927624</v>
      </c>
      <c r="AJ1274">
        <v>1240</v>
      </c>
      <c r="AK1274">
        <v>0</v>
      </c>
      <c r="AL1274">
        <v>0</v>
      </c>
      <c r="AM1274">
        <v>0</v>
      </c>
      <c r="AN1274">
        <v>0</v>
      </c>
      <c r="AO1274">
        <v>0</v>
      </c>
      <c r="AP1274">
        <v>0</v>
      </c>
      <c r="AQ1274">
        <v>0</v>
      </c>
      <c r="AR1274">
        <v>0</v>
      </c>
    </row>
    <row r="1275" spans="1:44" x14ac:dyDescent="0.2">
      <c r="A1275">
        <f>ROW(Source!A264)</f>
        <v>264</v>
      </c>
      <c r="B1275">
        <v>28927644</v>
      </c>
      <c r="C1275">
        <v>28927630</v>
      </c>
      <c r="D1275">
        <v>28425676</v>
      </c>
      <c r="E1275">
        <v>1</v>
      </c>
      <c r="F1275">
        <v>1</v>
      </c>
      <c r="G1275">
        <v>1</v>
      </c>
      <c r="H1275">
        <v>1</v>
      </c>
      <c r="I1275" t="s">
        <v>536</v>
      </c>
      <c r="J1275" t="s">
        <v>719</v>
      </c>
      <c r="K1275" t="s">
        <v>537</v>
      </c>
      <c r="L1275">
        <v>1191</v>
      </c>
      <c r="N1275">
        <v>1013</v>
      </c>
      <c r="O1275" t="s">
        <v>360</v>
      </c>
      <c r="P1275" t="s">
        <v>360</v>
      </c>
      <c r="Q1275">
        <v>1</v>
      </c>
      <c r="X1275">
        <v>167</v>
      </c>
      <c r="Y1275">
        <v>0</v>
      </c>
      <c r="Z1275">
        <v>0</v>
      </c>
      <c r="AA1275">
        <v>0</v>
      </c>
      <c r="AB1275">
        <v>8.59</v>
      </c>
      <c r="AC1275">
        <v>0</v>
      </c>
      <c r="AD1275">
        <v>1</v>
      </c>
      <c r="AE1275">
        <v>1</v>
      </c>
      <c r="AF1275" t="s">
        <v>744</v>
      </c>
      <c r="AG1275">
        <v>200.4</v>
      </c>
      <c r="AH1275">
        <v>2</v>
      </c>
      <c r="AI1275">
        <v>28927631</v>
      </c>
      <c r="AJ1275">
        <v>1241</v>
      </c>
      <c r="AK1275">
        <v>0</v>
      </c>
      <c r="AL1275">
        <v>0</v>
      </c>
      <c r="AM1275">
        <v>0</v>
      </c>
      <c r="AN1275">
        <v>0</v>
      </c>
      <c r="AO1275">
        <v>0</v>
      </c>
      <c r="AP1275">
        <v>0</v>
      </c>
      <c r="AQ1275">
        <v>0</v>
      </c>
      <c r="AR1275">
        <v>0</v>
      </c>
    </row>
    <row r="1276" spans="1:44" x14ac:dyDescent="0.2">
      <c r="A1276">
        <f>ROW(Source!A264)</f>
        <v>264</v>
      </c>
      <c r="B1276">
        <v>28927645</v>
      </c>
      <c r="C1276">
        <v>28927630</v>
      </c>
      <c r="D1276">
        <v>28419515</v>
      </c>
      <c r="E1276">
        <v>1</v>
      </c>
      <c r="F1276">
        <v>1</v>
      </c>
      <c r="G1276">
        <v>1</v>
      </c>
      <c r="H1276">
        <v>1</v>
      </c>
      <c r="I1276" t="s">
        <v>361</v>
      </c>
      <c r="J1276" t="s">
        <v>719</v>
      </c>
      <c r="K1276" t="s">
        <v>362</v>
      </c>
      <c r="L1276">
        <v>1191</v>
      </c>
      <c r="N1276">
        <v>1013</v>
      </c>
      <c r="O1276" t="s">
        <v>360</v>
      </c>
      <c r="P1276" t="s">
        <v>360</v>
      </c>
      <c r="Q1276">
        <v>1</v>
      </c>
      <c r="X1276">
        <v>21.12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1</v>
      </c>
      <c r="AE1276">
        <v>2</v>
      </c>
      <c r="AF1276" t="s">
        <v>744</v>
      </c>
      <c r="AG1276">
        <v>25.344000000000001</v>
      </c>
      <c r="AH1276">
        <v>2</v>
      </c>
      <c r="AI1276">
        <v>28927632</v>
      </c>
      <c r="AJ1276">
        <v>1242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0</v>
      </c>
      <c r="AR1276">
        <v>0</v>
      </c>
    </row>
    <row r="1277" spans="1:44" x14ac:dyDescent="0.2">
      <c r="A1277">
        <f>ROW(Source!A264)</f>
        <v>264</v>
      </c>
      <c r="B1277">
        <v>28927646</v>
      </c>
      <c r="C1277">
        <v>28927630</v>
      </c>
      <c r="D1277">
        <v>28336675</v>
      </c>
      <c r="E1277">
        <v>1</v>
      </c>
      <c r="F1277">
        <v>1</v>
      </c>
      <c r="G1277">
        <v>1</v>
      </c>
      <c r="H1277">
        <v>2</v>
      </c>
      <c r="I1277" t="s">
        <v>540</v>
      </c>
      <c r="J1277" t="s">
        <v>541</v>
      </c>
      <c r="K1277" t="s">
        <v>542</v>
      </c>
      <c r="L1277">
        <v>1368</v>
      </c>
      <c r="N1277">
        <v>1011</v>
      </c>
      <c r="O1277" t="s">
        <v>366</v>
      </c>
      <c r="P1277" t="s">
        <v>366</v>
      </c>
      <c r="Q1277">
        <v>1</v>
      </c>
      <c r="X1277">
        <v>13.08</v>
      </c>
      <c r="Y1277">
        <v>0</v>
      </c>
      <c r="Z1277">
        <v>112.77</v>
      </c>
      <c r="AA1277">
        <v>11.84</v>
      </c>
      <c r="AB1277">
        <v>0</v>
      </c>
      <c r="AC1277">
        <v>0</v>
      </c>
      <c r="AD1277">
        <v>1</v>
      </c>
      <c r="AE1277">
        <v>0</v>
      </c>
      <c r="AF1277" t="s">
        <v>744</v>
      </c>
      <c r="AG1277">
        <v>15.696</v>
      </c>
      <c r="AH1277">
        <v>2</v>
      </c>
      <c r="AI1277">
        <v>28927633</v>
      </c>
      <c r="AJ1277">
        <v>1243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0</v>
      </c>
      <c r="AR1277">
        <v>0</v>
      </c>
    </row>
    <row r="1278" spans="1:44" x14ac:dyDescent="0.2">
      <c r="A1278">
        <f>ROW(Source!A264)</f>
        <v>264</v>
      </c>
      <c r="B1278">
        <v>28927647</v>
      </c>
      <c r="C1278">
        <v>28927630</v>
      </c>
      <c r="D1278">
        <v>28337559</v>
      </c>
      <c r="E1278">
        <v>1</v>
      </c>
      <c r="F1278">
        <v>1</v>
      </c>
      <c r="G1278">
        <v>1</v>
      </c>
      <c r="H1278">
        <v>2</v>
      </c>
      <c r="I1278" t="s">
        <v>577</v>
      </c>
      <c r="J1278" t="s">
        <v>578</v>
      </c>
      <c r="K1278" t="s">
        <v>579</v>
      </c>
      <c r="L1278">
        <v>1368</v>
      </c>
      <c r="N1278">
        <v>1011</v>
      </c>
      <c r="O1278" t="s">
        <v>366</v>
      </c>
      <c r="P1278" t="s">
        <v>366</v>
      </c>
      <c r="Q1278">
        <v>1</v>
      </c>
      <c r="X1278">
        <v>7.77</v>
      </c>
      <c r="Y1278">
        <v>0</v>
      </c>
      <c r="Z1278">
        <v>298.48</v>
      </c>
      <c r="AA1278">
        <v>10.130000000000001</v>
      </c>
      <c r="AB1278">
        <v>0</v>
      </c>
      <c r="AC1278">
        <v>0</v>
      </c>
      <c r="AD1278">
        <v>1</v>
      </c>
      <c r="AE1278">
        <v>0</v>
      </c>
      <c r="AF1278" t="s">
        <v>744</v>
      </c>
      <c r="AG1278">
        <v>9.3239999999999998</v>
      </c>
      <c r="AH1278">
        <v>2</v>
      </c>
      <c r="AI1278">
        <v>28927634</v>
      </c>
      <c r="AJ1278">
        <v>1244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0</v>
      </c>
      <c r="AR1278">
        <v>0</v>
      </c>
    </row>
    <row r="1279" spans="1:44" x14ac:dyDescent="0.2">
      <c r="A1279">
        <f>ROW(Source!A264)</f>
        <v>264</v>
      </c>
      <c r="B1279">
        <v>28927648</v>
      </c>
      <c r="C1279">
        <v>28927630</v>
      </c>
      <c r="D1279">
        <v>28337857</v>
      </c>
      <c r="E1279">
        <v>1</v>
      </c>
      <c r="F1279">
        <v>1</v>
      </c>
      <c r="G1279">
        <v>1</v>
      </c>
      <c r="H1279">
        <v>2</v>
      </c>
      <c r="I1279" t="s">
        <v>488</v>
      </c>
      <c r="J1279" t="s">
        <v>489</v>
      </c>
      <c r="K1279" t="s">
        <v>490</v>
      </c>
      <c r="L1279">
        <v>1368</v>
      </c>
      <c r="N1279">
        <v>1011</v>
      </c>
      <c r="O1279" t="s">
        <v>366</v>
      </c>
      <c r="P1279" t="s">
        <v>366</v>
      </c>
      <c r="Q1279">
        <v>1</v>
      </c>
      <c r="X1279">
        <v>0.27</v>
      </c>
      <c r="Y1279">
        <v>0</v>
      </c>
      <c r="Z1279">
        <v>127.86</v>
      </c>
      <c r="AA1279">
        <v>11.84</v>
      </c>
      <c r="AB1279">
        <v>0</v>
      </c>
      <c r="AC1279">
        <v>0</v>
      </c>
      <c r="AD1279">
        <v>1</v>
      </c>
      <c r="AE1279">
        <v>0</v>
      </c>
      <c r="AF1279" t="s">
        <v>744</v>
      </c>
      <c r="AG1279">
        <v>0.32400000000000001</v>
      </c>
      <c r="AH1279">
        <v>2</v>
      </c>
      <c r="AI1279">
        <v>28927635</v>
      </c>
      <c r="AJ1279">
        <v>1245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</row>
    <row r="1280" spans="1:44" x14ac:dyDescent="0.2">
      <c r="A1280">
        <f>ROW(Source!A264)</f>
        <v>264</v>
      </c>
      <c r="B1280">
        <v>28927649</v>
      </c>
      <c r="C1280">
        <v>28927630</v>
      </c>
      <c r="D1280">
        <v>28337866</v>
      </c>
      <c r="E1280">
        <v>1</v>
      </c>
      <c r="F1280">
        <v>1</v>
      </c>
      <c r="G1280">
        <v>1</v>
      </c>
      <c r="H1280">
        <v>2</v>
      </c>
      <c r="I1280" t="s">
        <v>491</v>
      </c>
      <c r="J1280" t="s">
        <v>492</v>
      </c>
      <c r="K1280" t="s">
        <v>493</v>
      </c>
      <c r="L1280">
        <v>1368</v>
      </c>
      <c r="N1280">
        <v>1011</v>
      </c>
      <c r="O1280" t="s">
        <v>366</v>
      </c>
      <c r="P1280" t="s">
        <v>366</v>
      </c>
      <c r="Q1280">
        <v>1</v>
      </c>
      <c r="X1280">
        <v>0.27</v>
      </c>
      <c r="Y1280">
        <v>0</v>
      </c>
      <c r="Z1280">
        <v>12</v>
      </c>
      <c r="AA1280">
        <v>0</v>
      </c>
      <c r="AB1280">
        <v>0</v>
      </c>
      <c r="AC1280">
        <v>0</v>
      </c>
      <c r="AD1280">
        <v>1</v>
      </c>
      <c r="AE1280">
        <v>0</v>
      </c>
      <c r="AF1280" t="s">
        <v>744</v>
      </c>
      <c r="AG1280">
        <v>0.32400000000000001</v>
      </c>
      <c r="AH1280">
        <v>2</v>
      </c>
      <c r="AI1280">
        <v>28927636</v>
      </c>
      <c r="AJ1280">
        <v>1246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0</v>
      </c>
      <c r="AR1280">
        <v>0</v>
      </c>
    </row>
    <row r="1281" spans="1:44" x14ac:dyDescent="0.2">
      <c r="A1281">
        <f>ROW(Source!A264)</f>
        <v>264</v>
      </c>
      <c r="B1281">
        <v>28927650</v>
      </c>
      <c r="C1281">
        <v>28927630</v>
      </c>
      <c r="D1281">
        <v>28338136</v>
      </c>
      <c r="E1281">
        <v>1</v>
      </c>
      <c r="F1281">
        <v>1</v>
      </c>
      <c r="G1281">
        <v>1</v>
      </c>
      <c r="H1281">
        <v>2</v>
      </c>
      <c r="I1281" t="s">
        <v>401</v>
      </c>
      <c r="J1281" t="s">
        <v>402</v>
      </c>
      <c r="K1281" t="s">
        <v>403</v>
      </c>
      <c r="L1281">
        <v>1368</v>
      </c>
      <c r="N1281">
        <v>1011</v>
      </c>
      <c r="O1281" t="s">
        <v>366</v>
      </c>
      <c r="P1281" t="s">
        <v>366</v>
      </c>
      <c r="Q1281">
        <v>1</v>
      </c>
      <c r="X1281">
        <v>31.07</v>
      </c>
      <c r="Y1281">
        <v>0</v>
      </c>
      <c r="Z1281">
        <v>8.68</v>
      </c>
      <c r="AA1281">
        <v>0</v>
      </c>
      <c r="AB1281">
        <v>0</v>
      </c>
      <c r="AC1281">
        <v>0</v>
      </c>
      <c r="AD1281">
        <v>1</v>
      </c>
      <c r="AE1281">
        <v>0</v>
      </c>
      <c r="AF1281" t="s">
        <v>744</v>
      </c>
      <c r="AG1281">
        <v>37.283999999999999</v>
      </c>
      <c r="AH1281">
        <v>2</v>
      </c>
      <c r="AI1281">
        <v>28927637</v>
      </c>
      <c r="AJ1281">
        <v>1247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0</v>
      </c>
      <c r="AR1281">
        <v>0</v>
      </c>
    </row>
    <row r="1282" spans="1:44" x14ac:dyDescent="0.2">
      <c r="A1282">
        <f>ROW(Source!A264)</f>
        <v>264</v>
      </c>
      <c r="B1282">
        <v>28927651</v>
      </c>
      <c r="C1282">
        <v>28927630</v>
      </c>
      <c r="D1282">
        <v>28251479</v>
      </c>
      <c r="E1282">
        <v>1</v>
      </c>
      <c r="F1282">
        <v>1</v>
      </c>
      <c r="G1282">
        <v>1</v>
      </c>
      <c r="H1282">
        <v>3</v>
      </c>
      <c r="I1282" t="s">
        <v>503</v>
      </c>
      <c r="J1282" t="s">
        <v>504</v>
      </c>
      <c r="K1282" t="s">
        <v>505</v>
      </c>
      <c r="L1282">
        <v>1339</v>
      </c>
      <c r="N1282">
        <v>1007</v>
      </c>
      <c r="O1282" t="s">
        <v>742</v>
      </c>
      <c r="P1282" t="s">
        <v>742</v>
      </c>
      <c r="Q1282">
        <v>1</v>
      </c>
      <c r="X1282">
        <v>4</v>
      </c>
      <c r="Y1282">
        <v>8.7899999999999991</v>
      </c>
      <c r="Z1282">
        <v>0</v>
      </c>
      <c r="AA1282">
        <v>0</v>
      </c>
      <c r="AB1282">
        <v>0</v>
      </c>
      <c r="AC1282">
        <v>0</v>
      </c>
      <c r="AD1282">
        <v>1</v>
      </c>
      <c r="AE1282">
        <v>0</v>
      </c>
      <c r="AF1282" t="s">
        <v>719</v>
      </c>
      <c r="AG1282">
        <v>4</v>
      </c>
      <c r="AH1282">
        <v>2</v>
      </c>
      <c r="AI1282">
        <v>28927638</v>
      </c>
      <c r="AJ1282">
        <v>1248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0</v>
      </c>
      <c r="AR1282">
        <v>0</v>
      </c>
    </row>
    <row r="1283" spans="1:44" x14ac:dyDescent="0.2">
      <c r="A1283">
        <f>ROW(Source!A264)</f>
        <v>264</v>
      </c>
      <c r="B1283">
        <v>28927652</v>
      </c>
      <c r="C1283">
        <v>28927630</v>
      </c>
      <c r="D1283">
        <v>28251486</v>
      </c>
      <c r="E1283">
        <v>1</v>
      </c>
      <c r="F1283">
        <v>1</v>
      </c>
      <c r="G1283">
        <v>1</v>
      </c>
      <c r="H1283">
        <v>3</v>
      </c>
      <c r="I1283" t="s">
        <v>506</v>
      </c>
      <c r="J1283" t="s">
        <v>507</v>
      </c>
      <c r="K1283" t="s">
        <v>508</v>
      </c>
      <c r="L1283">
        <v>1346</v>
      </c>
      <c r="N1283">
        <v>1009</v>
      </c>
      <c r="O1283" t="s">
        <v>509</v>
      </c>
      <c r="P1283" t="s">
        <v>509</v>
      </c>
      <c r="Q1283">
        <v>1</v>
      </c>
      <c r="X1283">
        <v>1.1000000000000001</v>
      </c>
      <c r="Y1283">
        <v>4.47</v>
      </c>
      <c r="Z1283">
        <v>0</v>
      </c>
      <c r="AA1283">
        <v>0</v>
      </c>
      <c r="AB1283">
        <v>0</v>
      </c>
      <c r="AC1283">
        <v>0</v>
      </c>
      <c r="AD1283">
        <v>1</v>
      </c>
      <c r="AE1283">
        <v>0</v>
      </c>
      <c r="AF1283" t="s">
        <v>719</v>
      </c>
      <c r="AG1283">
        <v>1.1000000000000001</v>
      </c>
      <c r="AH1283">
        <v>2</v>
      </c>
      <c r="AI1283">
        <v>28927639</v>
      </c>
      <c r="AJ1283">
        <v>1249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0</v>
      </c>
      <c r="AR1283">
        <v>0</v>
      </c>
    </row>
    <row r="1284" spans="1:44" x14ac:dyDescent="0.2">
      <c r="A1284">
        <f>ROW(Source!A264)</f>
        <v>264</v>
      </c>
      <c r="B1284">
        <v>28927653</v>
      </c>
      <c r="C1284">
        <v>28927630</v>
      </c>
      <c r="D1284">
        <v>28253182</v>
      </c>
      <c r="E1284">
        <v>1</v>
      </c>
      <c r="F1284">
        <v>1</v>
      </c>
      <c r="G1284">
        <v>1</v>
      </c>
      <c r="H1284">
        <v>3</v>
      </c>
      <c r="I1284" t="s">
        <v>583</v>
      </c>
      <c r="J1284" t="s">
        <v>584</v>
      </c>
      <c r="K1284" t="s">
        <v>585</v>
      </c>
      <c r="L1284">
        <v>1339</v>
      </c>
      <c r="N1284">
        <v>1007</v>
      </c>
      <c r="O1284" t="s">
        <v>742</v>
      </c>
      <c r="P1284" t="s">
        <v>742</v>
      </c>
      <c r="Q1284">
        <v>1</v>
      </c>
      <c r="X1284">
        <v>2</v>
      </c>
      <c r="Y1284">
        <v>3.15</v>
      </c>
      <c r="Z1284">
        <v>0</v>
      </c>
      <c r="AA1284">
        <v>0</v>
      </c>
      <c r="AB1284">
        <v>0</v>
      </c>
      <c r="AC1284">
        <v>0</v>
      </c>
      <c r="AD1284">
        <v>1</v>
      </c>
      <c r="AE1284">
        <v>0</v>
      </c>
      <c r="AF1284" t="s">
        <v>719</v>
      </c>
      <c r="AG1284">
        <v>2</v>
      </c>
      <c r="AH1284">
        <v>2</v>
      </c>
      <c r="AI1284">
        <v>28927640</v>
      </c>
      <c r="AJ1284">
        <v>1250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0</v>
      </c>
      <c r="AR1284">
        <v>0</v>
      </c>
    </row>
    <row r="1285" spans="1:44" x14ac:dyDescent="0.2">
      <c r="A1285">
        <f>ROW(Source!A264)</f>
        <v>264</v>
      </c>
      <c r="B1285">
        <v>28927654</v>
      </c>
      <c r="C1285">
        <v>28927630</v>
      </c>
      <c r="D1285">
        <v>28254722</v>
      </c>
      <c r="E1285">
        <v>1</v>
      </c>
      <c r="F1285">
        <v>1</v>
      </c>
      <c r="G1285">
        <v>1</v>
      </c>
      <c r="H1285">
        <v>3</v>
      </c>
      <c r="I1285" t="s">
        <v>681</v>
      </c>
      <c r="J1285" t="s">
        <v>682</v>
      </c>
      <c r="K1285" t="s">
        <v>683</v>
      </c>
      <c r="L1285">
        <v>1348</v>
      </c>
      <c r="N1285">
        <v>1009</v>
      </c>
      <c r="O1285" t="s">
        <v>61</v>
      </c>
      <c r="P1285" t="s">
        <v>61</v>
      </c>
      <c r="Q1285">
        <v>1000</v>
      </c>
      <c r="X1285">
        <v>1.2999999999999999E-2</v>
      </c>
      <c r="Y1285">
        <v>13245.25</v>
      </c>
      <c r="Z1285">
        <v>0</v>
      </c>
      <c r="AA1285">
        <v>0</v>
      </c>
      <c r="AB1285">
        <v>0</v>
      </c>
      <c r="AC1285">
        <v>0</v>
      </c>
      <c r="AD1285">
        <v>1</v>
      </c>
      <c r="AE1285">
        <v>0</v>
      </c>
      <c r="AF1285" t="s">
        <v>719</v>
      </c>
      <c r="AG1285">
        <v>1.2999999999999999E-2</v>
      </c>
      <c r="AH1285">
        <v>2</v>
      </c>
      <c r="AI1285">
        <v>28927641</v>
      </c>
      <c r="AJ1285">
        <v>1251</v>
      </c>
      <c r="AK1285">
        <v>0</v>
      </c>
      <c r="AL1285">
        <v>0</v>
      </c>
      <c r="AM1285">
        <v>0</v>
      </c>
      <c r="AN1285">
        <v>0</v>
      </c>
      <c r="AO1285">
        <v>0</v>
      </c>
      <c r="AP1285">
        <v>0</v>
      </c>
      <c r="AQ1285">
        <v>0</v>
      </c>
      <c r="AR1285">
        <v>0</v>
      </c>
    </row>
    <row r="1286" spans="1:44" x14ac:dyDescent="0.2">
      <c r="A1286">
        <f>ROW(Source!A264)</f>
        <v>264</v>
      </c>
      <c r="B1286">
        <v>28927655</v>
      </c>
      <c r="C1286">
        <v>28927630</v>
      </c>
      <c r="D1286">
        <v>28247532</v>
      </c>
      <c r="E1286">
        <v>21</v>
      </c>
      <c r="F1286">
        <v>1</v>
      </c>
      <c r="G1286">
        <v>1</v>
      </c>
      <c r="H1286">
        <v>3</v>
      </c>
      <c r="I1286" t="s">
        <v>696</v>
      </c>
      <c r="J1286" t="s">
        <v>719</v>
      </c>
      <c r="K1286" t="s">
        <v>697</v>
      </c>
      <c r="L1286">
        <v>1346</v>
      </c>
      <c r="N1286">
        <v>1009</v>
      </c>
      <c r="O1286" t="s">
        <v>509</v>
      </c>
      <c r="P1286" t="s">
        <v>509</v>
      </c>
      <c r="Q1286">
        <v>1</v>
      </c>
      <c r="X1286">
        <v>1820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 t="s">
        <v>719</v>
      </c>
      <c r="AG1286">
        <v>1820</v>
      </c>
      <c r="AH1286">
        <v>3</v>
      </c>
      <c r="AI1286">
        <v>-1</v>
      </c>
      <c r="AJ1286" t="s">
        <v>719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</row>
    <row r="1287" spans="1:44" x14ac:dyDescent="0.2">
      <c r="A1287">
        <f>ROW(Source!A264)</f>
        <v>264</v>
      </c>
      <c r="B1287">
        <v>28927656</v>
      </c>
      <c r="C1287">
        <v>28927630</v>
      </c>
      <c r="D1287">
        <v>28247531</v>
      </c>
      <c r="E1287">
        <v>21</v>
      </c>
      <c r="F1287">
        <v>1</v>
      </c>
      <c r="G1287">
        <v>1</v>
      </c>
      <c r="H1287">
        <v>3</v>
      </c>
      <c r="I1287" t="s">
        <v>533</v>
      </c>
      <c r="J1287" t="s">
        <v>719</v>
      </c>
      <c r="K1287" t="s">
        <v>534</v>
      </c>
      <c r="L1287">
        <v>1374</v>
      </c>
      <c r="N1287">
        <v>1013</v>
      </c>
      <c r="O1287" t="s">
        <v>535</v>
      </c>
      <c r="P1287" t="s">
        <v>535</v>
      </c>
      <c r="Q1287">
        <v>1</v>
      </c>
      <c r="X1287">
        <v>28.69</v>
      </c>
      <c r="Y1287">
        <v>1</v>
      </c>
      <c r="Z1287">
        <v>0</v>
      </c>
      <c r="AA1287">
        <v>0</v>
      </c>
      <c r="AB1287">
        <v>0</v>
      </c>
      <c r="AC1287">
        <v>0</v>
      </c>
      <c r="AD1287">
        <v>1</v>
      </c>
      <c r="AE1287">
        <v>0</v>
      </c>
      <c r="AF1287" t="s">
        <v>719</v>
      </c>
      <c r="AG1287">
        <v>28.69</v>
      </c>
      <c r="AH1287">
        <v>2</v>
      </c>
      <c r="AI1287">
        <v>28927643</v>
      </c>
      <c r="AJ1287">
        <v>1252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</row>
    <row r="1288" spans="1:44" x14ac:dyDescent="0.2">
      <c r="A1288">
        <f>ROW(Source!A265)</f>
        <v>265</v>
      </c>
      <c r="B1288">
        <v>28927644</v>
      </c>
      <c r="C1288">
        <v>28927630</v>
      </c>
      <c r="D1288">
        <v>28425676</v>
      </c>
      <c r="E1288">
        <v>1</v>
      </c>
      <c r="F1288">
        <v>1</v>
      </c>
      <c r="G1288">
        <v>1</v>
      </c>
      <c r="H1288">
        <v>1</v>
      </c>
      <c r="I1288" t="s">
        <v>536</v>
      </c>
      <c r="J1288" t="s">
        <v>719</v>
      </c>
      <c r="K1288" t="s">
        <v>537</v>
      </c>
      <c r="L1288">
        <v>1191</v>
      </c>
      <c r="N1288">
        <v>1013</v>
      </c>
      <c r="O1288" t="s">
        <v>360</v>
      </c>
      <c r="P1288" t="s">
        <v>360</v>
      </c>
      <c r="Q1288">
        <v>1</v>
      </c>
      <c r="X1288">
        <v>167</v>
      </c>
      <c r="Y1288">
        <v>0</v>
      </c>
      <c r="Z1288">
        <v>0</v>
      </c>
      <c r="AA1288">
        <v>0</v>
      </c>
      <c r="AB1288">
        <v>8.59</v>
      </c>
      <c r="AC1288">
        <v>0</v>
      </c>
      <c r="AD1288">
        <v>1</v>
      </c>
      <c r="AE1288">
        <v>1</v>
      </c>
      <c r="AF1288" t="s">
        <v>744</v>
      </c>
      <c r="AG1288">
        <v>200.4</v>
      </c>
      <c r="AH1288">
        <v>2</v>
      </c>
      <c r="AI1288">
        <v>28927631</v>
      </c>
      <c r="AJ1288">
        <v>1253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0</v>
      </c>
      <c r="AR1288">
        <v>0</v>
      </c>
    </row>
    <row r="1289" spans="1:44" x14ac:dyDescent="0.2">
      <c r="A1289">
        <f>ROW(Source!A265)</f>
        <v>265</v>
      </c>
      <c r="B1289">
        <v>28927645</v>
      </c>
      <c r="C1289">
        <v>28927630</v>
      </c>
      <c r="D1289">
        <v>28419515</v>
      </c>
      <c r="E1289">
        <v>1</v>
      </c>
      <c r="F1289">
        <v>1</v>
      </c>
      <c r="G1289">
        <v>1</v>
      </c>
      <c r="H1289">
        <v>1</v>
      </c>
      <c r="I1289" t="s">
        <v>361</v>
      </c>
      <c r="J1289" t="s">
        <v>719</v>
      </c>
      <c r="K1289" t="s">
        <v>362</v>
      </c>
      <c r="L1289">
        <v>1191</v>
      </c>
      <c r="N1289">
        <v>1013</v>
      </c>
      <c r="O1289" t="s">
        <v>360</v>
      </c>
      <c r="P1289" t="s">
        <v>360</v>
      </c>
      <c r="Q1289">
        <v>1</v>
      </c>
      <c r="X1289">
        <v>21.12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1</v>
      </c>
      <c r="AE1289">
        <v>2</v>
      </c>
      <c r="AF1289" t="s">
        <v>744</v>
      </c>
      <c r="AG1289">
        <v>25.344000000000001</v>
      </c>
      <c r="AH1289">
        <v>2</v>
      </c>
      <c r="AI1289">
        <v>28927632</v>
      </c>
      <c r="AJ1289">
        <v>1254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</row>
    <row r="1290" spans="1:44" x14ac:dyDescent="0.2">
      <c r="A1290">
        <f>ROW(Source!A265)</f>
        <v>265</v>
      </c>
      <c r="B1290">
        <v>28927646</v>
      </c>
      <c r="C1290">
        <v>28927630</v>
      </c>
      <c r="D1290">
        <v>28336675</v>
      </c>
      <c r="E1290">
        <v>1</v>
      </c>
      <c r="F1290">
        <v>1</v>
      </c>
      <c r="G1290">
        <v>1</v>
      </c>
      <c r="H1290">
        <v>2</v>
      </c>
      <c r="I1290" t="s">
        <v>540</v>
      </c>
      <c r="J1290" t="s">
        <v>541</v>
      </c>
      <c r="K1290" t="s">
        <v>542</v>
      </c>
      <c r="L1290">
        <v>1368</v>
      </c>
      <c r="N1290">
        <v>1011</v>
      </c>
      <c r="O1290" t="s">
        <v>366</v>
      </c>
      <c r="P1290" t="s">
        <v>366</v>
      </c>
      <c r="Q1290">
        <v>1</v>
      </c>
      <c r="X1290">
        <v>13.08</v>
      </c>
      <c r="Y1290">
        <v>0</v>
      </c>
      <c r="Z1290">
        <v>112.77</v>
      </c>
      <c r="AA1290">
        <v>11.84</v>
      </c>
      <c r="AB1290">
        <v>0</v>
      </c>
      <c r="AC1290">
        <v>0</v>
      </c>
      <c r="AD1290">
        <v>1</v>
      </c>
      <c r="AE1290">
        <v>0</v>
      </c>
      <c r="AF1290" t="s">
        <v>744</v>
      </c>
      <c r="AG1290">
        <v>15.696</v>
      </c>
      <c r="AH1290">
        <v>2</v>
      </c>
      <c r="AI1290">
        <v>28927633</v>
      </c>
      <c r="AJ1290">
        <v>1255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0</v>
      </c>
      <c r="AR1290">
        <v>0</v>
      </c>
    </row>
    <row r="1291" spans="1:44" x14ac:dyDescent="0.2">
      <c r="A1291">
        <f>ROW(Source!A265)</f>
        <v>265</v>
      </c>
      <c r="B1291">
        <v>28927647</v>
      </c>
      <c r="C1291">
        <v>28927630</v>
      </c>
      <c r="D1291">
        <v>28337559</v>
      </c>
      <c r="E1291">
        <v>1</v>
      </c>
      <c r="F1291">
        <v>1</v>
      </c>
      <c r="G1291">
        <v>1</v>
      </c>
      <c r="H1291">
        <v>2</v>
      </c>
      <c r="I1291" t="s">
        <v>577</v>
      </c>
      <c r="J1291" t="s">
        <v>578</v>
      </c>
      <c r="K1291" t="s">
        <v>579</v>
      </c>
      <c r="L1291">
        <v>1368</v>
      </c>
      <c r="N1291">
        <v>1011</v>
      </c>
      <c r="O1291" t="s">
        <v>366</v>
      </c>
      <c r="P1291" t="s">
        <v>366</v>
      </c>
      <c r="Q1291">
        <v>1</v>
      </c>
      <c r="X1291">
        <v>7.77</v>
      </c>
      <c r="Y1291">
        <v>0</v>
      </c>
      <c r="Z1291">
        <v>298.48</v>
      </c>
      <c r="AA1291">
        <v>10.130000000000001</v>
      </c>
      <c r="AB1291">
        <v>0</v>
      </c>
      <c r="AC1291">
        <v>0</v>
      </c>
      <c r="AD1291">
        <v>1</v>
      </c>
      <c r="AE1291">
        <v>0</v>
      </c>
      <c r="AF1291" t="s">
        <v>744</v>
      </c>
      <c r="AG1291">
        <v>9.3239999999999998</v>
      </c>
      <c r="AH1291">
        <v>2</v>
      </c>
      <c r="AI1291">
        <v>28927634</v>
      </c>
      <c r="AJ1291">
        <v>1256</v>
      </c>
      <c r="AK1291">
        <v>0</v>
      </c>
      <c r="AL1291">
        <v>0</v>
      </c>
      <c r="AM1291">
        <v>0</v>
      </c>
      <c r="AN1291">
        <v>0</v>
      </c>
      <c r="AO1291">
        <v>0</v>
      </c>
      <c r="AP1291">
        <v>0</v>
      </c>
      <c r="AQ1291">
        <v>0</v>
      </c>
      <c r="AR1291">
        <v>0</v>
      </c>
    </row>
    <row r="1292" spans="1:44" x14ac:dyDescent="0.2">
      <c r="A1292">
        <f>ROW(Source!A265)</f>
        <v>265</v>
      </c>
      <c r="B1292">
        <v>28927648</v>
      </c>
      <c r="C1292">
        <v>28927630</v>
      </c>
      <c r="D1292">
        <v>28337857</v>
      </c>
      <c r="E1292">
        <v>1</v>
      </c>
      <c r="F1292">
        <v>1</v>
      </c>
      <c r="G1292">
        <v>1</v>
      </c>
      <c r="H1292">
        <v>2</v>
      </c>
      <c r="I1292" t="s">
        <v>488</v>
      </c>
      <c r="J1292" t="s">
        <v>489</v>
      </c>
      <c r="K1292" t="s">
        <v>490</v>
      </c>
      <c r="L1292">
        <v>1368</v>
      </c>
      <c r="N1292">
        <v>1011</v>
      </c>
      <c r="O1292" t="s">
        <v>366</v>
      </c>
      <c r="P1292" t="s">
        <v>366</v>
      </c>
      <c r="Q1292">
        <v>1</v>
      </c>
      <c r="X1292">
        <v>0.27</v>
      </c>
      <c r="Y1292">
        <v>0</v>
      </c>
      <c r="Z1292">
        <v>127.86</v>
      </c>
      <c r="AA1292">
        <v>11.84</v>
      </c>
      <c r="AB1292">
        <v>0</v>
      </c>
      <c r="AC1292">
        <v>0</v>
      </c>
      <c r="AD1292">
        <v>1</v>
      </c>
      <c r="AE1292">
        <v>0</v>
      </c>
      <c r="AF1292" t="s">
        <v>744</v>
      </c>
      <c r="AG1292">
        <v>0.32400000000000001</v>
      </c>
      <c r="AH1292">
        <v>2</v>
      </c>
      <c r="AI1292">
        <v>28927635</v>
      </c>
      <c r="AJ1292">
        <v>1257</v>
      </c>
      <c r="AK1292">
        <v>0</v>
      </c>
      <c r="AL1292">
        <v>0</v>
      </c>
      <c r="AM1292">
        <v>0</v>
      </c>
      <c r="AN1292">
        <v>0</v>
      </c>
      <c r="AO1292">
        <v>0</v>
      </c>
      <c r="AP1292">
        <v>0</v>
      </c>
      <c r="AQ1292">
        <v>0</v>
      </c>
      <c r="AR1292">
        <v>0</v>
      </c>
    </row>
    <row r="1293" spans="1:44" x14ac:dyDescent="0.2">
      <c r="A1293">
        <f>ROW(Source!A265)</f>
        <v>265</v>
      </c>
      <c r="B1293">
        <v>28927649</v>
      </c>
      <c r="C1293">
        <v>28927630</v>
      </c>
      <c r="D1293">
        <v>28337866</v>
      </c>
      <c r="E1293">
        <v>1</v>
      </c>
      <c r="F1293">
        <v>1</v>
      </c>
      <c r="G1293">
        <v>1</v>
      </c>
      <c r="H1293">
        <v>2</v>
      </c>
      <c r="I1293" t="s">
        <v>491</v>
      </c>
      <c r="J1293" t="s">
        <v>492</v>
      </c>
      <c r="K1293" t="s">
        <v>493</v>
      </c>
      <c r="L1293">
        <v>1368</v>
      </c>
      <c r="N1293">
        <v>1011</v>
      </c>
      <c r="O1293" t="s">
        <v>366</v>
      </c>
      <c r="P1293" t="s">
        <v>366</v>
      </c>
      <c r="Q1293">
        <v>1</v>
      </c>
      <c r="X1293">
        <v>0.27</v>
      </c>
      <c r="Y1293">
        <v>0</v>
      </c>
      <c r="Z1293">
        <v>12</v>
      </c>
      <c r="AA1293">
        <v>0</v>
      </c>
      <c r="AB1293">
        <v>0</v>
      </c>
      <c r="AC1293">
        <v>0</v>
      </c>
      <c r="AD1293">
        <v>1</v>
      </c>
      <c r="AE1293">
        <v>0</v>
      </c>
      <c r="AF1293" t="s">
        <v>744</v>
      </c>
      <c r="AG1293">
        <v>0.32400000000000001</v>
      </c>
      <c r="AH1293">
        <v>2</v>
      </c>
      <c r="AI1293">
        <v>28927636</v>
      </c>
      <c r="AJ1293">
        <v>1258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0</v>
      </c>
      <c r="AR1293">
        <v>0</v>
      </c>
    </row>
    <row r="1294" spans="1:44" x14ac:dyDescent="0.2">
      <c r="A1294">
        <f>ROW(Source!A265)</f>
        <v>265</v>
      </c>
      <c r="B1294">
        <v>28927650</v>
      </c>
      <c r="C1294">
        <v>28927630</v>
      </c>
      <c r="D1294">
        <v>28338136</v>
      </c>
      <c r="E1294">
        <v>1</v>
      </c>
      <c r="F1294">
        <v>1</v>
      </c>
      <c r="G1294">
        <v>1</v>
      </c>
      <c r="H1294">
        <v>2</v>
      </c>
      <c r="I1294" t="s">
        <v>401</v>
      </c>
      <c r="J1294" t="s">
        <v>402</v>
      </c>
      <c r="K1294" t="s">
        <v>403</v>
      </c>
      <c r="L1294">
        <v>1368</v>
      </c>
      <c r="N1294">
        <v>1011</v>
      </c>
      <c r="O1294" t="s">
        <v>366</v>
      </c>
      <c r="P1294" t="s">
        <v>366</v>
      </c>
      <c r="Q1294">
        <v>1</v>
      </c>
      <c r="X1294">
        <v>31.07</v>
      </c>
      <c r="Y1294">
        <v>0</v>
      </c>
      <c r="Z1294">
        <v>8.68</v>
      </c>
      <c r="AA1294">
        <v>0</v>
      </c>
      <c r="AB1294">
        <v>0</v>
      </c>
      <c r="AC1294">
        <v>0</v>
      </c>
      <c r="AD1294">
        <v>1</v>
      </c>
      <c r="AE1294">
        <v>0</v>
      </c>
      <c r="AF1294" t="s">
        <v>744</v>
      </c>
      <c r="AG1294">
        <v>37.283999999999999</v>
      </c>
      <c r="AH1294">
        <v>2</v>
      </c>
      <c r="AI1294">
        <v>28927637</v>
      </c>
      <c r="AJ1294">
        <v>1259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0</v>
      </c>
      <c r="AR1294">
        <v>0</v>
      </c>
    </row>
    <row r="1295" spans="1:44" x14ac:dyDescent="0.2">
      <c r="A1295">
        <f>ROW(Source!A265)</f>
        <v>265</v>
      </c>
      <c r="B1295">
        <v>28927651</v>
      </c>
      <c r="C1295">
        <v>28927630</v>
      </c>
      <c r="D1295">
        <v>28251479</v>
      </c>
      <c r="E1295">
        <v>1</v>
      </c>
      <c r="F1295">
        <v>1</v>
      </c>
      <c r="G1295">
        <v>1</v>
      </c>
      <c r="H1295">
        <v>3</v>
      </c>
      <c r="I1295" t="s">
        <v>503</v>
      </c>
      <c r="J1295" t="s">
        <v>504</v>
      </c>
      <c r="K1295" t="s">
        <v>505</v>
      </c>
      <c r="L1295">
        <v>1339</v>
      </c>
      <c r="N1295">
        <v>1007</v>
      </c>
      <c r="O1295" t="s">
        <v>742</v>
      </c>
      <c r="P1295" t="s">
        <v>742</v>
      </c>
      <c r="Q1295">
        <v>1</v>
      </c>
      <c r="X1295">
        <v>4</v>
      </c>
      <c r="Y1295">
        <v>8.7899999999999991</v>
      </c>
      <c r="Z1295">
        <v>0</v>
      </c>
      <c r="AA1295">
        <v>0</v>
      </c>
      <c r="AB1295">
        <v>0</v>
      </c>
      <c r="AC1295">
        <v>0</v>
      </c>
      <c r="AD1295">
        <v>1</v>
      </c>
      <c r="AE1295">
        <v>0</v>
      </c>
      <c r="AF1295" t="s">
        <v>719</v>
      </c>
      <c r="AG1295">
        <v>4</v>
      </c>
      <c r="AH1295">
        <v>2</v>
      </c>
      <c r="AI1295">
        <v>28927638</v>
      </c>
      <c r="AJ1295">
        <v>1260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0</v>
      </c>
      <c r="AR1295">
        <v>0</v>
      </c>
    </row>
    <row r="1296" spans="1:44" x14ac:dyDescent="0.2">
      <c r="A1296">
        <f>ROW(Source!A265)</f>
        <v>265</v>
      </c>
      <c r="B1296">
        <v>28927652</v>
      </c>
      <c r="C1296">
        <v>28927630</v>
      </c>
      <c r="D1296">
        <v>28251486</v>
      </c>
      <c r="E1296">
        <v>1</v>
      </c>
      <c r="F1296">
        <v>1</v>
      </c>
      <c r="G1296">
        <v>1</v>
      </c>
      <c r="H1296">
        <v>3</v>
      </c>
      <c r="I1296" t="s">
        <v>506</v>
      </c>
      <c r="J1296" t="s">
        <v>507</v>
      </c>
      <c r="K1296" t="s">
        <v>508</v>
      </c>
      <c r="L1296">
        <v>1346</v>
      </c>
      <c r="N1296">
        <v>1009</v>
      </c>
      <c r="O1296" t="s">
        <v>509</v>
      </c>
      <c r="P1296" t="s">
        <v>509</v>
      </c>
      <c r="Q1296">
        <v>1</v>
      </c>
      <c r="X1296">
        <v>1.1000000000000001</v>
      </c>
      <c r="Y1296">
        <v>4.47</v>
      </c>
      <c r="Z1296">
        <v>0</v>
      </c>
      <c r="AA1296">
        <v>0</v>
      </c>
      <c r="AB1296">
        <v>0</v>
      </c>
      <c r="AC1296">
        <v>0</v>
      </c>
      <c r="AD1296">
        <v>1</v>
      </c>
      <c r="AE1296">
        <v>0</v>
      </c>
      <c r="AF1296" t="s">
        <v>719</v>
      </c>
      <c r="AG1296">
        <v>1.1000000000000001</v>
      </c>
      <c r="AH1296">
        <v>2</v>
      </c>
      <c r="AI1296">
        <v>28927639</v>
      </c>
      <c r="AJ1296">
        <v>1261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0</v>
      </c>
      <c r="AR1296">
        <v>0</v>
      </c>
    </row>
    <row r="1297" spans="1:44" x14ac:dyDescent="0.2">
      <c r="A1297">
        <f>ROW(Source!A265)</f>
        <v>265</v>
      </c>
      <c r="B1297">
        <v>28927653</v>
      </c>
      <c r="C1297">
        <v>28927630</v>
      </c>
      <c r="D1297">
        <v>28253182</v>
      </c>
      <c r="E1297">
        <v>1</v>
      </c>
      <c r="F1297">
        <v>1</v>
      </c>
      <c r="G1297">
        <v>1</v>
      </c>
      <c r="H1297">
        <v>3</v>
      </c>
      <c r="I1297" t="s">
        <v>583</v>
      </c>
      <c r="J1297" t="s">
        <v>584</v>
      </c>
      <c r="K1297" t="s">
        <v>585</v>
      </c>
      <c r="L1297">
        <v>1339</v>
      </c>
      <c r="N1297">
        <v>1007</v>
      </c>
      <c r="O1297" t="s">
        <v>742</v>
      </c>
      <c r="P1297" t="s">
        <v>742</v>
      </c>
      <c r="Q1297">
        <v>1</v>
      </c>
      <c r="X1297">
        <v>2</v>
      </c>
      <c r="Y1297">
        <v>3.15</v>
      </c>
      <c r="Z1297">
        <v>0</v>
      </c>
      <c r="AA1297">
        <v>0</v>
      </c>
      <c r="AB1297">
        <v>0</v>
      </c>
      <c r="AC1297">
        <v>0</v>
      </c>
      <c r="AD1297">
        <v>1</v>
      </c>
      <c r="AE1297">
        <v>0</v>
      </c>
      <c r="AF1297" t="s">
        <v>719</v>
      </c>
      <c r="AG1297">
        <v>2</v>
      </c>
      <c r="AH1297">
        <v>2</v>
      </c>
      <c r="AI1297">
        <v>28927640</v>
      </c>
      <c r="AJ1297">
        <v>1262</v>
      </c>
      <c r="AK1297">
        <v>0</v>
      </c>
      <c r="AL1297">
        <v>0</v>
      </c>
      <c r="AM1297">
        <v>0</v>
      </c>
      <c r="AN1297">
        <v>0</v>
      </c>
      <c r="AO1297">
        <v>0</v>
      </c>
      <c r="AP1297">
        <v>0</v>
      </c>
      <c r="AQ1297">
        <v>0</v>
      </c>
      <c r="AR1297">
        <v>0</v>
      </c>
    </row>
    <row r="1298" spans="1:44" x14ac:dyDescent="0.2">
      <c r="A1298">
        <f>ROW(Source!A265)</f>
        <v>265</v>
      </c>
      <c r="B1298">
        <v>28927654</v>
      </c>
      <c r="C1298">
        <v>28927630</v>
      </c>
      <c r="D1298">
        <v>28254722</v>
      </c>
      <c r="E1298">
        <v>1</v>
      </c>
      <c r="F1298">
        <v>1</v>
      </c>
      <c r="G1298">
        <v>1</v>
      </c>
      <c r="H1298">
        <v>3</v>
      </c>
      <c r="I1298" t="s">
        <v>681</v>
      </c>
      <c r="J1298" t="s">
        <v>682</v>
      </c>
      <c r="K1298" t="s">
        <v>683</v>
      </c>
      <c r="L1298">
        <v>1348</v>
      </c>
      <c r="N1298">
        <v>1009</v>
      </c>
      <c r="O1298" t="s">
        <v>61</v>
      </c>
      <c r="P1298" t="s">
        <v>61</v>
      </c>
      <c r="Q1298">
        <v>1000</v>
      </c>
      <c r="X1298">
        <v>1.2999999999999999E-2</v>
      </c>
      <c r="Y1298">
        <v>13245.25</v>
      </c>
      <c r="Z1298">
        <v>0</v>
      </c>
      <c r="AA1298">
        <v>0</v>
      </c>
      <c r="AB1298">
        <v>0</v>
      </c>
      <c r="AC1298">
        <v>0</v>
      </c>
      <c r="AD1298">
        <v>1</v>
      </c>
      <c r="AE1298">
        <v>0</v>
      </c>
      <c r="AF1298" t="s">
        <v>719</v>
      </c>
      <c r="AG1298">
        <v>1.2999999999999999E-2</v>
      </c>
      <c r="AH1298">
        <v>2</v>
      </c>
      <c r="AI1298">
        <v>28927641</v>
      </c>
      <c r="AJ1298">
        <v>1263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0</v>
      </c>
      <c r="AQ1298">
        <v>0</v>
      </c>
      <c r="AR1298">
        <v>0</v>
      </c>
    </row>
    <row r="1299" spans="1:44" x14ac:dyDescent="0.2">
      <c r="A1299">
        <f>ROW(Source!A265)</f>
        <v>265</v>
      </c>
      <c r="B1299">
        <v>28927655</v>
      </c>
      <c r="C1299">
        <v>28927630</v>
      </c>
      <c r="D1299">
        <v>28247532</v>
      </c>
      <c r="E1299">
        <v>21</v>
      </c>
      <c r="F1299">
        <v>1</v>
      </c>
      <c r="G1299">
        <v>1</v>
      </c>
      <c r="H1299">
        <v>3</v>
      </c>
      <c r="I1299" t="s">
        <v>696</v>
      </c>
      <c r="J1299" t="s">
        <v>719</v>
      </c>
      <c r="K1299" t="s">
        <v>697</v>
      </c>
      <c r="L1299">
        <v>1346</v>
      </c>
      <c r="N1299">
        <v>1009</v>
      </c>
      <c r="O1299" t="s">
        <v>509</v>
      </c>
      <c r="P1299" t="s">
        <v>509</v>
      </c>
      <c r="Q1299">
        <v>1</v>
      </c>
      <c r="X1299">
        <v>1820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 t="s">
        <v>719</v>
      </c>
      <c r="AG1299">
        <v>1820</v>
      </c>
      <c r="AH1299">
        <v>3</v>
      </c>
      <c r="AI1299">
        <v>-1</v>
      </c>
      <c r="AJ1299" t="s">
        <v>719</v>
      </c>
      <c r="AK1299">
        <v>0</v>
      </c>
      <c r="AL1299">
        <v>0</v>
      </c>
      <c r="AM1299">
        <v>0</v>
      </c>
      <c r="AN1299">
        <v>0</v>
      </c>
      <c r="AO1299">
        <v>0</v>
      </c>
      <c r="AP1299">
        <v>0</v>
      </c>
      <c r="AQ1299">
        <v>0</v>
      </c>
      <c r="AR1299">
        <v>0</v>
      </c>
    </row>
    <row r="1300" spans="1:44" x14ac:dyDescent="0.2">
      <c r="A1300">
        <f>ROW(Source!A265)</f>
        <v>265</v>
      </c>
      <c r="B1300">
        <v>28927656</v>
      </c>
      <c r="C1300">
        <v>28927630</v>
      </c>
      <c r="D1300">
        <v>28247531</v>
      </c>
      <c r="E1300">
        <v>21</v>
      </c>
      <c r="F1300">
        <v>1</v>
      </c>
      <c r="G1300">
        <v>1</v>
      </c>
      <c r="H1300">
        <v>3</v>
      </c>
      <c r="I1300" t="s">
        <v>533</v>
      </c>
      <c r="J1300" t="s">
        <v>719</v>
      </c>
      <c r="K1300" t="s">
        <v>534</v>
      </c>
      <c r="L1300">
        <v>1374</v>
      </c>
      <c r="N1300">
        <v>1013</v>
      </c>
      <c r="O1300" t="s">
        <v>535</v>
      </c>
      <c r="P1300" t="s">
        <v>535</v>
      </c>
      <c r="Q1300">
        <v>1</v>
      </c>
      <c r="X1300">
        <v>28.69</v>
      </c>
      <c r="Y1300">
        <v>1</v>
      </c>
      <c r="Z1300">
        <v>0</v>
      </c>
      <c r="AA1300">
        <v>0</v>
      </c>
      <c r="AB1300">
        <v>0</v>
      </c>
      <c r="AC1300">
        <v>0</v>
      </c>
      <c r="AD1300">
        <v>1</v>
      </c>
      <c r="AE1300">
        <v>0</v>
      </c>
      <c r="AF1300" t="s">
        <v>719</v>
      </c>
      <c r="AG1300">
        <v>28.69</v>
      </c>
      <c r="AH1300">
        <v>2</v>
      </c>
      <c r="AI1300">
        <v>28927643</v>
      </c>
      <c r="AJ1300">
        <v>1264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0</v>
      </c>
      <c r="AR1300">
        <v>0</v>
      </c>
    </row>
    <row r="1301" spans="1:44" x14ac:dyDescent="0.2">
      <c r="A1301">
        <f>ROW(Source!A378)</f>
        <v>378</v>
      </c>
      <c r="B1301">
        <v>28937263</v>
      </c>
      <c r="C1301">
        <v>28937259</v>
      </c>
      <c r="D1301">
        <v>28874545</v>
      </c>
      <c r="E1301">
        <v>1</v>
      </c>
      <c r="F1301">
        <v>1</v>
      </c>
      <c r="G1301">
        <v>1</v>
      </c>
      <c r="H1301">
        <v>1</v>
      </c>
      <c r="I1301" t="s">
        <v>684</v>
      </c>
      <c r="J1301" t="s">
        <v>719</v>
      </c>
      <c r="K1301" t="s">
        <v>685</v>
      </c>
      <c r="L1301">
        <v>1191</v>
      </c>
      <c r="N1301">
        <v>1013</v>
      </c>
      <c r="O1301" t="s">
        <v>360</v>
      </c>
      <c r="P1301" t="s">
        <v>360</v>
      </c>
      <c r="Q1301">
        <v>1</v>
      </c>
      <c r="X1301">
        <v>317.05</v>
      </c>
      <c r="Y1301">
        <v>0</v>
      </c>
      <c r="Z1301">
        <v>0</v>
      </c>
      <c r="AA1301">
        <v>0</v>
      </c>
      <c r="AB1301">
        <v>13.84</v>
      </c>
      <c r="AC1301">
        <v>0</v>
      </c>
      <c r="AD1301">
        <v>1</v>
      </c>
      <c r="AE1301">
        <v>1</v>
      </c>
      <c r="AF1301" t="s">
        <v>744</v>
      </c>
      <c r="AG1301">
        <v>380.46</v>
      </c>
      <c r="AH1301">
        <v>2</v>
      </c>
      <c r="AI1301">
        <v>28937260</v>
      </c>
      <c r="AJ1301">
        <v>1265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0</v>
      </c>
      <c r="AR1301">
        <v>0</v>
      </c>
    </row>
    <row r="1302" spans="1:44" x14ac:dyDescent="0.2">
      <c r="A1302">
        <f>ROW(Source!A378)</f>
        <v>378</v>
      </c>
      <c r="B1302">
        <v>28937264</v>
      </c>
      <c r="C1302">
        <v>28937259</v>
      </c>
      <c r="D1302">
        <v>28874541</v>
      </c>
      <c r="E1302">
        <v>1</v>
      </c>
      <c r="F1302">
        <v>1</v>
      </c>
      <c r="G1302">
        <v>1</v>
      </c>
      <c r="H1302">
        <v>1</v>
      </c>
      <c r="I1302" t="s">
        <v>686</v>
      </c>
      <c r="J1302" t="s">
        <v>719</v>
      </c>
      <c r="K1302" t="s">
        <v>687</v>
      </c>
      <c r="L1302">
        <v>1191</v>
      </c>
      <c r="N1302">
        <v>1013</v>
      </c>
      <c r="O1302" t="s">
        <v>360</v>
      </c>
      <c r="P1302" t="s">
        <v>360</v>
      </c>
      <c r="Q1302">
        <v>1</v>
      </c>
      <c r="X1302">
        <v>158.52500000000001</v>
      </c>
      <c r="Y1302">
        <v>0</v>
      </c>
      <c r="Z1302">
        <v>0</v>
      </c>
      <c r="AA1302">
        <v>0</v>
      </c>
      <c r="AB1302">
        <v>12.58</v>
      </c>
      <c r="AC1302">
        <v>0</v>
      </c>
      <c r="AD1302">
        <v>1</v>
      </c>
      <c r="AE1302">
        <v>1</v>
      </c>
      <c r="AF1302" t="s">
        <v>744</v>
      </c>
      <c r="AG1302">
        <v>190.23</v>
      </c>
      <c r="AH1302">
        <v>2</v>
      </c>
      <c r="AI1302">
        <v>28937261</v>
      </c>
      <c r="AJ1302">
        <v>1266</v>
      </c>
      <c r="AK1302">
        <v>0</v>
      </c>
      <c r="AL1302">
        <v>0</v>
      </c>
      <c r="AM1302">
        <v>0</v>
      </c>
      <c r="AN1302">
        <v>0</v>
      </c>
      <c r="AO1302">
        <v>0</v>
      </c>
      <c r="AP1302">
        <v>0</v>
      </c>
      <c r="AQ1302">
        <v>0</v>
      </c>
      <c r="AR1302">
        <v>0</v>
      </c>
    </row>
    <row r="1303" spans="1:44" x14ac:dyDescent="0.2">
      <c r="A1303">
        <f>ROW(Source!A378)</f>
        <v>378</v>
      </c>
      <c r="B1303">
        <v>28937265</v>
      </c>
      <c r="C1303">
        <v>28937259</v>
      </c>
      <c r="D1303">
        <v>28874543</v>
      </c>
      <c r="E1303">
        <v>1</v>
      </c>
      <c r="F1303">
        <v>1</v>
      </c>
      <c r="G1303">
        <v>1</v>
      </c>
      <c r="H1303">
        <v>1</v>
      </c>
      <c r="I1303" t="s">
        <v>688</v>
      </c>
      <c r="J1303" t="s">
        <v>719</v>
      </c>
      <c r="K1303" t="s">
        <v>689</v>
      </c>
      <c r="L1303">
        <v>1191</v>
      </c>
      <c r="N1303">
        <v>1013</v>
      </c>
      <c r="O1303" t="s">
        <v>360</v>
      </c>
      <c r="P1303" t="s">
        <v>360</v>
      </c>
      <c r="Q1303">
        <v>1</v>
      </c>
      <c r="X1303">
        <v>158.52500000000001</v>
      </c>
      <c r="Y1303">
        <v>0</v>
      </c>
      <c r="Z1303">
        <v>0</v>
      </c>
      <c r="AA1303">
        <v>0</v>
      </c>
      <c r="AB1303">
        <v>11.33</v>
      </c>
      <c r="AC1303">
        <v>0</v>
      </c>
      <c r="AD1303">
        <v>1</v>
      </c>
      <c r="AE1303">
        <v>1</v>
      </c>
      <c r="AF1303" t="s">
        <v>744</v>
      </c>
      <c r="AG1303">
        <v>190.23</v>
      </c>
      <c r="AH1303">
        <v>2</v>
      </c>
      <c r="AI1303">
        <v>28937262</v>
      </c>
      <c r="AJ1303">
        <v>1267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</row>
    <row r="1304" spans="1:44" x14ac:dyDescent="0.2">
      <c r="A1304">
        <f>ROW(Source!A379)</f>
        <v>379</v>
      </c>
      <c r="B1304">
        <v>28937263</v>
      </c>
      <c r="C1304">
        <v>28937259</v>
      </c>
      <c r="D1304">
        <v>28874545</v>
      </c>
      <c r="E1304">
        <v>1</v>
      </c>
      <c r="F1304">
        <v>1</v>
      </c>
      <c r="G1304">
        <v>1</v>
      </c>
      <c r="H1304">
        <v>1</v>
      </c>
      <c r="I1304" t="s">
        <v>684</v>
      </c>
      <c r="J1304" t="s">
        <v>719</v>
      </c>
      <c r="K1304" t="s">
        <v>685</v>
      </c>
      <c r="L1304">
        <v>1191</v>
      </c>
      <c r="N1304">
        <v>1013</v>
      </c>
      <c r="O1304" t="s">
        <v>360</v>
      </c>
      <c r="P1304" t="s">
        <v>360</v>
      </c>
      <c r="Q1304">
        <v>1</v>
      </c>
      <c r="X1304">
        <v>317.05</v>
      </c>
      <c r="Y1304">
        <v>0</v>
      </c>
      <c r="Z1304">
        <v>0</v>
      </c>
      <c r="AA1304">
        <v>0</v>
      </c>
      <c r="AB1304">
        <v>13.84</v>
      </c>
      <c r="AC1304">
        <v>0</v>
      </c>
      <c r="AD1304">
        <v>1</v>
      </c>
      <c r="AE1304">
        <v>1</v>
      </c>
      <c r="AF1304" t="s">
        <v>744</v>
      </c>
      <c r="AG1304">
        <v>380.46</v>
      </c>
      <c r="AH1304">
        <v>2</v>
      </c>
      <c r="AI1304">
        <v>28937260</v>
      </c>
      <c r="AJ1304">
        <v>1268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0</v>
      </c>
      <c r="AR1304">
        <v>0</v>
      </c>
    </row>
    <row r="1305" spans="1:44" x14ac:dyDescent="0.2">
      <c r="A1305">
        <f>ROW(Source!A379)</f>
        <v>379</v>
      </c>
      <c r="B1305">
        <v>28937264</v>
      </c>
      <c r="C1305">
        <v>28937259</v>
      </c>
      <c r="D1305">
        <v>28874541</v>
      </c>
      <c r="E1305">
        <v>1</v>
      </c>
      <c r="F1305">
        <v>1</v>
      </c>
      <c r="G1305">
        <v>1</v>
      </c>
      <c r="H1305">
        <v>1</v>
      </c>
      <c r="I1305" t="s">
        <v>686</v>
      </c>
      <c r="J1305" t="s">
        <v>719</v>
      </c>
      <c r="K1305" t="s">
        <v>687</v>
      </c>
      <c r="L1305">
        <v>1191</v>
      </c>
      <c r="N1305">
        <v>1013</v>
      </c>
      <c r="O1305" t="s">
        <v>360</v>
      </c>
      <c r="P1305" t="s">
        <v>360</v>
      </c>
      <c r="Q1305">
        <v>1</v>
      </c>
      <c r="X1305">
        <v>158.52500000000001</v>
      </c>
      <c r="Y1305">
        <v>0</v>
      </c>
      <c r="Z1305">
        <v>0</v>
      </c>
      <c r="AA1305">
        <v>0</v>
      </c>
      <c r="AB1305">
        <v>12.58</v>
      </c>
      <c r="AC1305">
        <v>0</v>
      </c>
      <c r="AD1305">
        <v>1</v>
      </c>
      <c r="AE1305">
        <v>1</v>
      </c>
      <c r="AF1305" t="s">
        <v>744</v>
      </c>
      <c r="AG1305">
        <v>190.23</v>
      </c>
      <c r="AH1305">
        <v>2</v>
      </c>
      <c r="AI1305">
        <v>28937261</v>
      </c>
      <c r="AJ1305">
        <v>1269</v>
      </c>
      <c r="AK1305">
        <v>0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0</v>
      </c>
      <c r="AR1305">
        <v>0</v>
      </c>
    </row>
    <row r="1306" spans="1:44" x14ac:dyDescent="0.2">
      <c r="A1306">
        <f>ROW(Source!A379)</f>
        <v>379</v>
      </c>
      <c r="B1306">
        <v>28937265</v>
      </c>
      <c r="C1306">
        <v>28937259</v>
      </c>
      <c r="D1306">
        <v>28874543</v>
      </c>
      <c r="E1306">
        <v>1</v>
      </c>
      <c r="F1306">
        <v>1</v>
      </c>
      <c r="G1306">
        <v>1</v>
      </c>
      <c r="H1306">
        <v>1</v>
      </c>
      <c r="I1306" t="s">
        <v>688</v>
      </c>
      <c r="J1306" t="s">
        <v>719</v>
      </c>
      <c r="K1306" t="s">
        <v>689</v>
      </c>
      <c r="L1306">
        <v>1191</v>
      </c>
      <c r="N1306">
        <v>1013</v>
      </c>
      <c r="O1306" t="s">
        <v>360</v>
      </c>
      <c r="P1306" t="s">
        <v>360</v>
      </c>
      <c r="Q1306">
        <v>1</v>
      </c>
      <c r="X1306">
        <v>158.52500000000001</v>
      </c>
      <c r="Y1306">
        <v>0</v>
      </c>
      <c r="Z1306">
        <v>0</v>
      </c>
      <c r="AA1306">
        <v>0</v>
      </c>
      <c r="AB1306">
        <v>11.33</v>
      </c>
      <c r="AC1306">
        <v>0</v>
      </c>
      <c r="AD1306">
        <v>1</v>
      </c>
      <c r="AE1306">
        <v>1</v>
      </c>
      <c r="AF1306" t="s">
        <v>744</v>
      </c>
      <c r="AG1306">
        <v>190.23</v>
      </c>
      <c r="AH1306">
        <v>2</v>
      </c>
      <c r="AI1306">
        <v>28937262</v>
      </c>
      <c r="AJ1306">
        <v>1270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0</v>
      </c>
      <c r="AR1306">
        <v>0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Дефектная ведомость</vt:lpstr>
      <vt:lpstr>Source</vt:lpstr>
      <vt:lpstr>SourceObSm</vt:lpstr>
      <vt:lpstr>SmtRes</vt:lpstr>
      <vt:lpstr>EtalonRes</vt:lpstr>
      <vt:lpstr>'Дефектная ведомость'!Заголовки_для_печати</vt:lpstr>
      <vt:lpstr>'Дефектная ведомость'!Область_печати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2019-05-16T12:04:19Z</cp:lastPrinted>
  <dcterms:created xsi:type="dcterms:W3CDTF">2018-02-14T09:44:11Z</dcterms:created>
  <dcterms:modified xsi:type="dcterms:W3CDTF">2019-08-14T08:03:36Z</dcterms:modified>
</cp:coreProperties>
</file>